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24226"/>
  <mc:AlternateContent xmlns:mc="http://schemas.openxmlformats.org/markup-compatibility/2006">
    <mc:Choice Requires="x15">
      <x15ac:absPath xmlns:x15ac="http://schemas.microsoft.com/office/spreadsheetml/2010/11/ac" url="C:\Users\Kunal Kulkarni\Desktop\"/>
    </mc:Choice>
  </mc:AlternateContent>
  <xr:revisionPtr revIDLastSave="0" documentId="13_ncr:1_{86FA78C6-3E21-4D55-B3BD-D3E19D22CD0E}" xr6:coauthVersionLast="47" xr6:coauthVersionMax="47" xr10:uidLastSave="{00000000-0000-0000-0000-000000000000}"/>
  <bookViews>
    <workbookView xWindow="-98" yWindow="-98" windowWidth="28996" windowHeight="15675" tabRatio="526" activeTab="3" xr2:uid="{00000000-000D-0000-FFFF-FFFF00000000}"/>
  </bookViews>
  <sheets>
    <sheet name="Disclaimer" sheetId="7" r:id="rId1"/>
    <sheet name="Sales_Transactions" sheetId="1" r:id="rId2"/>
    <sheet name="Transactions" sheetId="6" r:id="rId3"/>
    <sheet name="Product_Returns" sheetId="5" r:id="rId4"/>
    <sheet name="Products"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21" i="5" l="1" a="1"/>
  <c r="I421" i="5"/>
  <c r="J253" i="5"/>
  <c r="E2" i="5"/>
  <c r="E3"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401" i="5"/>
  <c r="E402" i="5"/>
  <c r="E403" i="5"/>
  <c r="E404" i="5"/>
  <c r="E405" i="5"/>
  <c r="E406" i="5"/>
  <c r="E407" i="5"/>
  <c r="E408" i="5"/>
  <c r="E409" i="5"/>
  <c r="E410" i="5"/>
  <c r="E411" i="5"/>
  <c r="E412" i="5"/>
  <c r="E413" i="5"/>
  <c r="E414" i="5"/>
  <c r="E415" i="5"/>
  <c r="E416" i="5"/>
  <c r="E417" i="5"/>
  <c r="E418" i="5"/>
  <c r="E419" i="5"/>
  <c r="E420" i="5"/>
  <c r="E421" i="5"/>
  <c r="E422" i="5"/>
  <c r="E423" i="5"/>
  <c r="E424" i="5"/>
  <c r="E425" i="5"/>
  <c r="E426" i="5"/>
  <c r="E427" i="5"/>
  <c r="E428" i="5"/>
  <c r="E429" i="5"/>
  <c r="E430" i="5"/>
  <c r="E431" i="5"/>
  <c r="E432" i="5"/>
  <c r="E433" i="5"/>
  <c r="E434" i="5"/>
  <c r="E435" i="5"/>
  <c r="E436" i="5"/>
  <c r="E437" i="5"/>
  <c r="E438" i="5"/>
  <c r="E439" i="5"/>
  <c r="E440" i="5"/>
  <c r="E441" i="5"/>
  <c r="E442" i="5"/>
  <c r="E443" i="5"/>
  <c r="E444" i="5"/>
  <c r="E445" i="5"/>
  <c r="E446" i="5"/>
  <c r="E447" i="5"/>
  <c r="E448" i="5"/>
  <c r="E449" i="5"/>
  <c r="E450" i="5"/>
  <c r="E451" i="5"/>
  <c r="E452" i="5"/>
  <c r="E453" i="5"/>
  <c r="E454" i="5"/>
  <c r="E455" i="5"/>
  <c r="E456" i="5"/>
  <c r="E457" i="5"/>
  <c r="E458" i="5"/>
  <c r="E459" i="5"/>
  <c r="E460" i="5"/>
  <c r="E461" i="5"/>
  <c r="E462" i="5"/>
  <c r="E463" i="5"/>
  <c r="E464" i="5"/>
  <c r="E465" i="5"/>
  <c r="E466" i="5"/>
  <c r="E467" i="5"/>
  <c r="E468" i="5"/>
  <c r="E469" i="5"/>
  <c r="E470" i="5"/>
  <c r="E471" i="5"/>
  <c r="E472" i="5"/>
  <c r="E473" i="5"/>
  <c r="E474" i="5"/>
  <c r="E475" i="5"/>
  <c r="E476" i="5"/>
  <c r="E477" i="5"/>
  <c r="E478" i="5"/>
  <c r="E479" i="5"/>
  <c r="E480" i="5"/>
  <c r="E481" i="5"/>
  <c r="E482" i="5"/>
  <c r="E483" i="5"/>
  <c r="E484" i="5"/>
  <c r="E485" i="5"/>
  <c r="E486" i="5"/>
  <c r="E487" i="5"/>
  <c r="E488" i="5"/>
  <c r="E489" i="5"/>
  <c r="E490" i="5"/>
  <c r="E491" i="5"/>
  <c r="E492" i="5"/>
  <c r="E493" i="5"/>
  <c r="E494" i="5"/>
  <c r="E495" i="5"/>
  <c r="E496" i="5"/>
  <c r="E497" i="5"/>
  <c r="E498" i="5"/>
  <c r="E499" i="5"/>
  <c r="E500" i="5"/>
  <c r="E501" i="5"/>
  <c r="I190" i="5" a="1"/>
  <c r="I190" i="5"/>
  <c r="I71" i="5" a="1"/>
  <c r="I71" i="5"/>
  <c r="I73" i="5" a="1"/>
  <c r="I73" i="5"/>
  <c r="E3" i="1"/>
  <c r="E2" i="1"/>
  <c r="H488" i="5"/>
  <c r="H462" i="5"/>
  <c r="H453" i="5"/>
  <c r="H450" i="5"/>
  <c r="H325" i="5"/>
  <c r="I99" i="5"/>
  <c r="I65" i="5"/>
  <c r="I52" i="5"/>
  <c r="I46" i="5"/>
  <c r="I43" i="5"/>
  <c r="I41" i="5"/>
  <c r="E122" i="6"/>
  <c r="E97" i="6"/>
  <c r="E96" i="6"/>
  <c r="E93" i="6"/>
  <c r="E92" i="6"/>
  <c r="E91" i="6"/>
  <c r="E2" i="6"/>
  <c r="E3" i="6"/>
  <c r="E4" i="6"/>
  <c r="E5" i="6"/>
  <c r="E6" i="6"/>
  <c r="E7"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4" i="6"/>
  <c r="E95" i="6"/>
  <c r="E98" i="6"/>
  <c r="E99" i="6"/>
  <c r="E100" i="6"/>
  <c r="E101" i="6"/>
  <c r="E102" i="6"/>
  <c r="E103" i="6"/>
  <c r="E104" i="6"/>
  <c r="E105" i="6"/>
  <c r="E106" i="6"/>
  <c r="E107" i="6"/>
  <c r="E108" i="6"/>
  <c r="E109" i="6"/>
  <c r="E110" i="6"/>
  <c r="E111" i="6"/>
  <c r="E112" i="6"/>
  <c r="E113" i="6"/>
  <c r="E114" i="6"/>
  <c r="E115" i="6"/>
  <c r="E116" i="6"/>
  <c r="E117" i="6"/>
  <c r="E118" i="6"/>
  <c r="E119" i="6"/>
  <c r="E120" i="6"/>
  <c r="E121" i="6"/>
  <c r="E123" i="6"/>
  <c r="E124" i="6"/>
  <c r="E125" i="6"/>
  <c r="E126" i="6"/>
  <c r="E127" i="6"/>
  <c r="E128" i="6"/>
  <c r="E129" i="6"/>
  <c r="E130" i="6"/>
  <c r="E131" i="6"/>
  <c r="E132" i="6"/>
  <c r="E133" i="6"/>
  <c r="E134" i="6"/>
  <c r="E135" i="6"/>
  <c r="E136" i="6"/>
  <c r="E137" i="6"/>
  <c r="E138" i="6"/>
  <c r="E139" i="6"/>
  <c r="E140" i="6"/>
  <c r="E141" i="6"/>
  <c r="E142" i="6"/>
  <c r="E143" i="6"/>
  <c r="E144" i="6"/>
  <c r="E145" i="6"/>
  <c r="E146" i="6"/>
  <c r="E147" i="6"/>
  <c r="E148" i="6"/>
  <c r="E149" i="6"/>
  <c r="E150" i="6"/>
  <c r="E151" i="6"/>
  <c r="E152" i="6"/>
  <c r="E153" i="6"/>
  <c r="E154" i="6"/>
  <c r="E155" i="6"/>
  <c r="E156" i="6"/>
  <c r="E157" i="6"/>
  <c r="E158" i="6"/>
  <c r="E159" i="6"/>
  <c r="E160" i="6"/>
  <c r="E161" i="6"/>
  <c r="E162" i="6"/>
  <c r="E163" i="6"/>
  <c r="E164" i="6"/>
  <c r="E165" i="6"/>
  <c r="E166" i="6"/>
  <c r="E167" i="6"/>
  <c r="E168" i="6"/>
  <c r="E169" i="6"/>
  <c r="E170" i="6"/>
  <c r="E171" i="6"/>
  <c r="E172" i="6"/>
  <c r="E173" i="6"/>
  <c r="E174" i="6"/>
  <c r="E175" i="6"/>
  <c r="E176" i="6"/>
  <c r="E177" i="6"/>
  <c r="E178" i="6"/>
  <c r="E179" i="6"/>
  <c r="E180" i="6"/>
  <c r="E181" i="6"/>
  <c r="E182" i="6"/>
  <c r="E183" i="6"/>
  <c r="E184" i="6"/>
  <c r="E185" i="6"/>
  <c r="E186" i="6"/>
  <c r="E187" i="6"/>
  <c r="E188" i="6"/>
  <c r="E189" i="6"/>
  <c r="E190" i="6"/>
  <c r="E191" i="6"/>
  <c r="E192" i="6"/>
  <c r="E193" i="6"/>
  <c r="E194" i="6"/>
  <c r="E195" i="6"/>
  <c r="E196" i="6"/>
  <c r="E197" i="6"/>
  <c r="E198" i="6"/>
  <c r="E199" i="6"/>
  <c r="E200" i="6"/>
  <c r="E201" i="6"/>
  <c r="E202" i="6"/>
  <c r="E203" i="6"/>
  <c r="E204" i="6"/>
  <c r="E205" i="6"/>
  <c r="E206" i="6"/>
  <c r="E207" i="6"/>
  <c r="E208" i="6"/>
  <c r="E209" i="6"/>
  <c r="E210" i="6"/>
  <c r="E211" i="6"/>
  <c r="E212" i="6"/>
  <c r="E213" i="6"/>
  <c r="E214" i="6"/>
  <c r="E215" i="6"/>
  <c r="E216" i="6"/>
  <c r="E217" i="6"/>
  <c r="E218" i="6"/>
  <c r="E219" i="6"/>
  <c r="E220" i="6"/>
  <c r="E221" i="6"/>
  <c r="E222" i="6"/>
  <c r="E223" i="6"/>
  <c r="E224" i="6"/>
  <c r="E225" i="6"/>
  <c r="E226" i="6"/>
  <c r="E227" i="6"/>
  <c r="E228" i="6"/>
  <c r="E229" i="6"/>
  <c r="E230" i="6"/>
  <c r="E231" i="6"/>
  <c r="E232" i="6"/>
  <c r="E233" i="6"/>
  <c r="E234" i="6"/>
  <c r="E235" i="6"/>
  <c r="E236" i="6"/>
  <c r="E237" i="6"/>
  <c r="E238" i="6"/>
  <c r="E239" i="6"/>
  <c r="E240" i="6"/>
  <c r="E241" i="6"/>
  <c r="E242" i="6"/>
  <c r="E243" i="6"/>
  <c r="E244" i="6"/>
  <c r="E245" i="6"/>
  <c r="E246" i="6"/>
  <c r="E247" i="6"/>
  <c r="E248" i="6"/>
  <c r="E249" i="6"/>
  <c r="E250" i="6"/>
  <c r="E251" i="6"/>
  <c r="E252" i="6"/>
  <c r="E253" i="6"/>
  <c r="E254" i="6"/>
  <c r="E255" i="6"/>
  <c r="E256" i="6"/>
  <c r="E257" i="6"/>
  <c r="E258" i="6"/>
  <c r="E259" i="6"/>
  <c r="E260" i="6"/>
  <c r="E261" i="6"/>
  <c r="E262" i="6"/>
  <c r="E263" i="6"/>
  <c r="E264" i="6"/>
  <c r="E265" i="6"/>
  <c r="E266" i="6"/>
  <c r="E267" i="6"/>
  <c r="E268" i="6"/>
  <c r="E269" i="6"/>
  <c r="E270" i="6"/>
  <c r="E271" i="6"/>
  <c r="E272" i="6"/>
  <c r="E273" i="6"/>
  <c r="E274" i="6"/>
  <c r="E275" i="6"/>
  <c r="E276" i="6"/>
  <c r="E277" i="6"/>
  <c r="E278" i="6"/>
  <c r="E279" i="6"/>
  <c r="E280" i="6"/>
  <c r="E281" i="6"/>
  <c r="E282" i="6"/>
  <c r="E283" i="6"/>
  <c r="E284" i="6"/>
  <c r="E285" i="6"/>
  <c r="E286" i="6"/>
  <c r="E287" i="6"/>
  <c r="E288" i="6"/>
  <c r="E289" i="6"/>
  <c r="E290" i="6"/>
  <c r="E291" i="6"/>
  <c r="E292" i="6"/>
  <c r="E293" i="6"/>
  <c r="E294" i="6"/>
  <c r="E295" i="6"/>
  <c r="E296" i="6"/>
  <c r="E297" i="6"/>
  <c r="E298" i="6"/>
  <c r="E299" i="6"/>
  <c r="E300" i="6"/>
  <c r="E301" i="6"/>
  <c r="E302" i="6"/>
  <c r="E303" i="6"/>
  <c r="E304" i="6"/>
  <c r="E305" i="6"/>
  <c r="E306" i="6"/>
  <c r="E307" i="6"/>
  <c r="E308" i="6"/>
  <c r="E309" i="6"/>
  <c r="E310" i="6"/>
  <c r="E311" i="6"/>
  <c r="E312" i="6"/>
  <c r="E313" i="6"/>
  <c r="E314" i="6"/>
  <c r="E315" i="6"/>
  <c r="E316" i="6"/>
  <c r="E317" i="6"/>
  <c r="E318" i="6"/>
  <c r="E319" i="6"/>
  <c r="E320" i="6"/>
  <c r="E321" i="6"/>
  <c r="E322" i="6"/>
  <c r="E323" i="6"/>
  <c r="E324" i="6"/>
  <c r="E325" i="6"/>
  <c r="E326" i="6"/>
  <c r="E327" i="6"/>
  <c r="E328" i="6"/>
  <c r="E329" i="6"/>
  <c r="E330" i="6"/>
  <c r="E331" i="6"/>
  <c r="E332" i="6"/>
  <c r="E333" i="6"/>
  <c r="E334" i="6"/>
  <c r="E335" i="6"/>
  <c r="E336" i="6"/>
  <c r="E337" i="6"/>
  <c r="E338" i="6"/>
  <c r="E339" i="6"/>
  <c r="E340" i="6"/>
  <c r="E341" i="6"/>
  <c r="E342" i="6"/>
  <c r="E343" i="6"/>
  <c r="E344" i="6"/>
  <c r="E345" i="6"/>
  <c r="E346" i="6"/>
  <c r="E347" i="6"/>
  <c r="E348" i="6"/>
  <c r="E349" i="6"/>
  <c r="E350" i="6"/>
  <c r="E351" i="6"/>
  <c r="E352" i="6"/>
  <c r="E353" i="6"/>
  <c r="E354" i="6"/>
  <c r="E355" i="6"/>
  <c r="E356" i="6"/>
  <c r="E357" i="6"/>
  <c r="E358" i="6"/>
  <c r="E359" i="6"/>
  <c r="E360" i="6"/>
  <c r="E361" i="6"/>
  <c r="E362" i="6"/>
  <c r="E363" i="6"/>
  <c r="E364" i="6"/>
  <c r="E365" i="6"/>
  <c r="E366" i="6"/>
  <c r="E367" i="6"/>
  <c r="E368" i="6"/>
  <c r="E369" i="6"/>
  <c r="E370" i="6"/>
  <c r="E371" i="6"/>
  <c r="E372" i="6"/>
  <c r="E373" i="6"/>
  <c r="E374" i="6"/>
  <c r="E375" i="6"/>
  <c r="E376" i="6"/>
  <c r="E377" i="6"/>
  <c r="E378" i="6"/>
  <c r="E379" i="6"/>
  <c r="E380" i="6"/>
  <c r="E381" i="6"/>
  <c r="E382" i="6"/>
  <c r="E383" i="6"/>
  <c r="E384" i="6"/>
  <c r="E385" i="6"/>
  <c r="E386" i="6"/>
  <c r="E387" i="6"/>
  <c r="E388" i="6"/>
  <c r="E389" i="6"/>
  <c r="E390" i="6"/>
  <c r="E391" i="6"/>
  <c r="E392" i="6"/>
  <c r="E393" i="6"/>
  <c r="E394" i="6"/>
  <c r="E395" i="6"/>
  <c r="E396" i="6"/>
  <c r="E397" i="6"/>
  <c r="E398" i="6"/>
  <c r="E399" i="6"/>
  <c r="E400" i="6"/>
  <c r="E401" i="6"/>
  <c r="E402" i="6"/>
  <c r="E403" i="6"/>
  <c r="E404" i="6"/>
  <c r="E405" i="6"/>
  <c r="E406" i="6"/>
  <c r="E407" i="6"/>
  <c r="E408" i="6"/>
  <c r="E409" i="6"/>
  <c r="E410" i="6"/>
  <c r="E411" i="6"/>
  <c r="E412" i="6"/>
  <c r="E413" i="6"/>
  <c r="E414" i="6"/>
  <c r="E415" i="6"/>
  <c r="E416" i="6"/>
  <c r="E417" i="6"/>
  <c r="E418" i="6"/>
  <c r="E419" i="6"/>
  <c r="E420" i="6"/>
  <c r="E421" i="6"/>
  <c r="E422" i="6"/>
  <c r="E423" i="6"/>
  <c r="E424" i="6"/>
  <c r="E425" i="6"/>
  <c r="E426" i="6"/>
  <c r="E427" i="6"/>
  <c r="E428" i="6"/>
  <c r="E429" i="6"/>
  <c r="E430" i="6"/>
  <c r="E431" i="6"/>
  <c r="E432" i="6"/>
  <c r="E433" i="6"/>
  <c r="E434" i="6"/>
  <c r="E435" i="6"/>
  <c r="E436" i="6"/>
  <c r="E437" i="6"/>
  <c r="E438" i="6"/>
  <c r="E439" i="6"/>
  <c r="E440" i="6"/>
  <c r="E441" i="6"/>
  <c r="E442" i="6"/>
  <c r="E443" i="6"/>
  <c r="E444" i="6"/>
  <c r="E445" i="6"/>
  <c r="E446" i="6"/>
  <c r="E447" i="6"/>
  <c r="E448" i="6"/>
  <c r="E449" i="6"/>
  <c r="E450" i="6"/>
  <c r="E451" i="6"/>
  <c r="E452" i="6"/>
  <c r="E453" i="6"/>
  <c r="E454" i="6"/>
  <c r="E455" i="6"/>
  <c r="E456" i="6"/>
  <c r="E457" i="6"/>
  <c r="E458" i="6"/>
  <c r="E459" i="6"/>
  <c r="E460" i="6"/>
  <c r="E461" i="6"/>
  <c r="E462" i="6"/>
  <c r="E463" i="6"/>
  <c r="E464" i="6"/>
  <c r="E465" i="6"/>
  <c r="E466" i="6"/>
  <c r="E467" i="6"/>
  <c r="E468" i="6"/>
  <c r="E469" i="6"/>
  <c r="E470" i="6"/>
  <c r="E471" i="6"/>
  <c r="E472" i="6"/>
  <c r="E473" i="6"/>
  <c r="E474" i="6"/>
  <c r="E475" i="6"/>
  <c r="E476" i="6"/>
  <c r="E477" i="6"/>
  <c r="E478" i="6"/>
  <c r="E479" i="6"/>
  <c r="E480" i="6"/>
  <c r="E481" i="6"/>
  <c r="E482" i="6"/>
  <c r="E483" i="6"/>
  <c r="E484" i="6"/>
  <c r="E485" i="6"/>
  <c r="E486" i="6"/>
  <c r="E487" i="6"/>
  <c r="E488" i="6"/>
  <c r="E489" i="6"/>
  <c r="E490" i="6"/>
  <c r="E491" i="6"/>
  <c r="E492" i="6"/>
  <c r="E493" i="6"/>
  <c r="E494" i="6"/>
  <c r="E495" i="6"/>
  <c r="E496" i="6"/>
  <c r="E497" i="6"/>
  <c r="E498" i="6"/>
  <c r="E499" i="6"/>
  <c r="E500" i="6"/>
  <c r="E501" i="6"/>
  <c r="I8" i="5"/>
  <c r="I500" i="5" a="1"/>
  <c r="I500" i="5" s="1"/>
  <c r="I498" i="5" a="1"/>
  <c r="I498" i="5" s="1"/>
  <c r="I497" i="5" a="1"/>
  <c r="I497" i="5" s="1"/>
  <c r="I495" i="5" a="1"/>
  <c r="I495" i="5" s="1"/>
  <c r="I494" i="5" a="1"/>
  <c r="I494" i="5" s="1"/>
  <c r="I493" i="5" a="1"/>
  <c r="I493" i="5" s="1"/>
  <c r="I492" i="5" a="1"/>
  <c r="I492" i="5" s="1"/>
  <c r="I491" i="5" a="1"/>
  <c r="I491" i="5" s="1"/>
  <c r="I489" i="5" a="1"/>
  <c r="I489" i="5" s="1"/>
  <c r="I488" i="5" a="1"/>
  <c r="I488" i="5" s="1"/>
  <c r="I487" i="5" a="1"/>
  <c r="I487" i="5" s="1"/>
  <c r="I486" i="5" a="1"/>
  <c r="I486" i="5" s="1"/>
  <c r="I484" i="5" a="1"/>
  <c r="I484" i="5" s="1"/>
  <c r="I482" i="5" a="1"/>
  <c r="I482" i="5" s="1"/>
  <c r="I481" i="5" a="1"/>
  <c r="I481" i="5" s="1"/>
  <c r="I479" i="5" a="1"/>
  <c r="I479" i="5" s="1"/>
  <c r="I478" i="5" a="1"/>
  <c r="I478" i="5" s="1"/>
  <c r="I476" i="5" a="1"/>
  <c r="I476" i="5" s="1"/>
  <c r="I475" i="5" a="1"/>
  <c r="I475" i="5" s="1"/>
  <c r="I474" i="5" a="1"/>
  <c r="I474" i="5" s="1"/>
  <c r="I473" i="5" a="1"/>
  <c r="I473" i="5" s="1"/>
  <c r="I470" i="5" a="1"/>
  <c r="I470" i="5" s="1"/>
  <c r="I468" i="5" a="1"/>
  <c r="I468" i="5" s="1"/>
  <c r="I467" i="5" a="1"/>
  <c r="I467" i="5" s="1"/>
  <c r="I465" i="5" a="1"/>
  <c r="I465" i="5" s="1"/>
  <c r="I463" i="5" a="1"/>
  <c r="I463" i="5" s="1"/>
  <c r="I462" i="5" a="1"/>
  <c r="I462" i="5" s="1"/>
  <c r="I461" i="5" a="1"/>
  <c r="I461" i="5" s="1"/>
  <c r="I460" i="5" a="1"/>
  <c r="I460" i="5" s="1"/>
  <c r="I457" i="5" a="1"/>
  <c r="I457" i="5" s="1"/>
  <c r="I456" i="5" a="1"/>
  <c r="I456" i="5" s="1"/>
  <c r="I454" i="5" a="1"/>
  <c r="I454" i="5" s="1"/>
  <c r="I453" i="5" a="1"/>
  <c r="I453" i="5" s="1"/>
  <c r="I448" i="5" a="1"/>
  <c r="I448" i="5" s="1"/>
  <c r="I447" i="5" a="1"/>
  <c r="I447" i="5" s="1"/>
  <c r="I446" i="5" a="1"/>
  <c r="I446" i="5" s="1"/>
  <c r="I445" i="5" a="1"/>
  <c r="I445" i="5" s="1"/>
  <c r="I443" i="5" a="1"/>
  <c r="I443" i="5" s="1"/>
  <c r="I441" i="5" a="1"/>
  <c r="I441" i="5" s="1"/>
  <c r="I437" i="5" a="1"/>
  <c r="I437" i="5" s="1"/>
  <c r="I436" i="5" a="1"/>
  <c r="I436" i="5" s="1"/>
  <c r="I435" i="5" a="1"/>
  <c r="I435" i="5" s="1"/>
  <c r="I434" i="5" a="1"/>
  <c r="I434" i="5" s="1"/>
  <c r="I432" i="5" a="1"/>
  <c r="I432" i="5" s="1"/>
  <c r="I430" i="5" a="1"/>
  <c r="I430" i="5" s="1"/>
  <c r="I428" i="5" a="1"/>
  <c r="I428" i="5" s="1"/>
  <c r="I427" i="5" a="1"/>
  <c r="I427" i="5" s="1"/>
  <c r="I426" i="5" a="1"/>
  <c r="I426" i="5" s="1"/>
  <c r="I425" i="5" a="1"/>
  <c r="I425" i="5" s="1"/>
  <c r="I424" i="5" a="1"/>
  <c r="I424" i="5" s="1"/>
  <c r="I419" i="5" a="1"/>
  <c r="I419" i="5" s="1"/>
  <c r="I418" i="5" a="1"/>
  <c r="I418" i="5" s="1"/>
  <c r="I417" i="5" a="1"/>
  <c r="I417" i="5" s="1"/>
  <c r="I415" i="5" a="1"/>
  <c r="I415" i="5" s="1"/>
  <c r="I414" i="5" a="1"/>
  <c r="I414" i="5" s="1"/>
  <c r="I412" i="5" a="1"/>
  <c r="I412" i="5" s="1"/>
  <c r="I411" i="5" a="1"/>
  <c r="I411" i="5" s="1"/>
  <c r="I410" i="5" a="1"/>
  <c r="I410" i="5" s="1"/>
  <c r="I403" i="5" a="1"/>
  <c r="I403" i="5" s="1"/>
  <c r="I402" i="5" a="1"/>
  <c r="I402" i="5" s="1"/>
  <c r="I400" i="5" a="1"/>
  <c r="I400" i="5" s="1"/>
  <c r="I399" i="5" a="1"/>
  <c r="I399" i="5" s="1"/>
  <c r="I396" i="5" a="1"/>
  <c r="I396" i="5" s="1"/>
  <c r="I395" i="5" a="1"/>
  <c r="I395" i="5" s="1"/>
  <c r="I394" i="5" a="1"/>
  <c r="I394" i="5" s="1"/>
  <c r="I393" i="5" a="1"/>
  <c r="I393" i="5" s="1"/>
  <c r="I389" i="5" a="1"/>
  <c r="I389" i="5" s="1"/>
  <c r="I388" i="5" a="1"/>
  <c r="I388" i="5" s="1"/>
  <c r="I387" i="5" a="1"/>
  <c r="I387" i="5" s="1"/>
  <c r="I386" i="5" a="1"/>
  <c r="I386" i="5" s="1"/>
  <c r="I385" i="5" a="1"/>
  <c r="I385" i="5" s="1"/>
  <c r="I382" i="5" a="1"/>
  <c r="I382" i="5" s="1"/>
  <c r="I381" i="5" a="1"/>
  <c r="I381" i="5" s="1"/>
  <c r="I380" i="5" a="1"/>
  <c r="I380" i="5" s="1"/>
  <c r="I378" i="5" a="1"/>
  <c r="I378" i="5" s="1"/>
  <c r="I375" i="5" a="1"/>
  <c r="I375" i="5" s="1"/>
  <c r="I371" i="5" a="1"/>
  <c r="I371" i="5" s="1"/>
  <c r="I369" i="5" a="1"/>
  <c r="I369" i="5" s="1"/>
  <c r="I368" i="5" a="1"/>
  <c r="I368" i="5" s="1"/>
  <c r="I367" i="5" a="1"/>
  <c r="I367" i="5" s="1"/>
  <c r="I366" i="5" a="1"/>
  <c r="I366" i="5" s="1"/>
  <c r="I365" i="5" a="1"/>
  <c r="I365" i="5" s="1"/>
  <c r="I364" i="5" a="1"/>
  <c r="I364" i="5" s="1"/>
  <c r="I363" i="5" a="1"/>
  <c r="I363" i="5" s="1"/>
  <c r="I361" i="5" a="1"/>
  <c r="I361" i="5" s="1"/>
  <c r="I359" i="5" a="1"/>
  <c r="I359" i="5" s="1"/>
  <c r="I358" i="5" a="1"/>
  <c r="I358" i="5" s="1"/>
  <c r="I349" i="5" a="1"/>
  <c r="I349" i="5" s="1"/>
  <c r="I347" i="5" a="1"/>
  <c r="I347" i="5" s="1"/>
  <c r="I346" i="5" a="1"/>
  <c r="I346" i="5" s="1"/>
  <c r="I342" i="5" a="1"/>
  <c r="I342" i="5" s="1"/>
  <c r="I341" i="5" a="1"/>
  <c r="I341" i="5" s="1"/>
  <c r="I340" i="5" a="1"/>
  <c r="I340" i="5" s="1"/>
  <c r="I339" i="5" a="1"/>
  <c r="I339" i="5" s="1"/>
  <c r="I338" i="5" a="1"/>
  <c r="I338" i="5" s="1"/>
  <c r="I337" i="5" a="1"/>
  <c r="I337" i="5" s="1"/>
  <c r="I336" i="5" a="1"/>
  <c r="I336" i="5" s="1"/>
  <c r="I334" i="5" a="1"/>
  <c r="I334" i="5" s="1"/>
  <c r="I333" i="5" a="1"/>
  <c r="I333" i="5" s="1"/>
  <c r="I332" i="5" a="1"/>
  <c r="I332" i="5" s="1"/>
  <c r="I331" i="5" a="1"/>
  <c r="I331" i="5" s="1"/>
  <c r="I327" i="5" a="1"/>
  <c r="I327" i="5" s="1"/>
  <c r="I321" i="5" a="1"/>
  <c r="I321" i="5" s="1"/>
  <c r="I315" i="5" a="1"/>
  <c r="I315" i="5" s="1"/>
  <c r="I314" i="5" a="1"/>
  <c r="I314" i="5" s="1"/>
  <c r="I313" i="5" a="1"/>
  <c r="I313" i="5" s="1"/>
  <c r="I312" i="5" a="1"/>
  <c r="I312" i="5" s="1"/>
  <c r="I310" i="5" a="1"/>
  <c r="I310" i="5" s="1"/>
  <c r="I309" i="5" a="1"/>
  <c r="I309" i="5" s="1"/>
  <c r="I306" i="5" a="1"/>
  <c r="I306" i="5" s="1"/>
  <c r="I304" i="5" a="1"/>
  <c r="I304" i="5" s="1"/>
  <c r="I302" i="5" a="1"/>
  <c r="I302" i="5" s="1"/>
  <c r="I298" i="5" a="1"/>
  <c r="I298" i="5" s="1"/>
  <c r="I296" i="5" a="1"/>
  <c r="I296" i="5" s="1"/>
  <c r="I295" i="5" a="1"/>
  <c r="I295" i="5" s="1"/>
  <c r="I292" i="5" a="1"/>
  <c r="I292" i="5" s="1"/>
  <c r="I290" i="5" a="1"/>
  <c r="I290" i="5" s="1"/>
  <c r="I289" i="5" a="1"/>
  <c r="I289" i="5" s="1"/>
  <c r="I285" i="5" a="1"/>
  <c r="I285" i="5" s="1"/>
  <c r="I284" i="5" a="1"/>
  <c r="I284" i="5" s="1"/>
  <c r="I283" i="5" a="1"/>
  <c r="I283" i="5" s="1"/>
  <c r="I282" i="5" a="1"/>
  <c r="I282" i="5" s="1"/>
  <c r="I277" i="5" a="1"/>
  <c r="I277" i="5" s="1"/>
  <c r="I275" i="5" a="1"/>
  <c r="I275" i="5" s="1"/>
  <c r="I274" i="5" a="1"/>
  <c r="I274" i="5" s="1"/>
  <c r="I273" i="5" a="1"/>
  <c r="I273" i="5" s="1"/>
  <c r="I272" i="5" a="1"/>
  <c r="I272" i="5" s="1"/>
  <c r="I270" i="5" a="1"/>
  <c r="I270" i="5" s="1"/>
  <c r="I269" i="5" a="1"/>
  <c r="I269" i="5" s="1"/>
  <c r="I267" i="5" a="1"/>
  <c r="I267" i="5" s="1"/>
  <c r="I266" i="5" a="1"/>
  <c r="I266" i="5" s="1"/>
  <c r="I265" i="5" a="1"/>
  <c r="I265" i="5" s="1"/>
  <c r="I264" i="5" a="1"/>
  <c r="I264" i="5" s="1"/>
  <c r="I263" i="5" a="1"/>
  <c r="I263" i="5" s="1"/>
  <c r="I260" i="5" a="1"/>
  <c r="I260" i="5" s="1"/>
  <c r="I259" i="5" a="1"/>
  <c r="I259" i="5" s="1"/>
  <c r="I258" i="5" a="1"/>
  <c r="I258" i="5" s="1"/>
  <c r="I257" i="5" a="1"/>
  <c r="I257" i="5" s="1"/>
  <c r="I255" i="5" a="1"/>
  <c r="I255" i="5" s="1"/>
  <c r="I254" i="5" a="1"/>
  <c r="I254" i="5" s="1"/>
  <c r="I253" i="5" a="1"/>
  <c r="I253" i="5" s="1"/>
  <c r="I252" i="5" a="1"/>
  <c r="I252" i="5" s="1"/>
  <c r="I251" i="5" a="1"/>
  <c r="I251" i="5" s="1"/>
  <c r="I247" i="5" a="1"/>
  <c r="I247" i="5" s="1"/>
  <c r="I246" i="5" a="1"/>
  <c r="I246" i="5" s="1"/>
  <c r="I245" i="5" a="1"/>
  <c r="I245" i="5" s="1"/>
  <c r="I244" i="5" a="1"/>
  <c r="I244" i="5" s="1"/>
  <c r="I241" i="5" a="1"/>
  <c r="I241" i="5" s="1"/>
  <c r="I240" i="5" a="1"/>
  <c r="I240" i="5" s="1"/>
  <c r="I239" i="5" a="1"/>
  <c r="I239" i="5" s="1"/>
  <c r="I238" i="5" a="1"/>
  <c r="I238" i="5" s="1"/>
  <c r="I236" i="5" a="1"/>
  <c r="I236" i="5" s="1"/>
  <c r="I234" i="5" a="1"/>
  <c r="I234" i="5" s="1"/>
  <c r="I233" i="5" a="1"/>
  <c r="I233" i="5" s="1"/>
  <c r="I231" i="5" a="1"/>
  <c r="I231" i="5" s="1"/>
  <c r="I228" i="5" a="1"/>
  <c r="I228" i="5" s="1"/>
  <c r="I225" i="5" a="1"/>
  <c r="I225" i="5" s="1"/>
  <c r="I224" i="5" a="1"/>
  <c r="I224" i="5" s="1"/>
  <c r="I219" i="5" a="1"/>
  <c r="I219" i="5" s="1"/>
  <c r="I215" i="5" a="1"/>
  <c r="I215" i="5" s="1"/>
  <c r="I214" i="5" a="1"/>
  <c r="I214" i="5" s="1"/>
  <c r="I213" i="5" a="1"/>
  <c r="I213" i="5" s="1"/>
  <c r="I210" i="5" a="1"/>
  <c r="I210" i="5" s="1"/>
  <c r="I209" i="5" a="1"/>
  <c r="I209" i="5" s="1"/>
  <c r="I208" i="5" a="1"/>
  <c r="I208" i="5" s="1"/>
  <c r="I207" i="5" a="1"/>
  <c r="I207" i="5" s="1"/>
  <c r="I205" i="5" a="1"/>
  <c r="I205" i="5" s="1"/>
  <c r="I204" i="5" a="1"/>
  <c r="I204" i="5" s="1"/>
  <c r="I203" i="5" a="1"/>
  <c r="I203" i="5" s="1"/>
  <c r="I202" i="5" a="1"/>
  <c r="I202" i="5" s="1"/>
  <c r="I201" i="5" a="1"/>
  <c r="I201" i="5" s="1"/>
  <c r="I199" i="5" a="1"/>
  <c r="I199" i="5" s="1"/>
  <c r="I197" i="5" a="1"/>
  <c r="I197" i="5" s="1"/>
  <c r="I191" i="5" a="1"/>
  <c r="I191" i="5" s="1"/>
  <c r="I188" i="5" a="1"/>
  <c r="I188" i="5" s="1"/>
  <c r="I185" i="5" a="1"/>
  <c r="I185" i="5" s="1"/>
  <c r="I184" i="5" a="1"/>
  <c r="I184" i="5" s="1"/>
  <c r="I182" i="5" a="1"/>
  <c r="I182" i="5" s="1"/>
  <c r="I179" i="5" a="1"/>
  <c r="I179" i="5" s="1"/>
  <c r="I178" i="5" a="1"/>
  <c r="I178" i="5" s="1"/>
  <c r="I177" i="5" a="1"/>
  <c r="I177" i="5" s="1"/>
  <c r="I175" i="5" a="1"/>
  <c r="I175" i="5" s="1"/>
  <c r="I174" i="5" a="1"/>
  <c r="I174" i="5" s="1"/>
  <c r="I172" i="5" a="1"/>
  <c r="I172" i="5" s="1"/>
  <c r="I170" i="5" a="1"/>
  <c r="I170" i="5" s="1"/>
  <c r="I169" i="5" a="1"/>
  <c r="I169" i="5" s="1"/>
  <c r="I167" i="5" a="1"/>
  <c r="I167" i="5" s="1"/>
  <c r="I166" i="5" a="1"/>
  <c r="I166" i="5" s="1"/>
  <c r="I163" i="5" a="1"/>
  <c r="I163" i="5" s="1"/>
  <c r="I160" i="5" a="1"/>
  <c r="I160" i="5" s="1"/>
  <c r="I158" i="5" a="1"/>
  <c r="I158" i="5" s="1"/>
  <c r="I153" i="5" a="1"/>
  <c r="I153" i="5" s="1"/>
  <c r="I151" i="5" a="1"/>
  <c r="I151" i="5" s="1"/>
  <c r="I150" i="5" a="1"/>
  <c r="I150" i="5" s="1"/>
  <c r="I149" i="5" a="1"/>
  <c r="I149" i="5" s="1"/>
  <c r="I147" i="5" a="1"/>
  <c r="I147" i="5" s="1"/>
  <c r="I146" i="5" a="1"/>
  <c r="I146" i="5" s="1"/>
  <c r="I144" i="5" a="1"/>
  <c r="I144" i="5" s="1"/>
  <c r="I143" i="5" a="1"/>
  <c r="I143" i="5" s="1"/>
  <c r="I142" i="5" a="1"/>
  <c r="I142" i="5" s="1"/>
  <c r="I140" i="5" a="1"/>
  <c r="I140" i="5" s="1"/>
  <c r="I138" i="5" a="1"/>
  <c r="I138" i="5" s="1"/>
  <c r="I137" i="5" a="1"/>
  <c r="I137" i="5" s="1"/>
  <c r="I136" i="5" a="1"/>
  <c r="I136" i="5" s="1"/>
  <c r="I134" i="5" a="1"/>
  <c r="I134" i="5" s="1"/>
  <c r="I132" i="5" a="1"/>
  <c r="I132" i="5" s="1"/>
  <c r="I129" i="5" a="1"/>
  <c r="I129" i="5" s="1"/>
  <c r="I128" i="5" a="1"/>
  <c r="I128" i="5" s="1"/>
  <c r="I125" i="5" a="1"/>
  <c r="I125" i="5" s="1"/>
  <c r="I124" i="5" a="1"/>
  <c r="I124" i="5" s="1"/>
  <c r="I122" i="5" a="1"/>
  <c r="I122" i="5" s="1"/>
  <c r="I121" i="5" a="1"/>
  <c r="I121" i="5" s="1"/>
  <c r="I117" i="5" a="1"/>
  <c r="I117" i="5" s="1"/>
  <c r="I115" i="5" a="1"/>
  <c r="I115" i="5" s="1"/>
  <c r="I114" i="5" a="1"/>
  <c r="I114" i="5" s="1"/>
  <c r="I113" i="5" a="1"/>
  <c r="I113" i="5" s="1"/>
  <c r="I111" i="5" a="1"/>
  <c r="I111" i="5" s="1"/>
  <c r="I110" i="5" a="1"/>
  <c r="I110" i="5" s="1"/>
  <c r="I109" i="5" a="1"/>
  <c r="I109" i="5" s="1"/>
  <c r="I108" i="5" a="1"/>
  <c r="I108" i="5" s="1"/>
  <c r="I106" i="5" a="1"/>
  <c r="I106" i="5" s="1"/>
  <c r="I105" i="5" a="1"/>
  <c r="I105" i="5" s="1"/>
  <c r="I104" i="5" a="1"/>
  <c r="I104" i="5" s="1"/>
  <c r="I103" i="5" a="1"/>
  <c r="I103" i="5" s="1"/>
  <c r="I101" i="5" a="1"/>
  <c r="I101" i="5" s="1"/>
  <c r="I98" i="5" a="1"/>
  <c r="I98" i="5" s="1"/>
  <c r="I94" i="5" a="1"/>
  <c r="I94" i="5" s="1"/>
  <c r="I91" i="5" a="1"/>
  <c r="I91" i="5" s="1"/>
  <c r="I90" i="5" a="1"/>
  <c r="I90" i="5" s="1"/>
  <c r="I86" i="5" a="1"/>
  <c r="I86" i="5" s="1"/>
  <c r="I84" i="5" a="1"/>
  <c r="I84" i="5" s="1"/>
  <c r="I83" i="5" a="1"/>
  <c r="I83" i="5" s="1"/>
  <c r="I82" i="5" a="1"/>
  <c r="I82" i="5" s="1"/>
  <c r="I79" i="5" a="1"/>
  <c r="I79" i="5" s="1"/>
  <c r="I78" i="5" a="1"/>
  <c r="I78" i="5" s="1"/>
  <c r="I74" i="5" a="1"/>
  <c r="I74" i="5" s="1"/>
  <c r="I68" i="5" a="1"/>
  <c r="I68" i="5" s="1"/>
  <c r="I66" i="5" a="1"/>
  <c r="I66" i="5" s="1"/>
  <c r="I62" i="5" a="1"/>
  <c r="I62" i="5" s="1"/>
  <c r="I60" i="5" a="1"/>
  <c r="I60" i="5" s="1"/>
  <c r="I59" i="5" a="1"/>
  <c r="I59" i="5" s="1"/>
  <c r="I58" i="5" a="1"/>
  <c r="I58" i="5" s="1"/>
  <c r="I56" i="5" a="1"/>
  <c r="I56" i="5" s="1"/>
  <c r="I55" i="5" a="1"/>
  <c r="I55" i="5" s="1"/>
  <c r="I53" i="5" a="1"/>
  <c r="I53" i="5" s="1"/>
  <c r="I45" i="5" a="1"/>
  <c r="I45" i="5" s="1"/>
  <c r="I44" i="5" a="1"/>
  <c r="I44" i="5" s="1"/>
  <c r="I39" i="5" a="1"/>
  <c r="I39" i="5" s="1"/>
  <c r="I36" i="5" a="1"/>
  <c r="I36" i="5" s="1"/>
  <c r="I34" i="5" a="1"/>
  <c r="I34" i="5" s="1"/>
  <c r="I32" i="5" a="1"/>
  <c r="I32" i="5" s="1"/>
  <c r="I31" i="5" a="1"/>
  <c r="I31" i="5" s="1"/>
  <c r="I21" i="5" a="1"/>
  <c r="I21" i="5" s="1"/>
  <c r="I19" i="5" a="1"/>
  <c r="I19" i="5" s="1"/>
  <c r="I17" i="5" a="1"/>
  <c r="I17" i="5" s="1"/>
  <c r="I16" i="5" a="1"/>
  <c r="I16" i="5" s="1"/>
  <c r="I12" i="5" a="1"/>
  <c r="I12" i="5" s="1"/>
  <c r="I9" i="5" a="1"/>
  <c r="I9" i="5" s="1"/>
  <c r="I7" i="5" a="1"/>
  <c r="I7" i="5" s="1"/>
  <c r="I6" i="5" a="1"/>
  <c r="I6" i="5" s="1"/>
  <c r="I5" i="5" a="1"/>
  <c r="I5" i="5" s="1"/>
  <c r="I4" i="5" a="1"/>
  <c r="I4" i="5" s="1"/>
  <c r="I3" i="5" a="1"/>
  <c r="I3" i="5"/>
  <c r="L3" i="1"/>
  <c r="L4" i="1"/>
  <c r="L5" i="1"/>
  <c r="L6" i="1"/>
  <c r="L7" i="1"/>
  <c r="L8" i="1"/>
  <c r="L9" i="1"/>
  <c r="L10" i="1"/>
  <c r="L5" i="5" s="1"/>
  <c r="L11" i="1"/>
  <c r="L6" i="5" s="1"/>
  <c r="L12" i="1"/>
  <c r="L13" i="1"/>
  <c r="L14" i="1"/>
  <c r="L15" i="1"/>
  <c r="L16" i="1"/>
  <c r="L17" i="1"/>
  <c r="L18" i="1"/>
  <c r="L19" i="1"/>
  <c r="L7" i="5" s="1"/>
  <c r="L20" i="1"/>
  <c r="L21" i="1"/>
  <c r="L22" i="1"/>
  <c r="L23" i="1"/>
  <c r="L8" i="5" s="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21" i="5" s="1"/>
  <c r="L63" i="1"/>
  <c r="L64" i="1"/>
  <c r="L23" i="5" s="1"/>
  <c r="L65" i="1"/>
  <c r="L66" i="1"/>
  <c r="L67" i="1"/>
  <c r="L68" i="1"/>
  <c r="L69" i="1"/>
  <c r="L70" i="1"/>
  <c r="L71" i="1"/>
  <c r="L72" i="1"/>
  <c r="L73" i="1"/>
  <c r="L74" i="1"/>
  <c r="L75" i="1"/>
  <c r="L76" i="1"/>
  <c r="L77" i="1"/>
  <c r="L78" i="1"/>
  <c r="L79" i="1"/>
  <c r="L80" i="1"/>
  <c r="L81" i="1"/>
  <c r="L82" i="1"/>
  <c r="L83" i="1"/>
  <c r="L84" i="1"/>
  <c r="L85" i="1"/>
  <c r="L86" i="1"/>
  <c r="L87" i="1"/>
  <c r="L88" i="1"/>
  <c r="L89" i="1"/>
  <c r="L31" i="5" s="1"/>
  <c r="L90" i="1"/>
  <c r="L91" i="1"/>
  <c r="L92" i="1"/>
  <c r="L93" i="1"/>
  <c r="L94" i="1"/>
  <c r="L32" i="5" s="1"/>
  <c r="L95" i="1"/>
  <c r="L96" i="1"/>
  <c r="L97" i="1"/>
  <c r="L98" i="1"/>
  <c r="L34" i="5" s="1"/>
  <c r="L99" i="1"/>
  <c r="L100" i="1"/>
  <c r="L101" i="1"/>
  <c r="L102" i="1"/>
  <c r="L103" i="1"/>
  <c r="L104" i="1"/>
  <c r="L105" i="1"/>
  <c r="L36" i="5" s="1"/>
  <c r="L106" i="1"/>
  <c r="L107" i="1"/>
  <c r="L108" i="1"/>
  <c r="L109" i="1"/>
  <c r="L110" i="1"/>
  <c r="L111" i="1"/>
  <c r="L112" i="1"/>
  <c r="L113" i="1"/>
  <c r="L39" i="5" s="1"/>
  <c r="L114" i="1"/>
  <c r="L115" i="1"/>
  <c r="L116" i="1"/>
  <c r="L117" i="1"/>
  <c r="L118" i="1"/>
  <c r="L40" i="5" s="1"/>
  <c r="L119" i="1"/>
  <c r="L120" i="1"/>
  <c r="L41" i="5" s="1"/>
  <c r="L121" i="1"/>
  <c r="L122" i="1"/>
  <c r="L123" i="1"/>
  <c r="L124" i="1"/>
  <c r="L125" i="1"/>
  <c r="L126" i="1"/>
  <c r="L127" i="1"/>
  <c r="L128" i="1"/>
  <c r="L129" i="1"/>
  <c r="L130" i="1"/>
  <c r="L131" i="1"/>
  <c r="L132" i="1"/>
  <c r="L133" i="1"/>
  <c r="L134" i="1"/>
  <c r="L135" i="1"/>
  <c r="L136" i="1"/>
  <c r="L137" i="1"/>
  <c r="L138" i="1"/>
  <c r="L139" i="1"/>
  <c r="L49" i="5" s="1"/>
  <c r="L140" i="1"/>
  <c r="L141" i="1"/>
  <c r="L142" i="1"/>
  <c r="L143" i="1"/>
  <c r="L144" i="1"/>
  <c r="L145" i="1"/>
  <c r="L146" i="1"/>
  <c r="L147" i="1"/>
  <c r="L148" i="1"/>
  <c r="L149" i="1"/>
  <c r="L150" i="1"/>
  <c r="L151" i="1"/>
  <c r="L152" i="1"/>
  <c r="L52" i="5" s="1"/>
  <c r="L153" i="1"/>
  <c r="L154" i="1"/>
  <c r="L155" i="1"/>
  <c r="L53" i="5" s="1"/>
  <c r="L156" i="1"/>
  <c r="L157" i="1"/>
  <c r="L158" i="1"/>
  <c r="L159" i="1"/>
  <c r="L160" i="1"/>
  <c r="L161" i="1"/>
  <c r="L162" i="1"/>
  <c r="L163" i="1"/>
  <c r="L55" i="5" s="1"/>
  <c r="L164" i="1"/>
  <c r="L165" i="1"/>
  <c r="L56" i="5" s="1"/>
  <c r="L166" i="1"/>
  <c r="L167" i="1"/>
  <c r="L58" i="5" s="1"/>
  <c r="L168" i="1"/>
  <c r="L169" i="1"/>
  <c r="L170" i="1"/>
  <c r="L59" i="5" s="1"/>
  <c r="L171" i="1"/>
  <c r="L172" i="1"/>
  <c r="L173" i="1"/>
  <c r="L174" i="1"/>
  <c r="L175" i="1"/>
  <c r="L60" i="5" s="1"/>
  <c r="L176" i="1"/>
  <c r="L177" i="1"/>
  <c r="L178" i="1"/>
  <c r="L179" i="1"/>
  <c r="L180" i="1"/>
  <c r="L181" i="1"/>
  <c r="L182" i="1"/>
  <c r="L62" i="5" s="1"/>
  <c r="L183" i="1"/>
  <c r="L184" i="1"/>
  <c r="L185" i="1"/>
  <c r="L186" i="1"/>
  <c r="L187" i="1"/>
  <c r="L65" i="5" s="1"/>
  <c r="L188" i="1"/>
  <c r="L189" i="1"/>
  <c r="L190" i="1"/>
  <c r="L191" i="1"/>
  <c r="L192" i="1"/>
  <c r="L193" i="1"/>
  <c r="L194" i="1"/>
  <c r="L195" i="1"/>
  <c r="L196" i="1"/>
  <c r="L66" i="5" s="1"/>
  <c r="L197" i="1"/>
  <c r="L198" i="1"/>
  <c r="L68" i="5" s="1"/>
  <c r="L199" i="1"/>
  <c r="L200" i="1"/>
  <c r="L201" i="1"/>
  <c r="L202" i="1"/>
  <c r="L203" i="1"/>
  <c r="L204" i="1"/>
  <c r="L205" i="1"/>
  <c r="L206" i="1"/>
  <c r="L207" i="1"/>
  <c r="L70" i="5" s="1"/>
  <c r="L208" i="1"/>
  <c r="L209" i="1"/>
  <c r="L210" i="1"/>
  <c r="L71" i="5" s="1"/>
  <c r="L211" i="1"/>
  <c r="L212" i="1"/>
  <c r="L213" i="1"/>
  <c r="L214" i="1"/>
  <c r="L73" i="5" s="1"/>
  <c r="L215" i="1"/>
  <c r="L216" i="1"/>
  <c r="L74" i="5" s="1"/>
  <c r="L217" i="1"/>
  <c r="L218" i="1"/>
  <c r="L219" i="1"/>
  <c r="L220" i="1"/>
  <c r="L221" i="1"/>
  <c r="L222" i="1"/>
  <c r="L223" i="1"/>
  <c r="L224" i="1"/>
  <c r="L225" i="1"/>
  <c r="L226" i="1"/>
  <c r="L227" i="1"/>
  <c r="L228" i="1"/>
  <c r="L229" i="1"/>
  <c r="L230" i="1"/>
  <c r="L231" i="1"/>
  <c r="L232" i="1"/>
  <c r="L233" i="1"/>
  <c r="L234" i="1"/>
  <c r="L78" i="5" s="1"/>
  <c r="L235" i="1"/>
  <c r="L236" i="1"/>
  <c r="L237" i="1"/>
  <c r="L79" i="5" s="1"/>
  <c r="L238" i="1"/>
  <c r="L239" i="1"/>
  <c r="L240" i="1"/>
  <c r="L241" i="1"/>
  <c r="L242" i="1"/>
  <c r="L243" i="1"/>
  <c r="L83" i="5" s="1"/>
  <c r="L244" i="1"/>
  <c r="L245" i="1"/>
  <c r="L246" i="1"/>
  <c r="L84" i="5" s="1"/>
  <c r="L247" i="1"/>
  <c r="L248" i="1"/>
  <c r="L249" i="1"/>
  <c r="L250" i="1"/>
  <c r="L85" i="5" s="1"/>
  <c r="L251" i="1"/>
  <c r="L252" i="1"/>
  <c r="L253" i="1"/>
  <c r="L86" i="5" s="1"/>
  <c r="L254" i="1"/>
  <c r="L255" i="1"/>
  <c r="L87" i="5" s="1"/>
  <c r="L256" i="1"/>
  <c r="L257" i="1"/>
  <c r="L258" i="1"/>
  <c r="L259" i="1"/>
  <c r="L260" i="1"/>
  <c r="L261" i="1"/>
  <c r="L262" i="1"/>
  <c r="L90" i="5" s="1"/>
  <c r="L263" i="1"/>
  <c r="L264" i="1"/>
  <c r="L91" i="5" s="1"/>
  <c r="L265" i="1"/>
  <c r="L266" i="1"/>
  <c r="L267" i="1"/>
  <c r="L268" i="1"/>
  <c r="L269" i="1"/>
  <c r="L270" i="1"/>
  <c r="L271" i="1"/>
  <c r="L272" i="1"/>
  <c r="L94" i="5" s="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108" i="5" s="1"/>
  <c r="L299" i="1"/>
  <c r="L300" i="1"/>
  <c r="L301" i="1"/>
  <c r="L302" i="1"/>
  <c r="L303" i="1"/>
  <c r="L304" i="1"/>
  <c r="L305" i="1"/>
  <c r="L306" i="1"/>
  <c r="L109" i="5" s="1"/>
  <c r="L307" i="1"/>
  <c r="L308" i="1"/>
  <c r="L309" i="1"/>
  <c r="L310" i="1"/>
  <c r="L110" i="5" s="1"/>
  <c r="L311" i="1"/>
  <c r="L312" i="1"/>
  <c r="L313" i="1"/>
  <c r="L314" i="1"/>
  <c r="L315" i="1"/>
  <c r="L316" i="1"/>
  <c r="L317" i="1"/>
  <c r="L318" i="1"/>
  <c r="L319" i="1"/>
  <c r="L320" i="1"/>
  <c r="L321" i="1"/>
  <c r="L322" i="1"/>
  <c r="L323" i="1"/>
  <c r="L324" i="1"/>
  <c r="L325" i="1"/>
  <c r="L326" i="1"/>
  <c r="L327" i="1"/>
  <c r="L328" i="1"/>
  <c r="L329" i="1"/>
  <c r="L330" i="1"/>
  <c r="L331" i="1"/>
  <c r="L115" i="5" s="1"/>
  <c r="L332" i="1"/>
  <c r="L333" i="1"/>
  <c r="L334" i="1"/>
  <c r="L335" i="1"/>
  <c r="L336" i="1"/>
  <c r="L337" i="1"/>
  <c r="L338" i="1"/>
  <c r="L117" i="5" s="1"/>
  <c r="L339" i="1"/>
  <c r="L340" i="1"/>
  <c r="L118" i="5" s="1"/>
  <c r="L341" i="1"/>
  <c r="L342" i="1"/>
  <c r="L343" i="1"/>
  <c r="L344" i="1"/>
  <c r="L345" i="1"/>
  <c r="L346" i="1"/>
  <c r="L347" i="1"/>
  <c r="L348" i="1"/>
  <c r="L121" i="5" s="1"/>
  <c r="L349" i="1"/>
  <c r="L350" i="1"/>
  <c r="L351" i="1"/>
  <c r="L352" i="1"/>
  <c r="L353" i="1"/>
  <c r="L354" i="1"/>
  <c r="L355" i="1"/>
  <c r="L122" i="5" s="1"/>
  <c r="L356" i="1"/>
  <c r="L357" i="1"/>
  <c r="L358" i="1"/>
  <c r="L359" i="1"/>
  <c r="L360" i="1"/>
  <c r="L361" i="1"/>
  <c r="L362" i="1"/>
  <c r="L363" i="1"/>
  <c r="L364" i="1"/>
  <c r="L365" i="1"/>
  <c r="L366" i="1"/>
  <c r="L367" i="1"/>
  <c r="L368" i="1"/>
  <c r="L124" i="5" s="1"/>
  <c r="L369" i="1"/>
  <c r="L370" i="1"/>
  <c r="L125" i="5" s="1"/>
  <c r="L371" i="1"/>
  <c r="L372" i="1"/>
  <c r="L373" i="1"/>
  <c r="L374" i="1"/>
  <c r="L375" i="1"/>
  <c r="L376" i="1"/>
  <c r="L377" i="1"/>
  <c r="L378" i="1"/>
  <c r="L379" i="1"/>
  <c r="L380" i="1"/>
  <c r="L381" i="1"/>
  <c r="L128" i="5" s="1"/>
  <c r="L382" i="1"/>
  <c r="L383" i="1"/>
  <c r="L129" i="5" s="1"/>
  <c r="L384" i="1"/>
  <c r="L385" i="1"/>
  <c r="L386" i="1"/>
  <c r="L387" i="1"/>
  <c r="L388" i="1"/>
  <c r="L389" i="1"/>
  <c r="L390" i="1"/>
  <c r="L391" i="1"/>
  <c r="L392" i="1"/>
  <c r="L393" i="1"/>
  <c r="L394" i="1"/>
  <c r="L134" i="5" s="1"/>
  <c r="L395" i="1"/>
  <c r="L396" i="1"/>
  <c r="L397" i="1"/>
  <c r="L398" i="1"/>
  <c r="L399" i="1"/>
  <c r="L400" i="1"/>
  <c r="L401" i="1"/>
  <c r="L402" i="1"/>
  <c r="L403" i="1"/>
  <c r="L404" i="1"/>
  <c r="L138" i="5" s="1"/>
  <c r="L405" i="1"/>
  <c r="L406" i="1"/>
  <c r="L407" i="1"/>
  <c r="L408" i="1"/>
  <c r="L409" i="1"/>
  <c r="L140" i="5" s="1"/>
  <c r="L410" i="1"/>
  <c r="L411" i="1"/>
  <c r="L412" i="1"/>
  <c r="L413" i="1"/>
  <c r="L414" i="1"/>
  <c r="L415" i="1"/>
  <c r="L416" i="1"/>
  <c r="L142" i="5" s="1"/>
  <c r="L417" i="1"/>
  <c r="L418" i="1"/>
  <c r="L143" i="5" s="1"/>
  <c r="L419" i="1"/>
  <c r="L420" i="1"/>
  <c r="L144" i="5" s="1"/>
  <c r="L421" i="1"/>
  <c r="L422" i="1"/>
  <c r="L423" i="1"/>
  <c r="L424" i="1"/>
  <c r="L425" i="1"/>
  <c r="L426" i="1"/>
  <c r="L427" i="1"/>
  <c r="L428" i="1"/>
  <c r="L429" i="1"/>
  <c r="L430" i="1"/>
  <c r="L431" i="1"/>
  <c r="L432" i="1"/>
  <c r="L433" i="1"/>
  <c r="L434" i="1"/>
  <c r="L435" i="1"/>
  <c r="L436" i="1"/>
  <c r="L437" i="1"/>
  <c r="L438" i="1"/>
  <c r="L149" i="5" s="1"/>
  <c r="L439" i="1"/>
  <c r="L440" i="1"/>
  <c r="L441" i="1"/>
  <c r="L442" i="1"/>
  <c r="L443" i="1"/>
  <c r="L444" i="1"/>
  <c r="L445" i="1"/>
  <c r="L446" i="1"/>
  <c r="L447" i="1"/>
  <c r="L448" i="1"/>
  <c r="L449" i="1"/>
  <c r="L154" i="5" s="1"/>
  <c r="L450" i="1"/>
  <c r="L451" i="1"/>
  <c r="L452" i="1"/>
  <c r="L453" i="1"/>
  <c r="L454" i="1"/>
  <c r="L455" i="1"/>
  <c r="L456" i="1"/>
  <c r="L457" i="1"/>
  <c r="L158" i="5" s="1"/>
  <c r="L458" i="1"/>
  <c r="L459" i="1"/>
  <c r="L460" i="1"/>
  <c r="L461" i="1"/>
  <c r="L159" i="5" s="1"/>
  <c r="L462" i="1"/>
  <c r="L463" i="1"/>
  <c r="L464" i="1"/>
  <c r="L465" i="1"/>
  <c r="L160" i="5" s="1"/>
  <c r="L466" i="1"/>
  <c r="L467" i="1"/>
  <c r="L468" i="1"/>
  <c r="L469" i="1"/>
  <c r="L163" i="5" s="1"/>
  <c r="L470" i="1"/>
  <c r="L471" i="1"/>
  <c r="L472" i="1"/>
  <c r="L473" i="1"/>
  <c r="L164" i="5" s="1"/>
  <c r="L474" i="1"/>
  <c r="L475" i="1"/>
  <c r="L476" i="1"/>
  <c r="L166" i="5" s="1"/>
  <c r="L477" i="1"/>
  <c r="L478" i="1"/>
  <c r="L479" i="1"/>
  <c r="L480" i="1"/>
  <c r="L481" i="1"/>
  <c r="L482" i="1"/>
  <c r="L167" i="5" s="1"/>
  <c r="L483" i="1"/>
  <c r="L484" i="1"/>
  <c r="L485" i="1"/>
  <c r="L486" i="1"/>
  <c r="L487" i="1"/>
  <c r="L488" i="1"/>
  <c r="L489" i="1"/>
  <c r="L169" i="5" s="1"/>
  <c r="L490" i="1"/>
  <c r="L491" i="1"/>
  <c r="L492" i="1"/>
  <c r="L493" i="1"/>
  <c r="L494" i="1"/>
  <c r="L495" i="1"/>
  <c r="L496" i="1"/>
  <c r="L497" i="1"/>
  <c r="L498" i="1"/>
  <c r="L499" i="1"/>
  <c r="L500" i="1"/>
  <c r="L173" i="5" s="1"/>
  <c r="L501" i="1"/>
  <c r="L502" i="1"/>
  <c r="L174" i="5" s="1"/>
  <c r="L503" i="1"/>
  <c r="L504" i="1"/>
  <c r="L505" i="1"/>
  <c r="L175" i="5" s="1"/>
  <c r="L506" i="1"/>
  <c r="L507" i="1"/>
  <c r="L508" i="1"/>
  <c r="L509" i="1"/>
  <c r="L510" i="1"/>
  <c r="L511" i="1"/>
  <c r="L512" i="1"/>
  <c r="L513" i="1"/>
  <c r="L514" i="1"/>
  <c r="L515" i="1"/>
  <c r="L177" i="5" s="1"/>
  <c r="L516" i="1"/>
  <c r="L517" i="1"/>
  <c r="L518" i="1"/>
  <c r="L519" i="1"/>
  <c r="L520" i="1"/>
  <c r="L521" i="1"/>
  <c r="L178" i="5" s="1"/>
  <c r="L522" i="1"/>
  <c r="L523" i="1"/>
  <c r="L524" i="1"/>
  <c r="L525" i="1"/>
  <c r="L526" i="1"/>
  <c r="L527" i="1"/>
  <c r="L528" i="1"/>
  <c r="L179" i="5" s="1"/>
  <c r="L529" i="1"/>
  <c r="L530" i="1"/>
  <c r="L531" i="1"/>
  <c r="L532" i="1"/>
  <c r="L533" i="1"/>
  <c r="L534" i="1"/>
  <c r="L535" i="1"/>
  <c r="L536" i="1"/>
  <c r="L182" i="5" s="1"/>
  <c r="L537" i="1"/>
  <c r="L538" i="1"/>
  <c r="L539" i="1"/>
  <c r="L540" i="1"/>
  <c r="L541" i="1"/>
  <c r="L542" i="1"/>
  <c r="L543" i="1"/>
  <c r="L544" i="1"/>
  <c r="L545" i="1"/>
  <c r="L546" i="1"/>
  <c r="L547" i="1"/>
  <c r="L548" i="1"/>
  <c r="L549" i="1"/>
  <c r="L550" i="1"/>
  <c r="L551" i="1"/>
  <c r="L552" i="1"/>
  <c r="L553" i="1"/>
  <c r="L554" i="1"/>
  <c r="L555" i="1"/>
  <c r="L556" i="1"/>
  <c r="L188" i="5" s="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199" i="5" s="1"/>
  <c r="L588" i="1"/>
  <c r="L589" i="1"/>
  <c r="L590" i="1"/>
  <c r="L591" i="1"/>
  <c r="L592" i="1"/>
  <c r="L593" i="1"/>
  <c r="L594" i="1"/>
  <c r="L204" i="5" s="1"/>
  <c r="L595" i="1"/>
  <c r="L596" i="1"/>
  <c r="L597" i="1"/>
  <c r="L598" i="1"/>
  <c r="L205" i="5" s="1"/>
  <c r="L599" i="1"/>
  <c r="L600" i="1"/>
  <c r="L601" i="1"/>
  <c r="L602" i="1"/>
  <c r="L603" i="1"/>
  <c r="L604" i="1"/>
  <c r="L207" i="5" s="1"/>
  <c r="L605" i="1"/>
  <c r="L606" i="1"/>
  <c r="L208" i="5" s="1"/>
  <c r="L607" i="1"/>
  <c r="L608" i="1"/>
  <c r="L609" i="1"/>
  <c r="L610" i="1"/>
  <c r="L611" i="1"/>
  <c r="L612" i="1"/>
  <c r="L613" i="1"/>
  <c r="L614" i="1"/>
  <c r="L209" i="5" s="1"/>
  <c r="L615" i="1"/>
  <c r="L616" i="1"/>
  <c r="L210" i="5" s="1"/>
  <c r="L617" i="1"/>
  <c r="L618" i="1"/>
  <c r="L619" i="1"/>
  <c r="L620" i="1"/>
  <c r="L621" i="1"/>
  <c r="L622" i="1"/>
  <c r="L623" i="1"/>
  <c r="L212" i="5" s="1"/>
  <c r="L624" i="1"/>
  <c r="L625" i="1"/>
  <c r="L626" i="1"/>
  <c r="L627" i="1"/>
  <c r="L628" i="1"/>
  <c r="L629" i="1"/>
  <c r="L630" i="1"/>
  <c r="L631" i="1"/>
  <c r="L632" i="1"/>
  <c r="L633" i="1"/>
  <c r="L634" i="1"/>
  <c r="L635" i="1"/>
  <c r="L636" i="1"/>
  <c r="L216" i="5" s="1"/>
  <c r="L637" i="1"/>
  <c r="L638" i="1"/>
  <c r="L639" i="1"/>
  <c r="L640" i="1"/>
  <c r="L641" i="1"/>
  <c r="L642" i="1"/>
  <c r="L643" i="1"/>
  <c r="L644" i="1"/>
  <c r="L645" i="1"/>
  <c r="L646" i="1"/>
  <c r="L647" i="1"/>
  <c r="L648" i="1"/>
  <c r="L219" i="5" s="1"/>
  <c r="L649" i="1"/>
  <c r="L650" i="1"/>
  <c r="L651" i="1"/>
  <c r="L652" i="1"/>
  <c r="L653" i="1"/>
  <c r="L654" i="1"/>
  <c r="L655" i="1"/>
  <c r="L656" i="1"/>
  <c r="L657" i="1"/>
  <c r="L658" i="1"/>
  <c r="L659" i="1"/>
  <c r="L660" i="1"/>
  <c r="L661" i="1"/>
  <c r="L662" i="1"/>
  <c r="L663" i="1"/>
  <c r="L224" i="5" s="1"/>
  <c r="L664" i="1"/>
  <c r="L665" i="1"/>
  <c r="L666" i="1"/>
  <c r="L667" i="1"/>
  <c r="L668" i="1"/>
  <c r="L669" i="1"/>
  <c r="L670" i="1"/>
  <c r="L671" i="1"/>
  <c r="L672" i="1"/>
  <c r="L673" i="1"/>
  <c r="L674" i="1"/>
  <c r="L675" i="1"/>
  <c r="L225" i="5" s="1"/>
  <c r="L676" i="1"/>
  <c r="L677" i="1"/>
  <c r="L678" i="1"/>
  <c r="L679" i="1"/>
  <c r="L680" i="1"/>
  <c r="L681" i="1"/>
  <c r="L682" i="1"/>
  <c r="L226" i="5" s="1"/>
  <c r="L683" i="1"/>
  <c r="L684" i="1"/>
  <c r="L685" i="1"/>
  <c r="L686" i="1"/>
  <c r="L687" i="1"/>
  <c r="L688" i="1"/>
  <c r="L228" i="5" s="1"/>
  <c r="L689" i="1"/>
  <c r="L690" i="1"/>
  <c r="L691" i="1"/>
  <c r="L692" i="1"/>
  <c r="L693" i="1"/>
  <c r="L694" i="1"/>
  <c r="L695" i="1"/>
  <c r="L229" i="5" s="1"/>
  <c r="L696" i="1"/>
  <c r="L697" i="1"/>
  <c r="L698" i="1"/>
  <c r="L699" i="1"/>
  <c r="L700" i="1"/>
  <c r="L701" i="1"/>
  <c r="L702" i="1"/>
  <c r="L703" i="1"/>
  <c r="L704" i="1"/>
  <c r="L705" i="1"/>
  <c r="L236" i="5" s="1"/>
  <c r="L706" i="1"/>
  <c r="L707" i="1"/>
  <c r="L708" i="1"/>
  <c r="L238" i="5" s="1"/>
  <c r="L709" i="1"/>
  <c r="L710" i="1"/>
  <c r="L711" i="1"/>
  <c r="L712" i="1"/>
  <c r="L239" i="5" s="1"/>
  <c r="L713" i="1"/>
  <c r="L714" i="1"/>
  <c r="L715" i="1"/>
  <c r="L240" i="5" s="1"/>
  <c r="L716" i="1"/>
  <c r="L717" i="1"/>
  <c r="L718" i="1"/>
  <c r="L241" i="5" s="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253" i="5" s="1"/>
  <c r="L750" i="1"/>
  <c r="L751" i="1"/>
  <c r="L752" i="1"/>
  <c r="L753" i="1"/>
  <c r="L754" i="1"/>
  <c r="L755" i="1"/>
  <c r="L756" i="1"/>
  <c r="L757" i="1"/>
  <c r="L758" i="1"/>
  <c r="L759" i="1"/>
  <c r="L760" i="1"/>
  <c r="L761" i="1"/>
  <c r="L762" i="1"/>
  <c r="L763" i="1"/>
  <c r="L764" i="1"/>
  <c r="L260" i="5" s="1"/>
  <c r="L765" i="1"/>
  <c r="L766" i="1"/>
  <c r="L767" i="1"/>
  <c r="L262" i="5" s="1"/>
  <c r="L768" i="1"/>
  <c r="L769" i="1"/>
  <c r="L770" i="1"/>
  <c r="L771" i="1"/>
  <c r="L263" i="5" s="1"/>
  <c r="L772" i="1"/>
  <c r="L773" i="1"/>
  <c r="L774" i="1"/>
  <c r="L264" i="5" s="1"/>
  <c r="L775" i="1"/>
  <c r="L776" i="1"/>
  <c r="L777" i="1"/>
  <c r="L265" i="5" s="1"/>
  <c r="L778" i="1"/>
  <c r="L779" i="1"/>
  <c r="L780" i="1"/>
  <c r="L781" i="1"/>
  <c r="L782" i="1"/>
  <c r="L783" i="1"/>
  <c r="L784" i="1"/>
  <c r="L785" i="1"/>
  <c r="L786" i="1"/>
  <c r="L787" i="1"/>
  <c r="L788" i="1"/>
  <c r="L266" i="5" s="1"/>
  <c r="L789" i="1"/>
  <c r="L790" i="1"/>
  <c r="L791" i="1"/>
  <c r="L792" i="1"/>
  <c r="L793" i="1"/>
  <c r="L794" i="1"/>
  <c r="L795" i="1"/>
  <c r="L796" i="1"/>
  <c r="L797" i="1"/>
  <c r="L267" i="5" s="1"/>
  <c r="L798" i="1"/>
  <c r="L799" i="1"/>
  <c r="L800" i="1"/>
  <c r="L269" i="5" s="1"/>
  <c r="L801" i="1"/>
  <c r="L802" i="1"/>
  <c r="L803" i="1"/>
  <c r="L804" i="1"/>
  <c r="L270" i="5" s="1"/>
  <c r="L805" i="1"/>
  <c r="L806" i="1"/>
  <c r="L807" i="1"/>
  <c r="L808" i="1"/>
  <c r="L809" i="1"/>
  <c r="L810" i="1"/>
  <c r="L811" i="1"/>
  <c r="L812" i="1"/>
  <c r="L813" i="1"/>
  <c r="L814" i="1"/>
  <c r="L815" i="1"/>
  <c r="L272" i="5" s="1"/>
  <c r="L816" i="1"/>
  <c r="L817" i="1"/>
  <c r="L818" i="1"/>
  <c r="L819" i="1"/>
  <c r="L820" i="1"/>
  <c r="L821" i="1"/>
  <c r="L822" i="1"/>
  <c r="L823" i="1"/>
  <c r="L824" i="1"/>
  <c r="L825" i="1"/>
  <c r="L826" i="1"/>
  <c r="L827" i="1"/>
  <c r="L828" i="1"/>
  <c r="L829" i="1"/>
  <c r="L275" i="5" s="1"/>
  <c r="L830" i="1"/>
  <c r="L831" i="1"/>
  <c r="L276" i="5" s="1"/>
  <c r="L832" i="1"/>
  <c r="L833" i="1"/>
  <c r="L834" i="1"/>
  <c r="L835" i="1"/>
  <c r="L836" i="1"/>
  <c r="L837" i="1"/>
  <c r="L838" i="1"/>
  <c r="L277" i="5" s="1"/>
  <c r="L839" i="1"/>
  <c r="L840" i="1"/>
  <c r="L841" i="1"/>
  <c r="L842" i="1"/>
  <c r="L843" i="1"/>
  <c r="L844" i="1"/>
  <c r="L845" i="1"/>
  <c r="L846" i="1"/>
  <c r="L847" i="1"/>
  <c r="L848" i="1"/>
  <c r="L849" i="1"/>
  <c r="L850" i="1"/>
  <c r="L851" i="1"/>
  <c r="L282" i="5" s="1"/>
  <c r="L852" i="1"/>
  <c r="L853" i="1"/>
  <c r="L854" i="1"/>
  <c r="L855" i="1"/>
  <c r="L856" i="1"/>
  <c r="L857" i="1"/>
  <c r="L858" i="1"/>
  <c r="L859" i="1"/>
  <c r="L860" i="1"/>
  <c r="L861" i="1"/>
  <c r="L862" i="1"/>
  <c r="L863" i="1"/>
  <c r="L864" i="1"/>
  <c r="L865" i="1"/>
  <c r="L289" i="5" s="1"/>
  <c r="L866" i="1"/>
  <c r="L867" i="1"/>
  <c r="L868" i="1"/>
  <c r="L290" i="5" s="1"/>
  <c r="L869" i="1"/>
  <c r="L870" i="1"/>
  <c r="L871" i="1"/>
  <c r="L872" i="1"/>
  <c r="L873" i="1"/>
  <c r="L874" i="1"/>
  <c r="L875" i="1"/>
  <c r="L876" i="1"/>
  <c r="L877" i="1"/>
  <c r="L878" i="1"/>
  <c r="L879" i="1"/>
  <c r="L880" i="1"/>
  <c r="L881" i="1"/>
  <c r="L882" i="1"/>
  <c r="L883" i="1"/>
  <c r="L295" i="5" s="1"/>
  <c r="L884" i="1"/>
  <c r="L885" i="1"/>
  <c r="L886" i="1"/>
  <c r="L296" i="5" s="1"/>
  <c r="L887" i="1"/>
  <c r="L888" i="1"/>
  <c r="L298" i="5" s="1"/>
  <c r="L889" i="1"/>
  <c r="L890" i="1"/>
  <c r="L891" i="1"/>
  <c r="L892" i="1"/>
  <c r="L893" i="1"/>
  <c r="L894" i="1"/>
  <c r="L895" i="1"/>
  <c r="L896" i="1"/>
  <c r="L897" i="1"/>
  <c r="L898" i="1"/>
  <c r="L899" i="1"/>
  <c r="L900" i="1"/>
  <c r="L901" i="1"/>
  <c r="L902" i="1"/>
  <c r="L903" i="1"/>
  <c r="L904" i="1"/>
  <c r="L905" i="1"/>
  <c r="L906" i="1"/>
  <c r="L907" i="1"/>
  <c r="L908" i="1"/>
  <c r="L909" i="1"/>
  <c r="L304" i="5" s="1"/>
  <c r="L910" i="1"/>
  <c r="L911" i="1"/>
  <c r="L912" i="1"/>
  <c r="L913" i="1"/>
  <c r="L306" i="5" s="1"/>
  <c r="L914" i="1"/>
  <c r="L915" i="1"/>
  <c r="L916" i="1"/>
  <c r="L917" i="1"/>
  <c r="L918" i="1"/>
  <c r="L919" i="1"/>
  <c r="L920" i="1"/>
  <c r="L921" i="1"/>
  <c r="L922" i="1"/>
  <c r="L923" i="1"/>
  <c r="L924" i="1"/>
  <c r="L925" i="1"/>
  <c r="L926" i="1"/>
  <c r="L927" i="1"/>
  <c r="L928" i="1"/>
  <c r="L929" i="1"/>
  <c r="L930" i="1"/>
  <c r="L312" i="5" s="1"/>
  <c r="L931" i="1"/>
  <c r="L932" i="1"/>
  <c r="L933" i="1"/>
  <c r="L934" i="1"/>
  <c r="L935" i="1"/>
  <c r="L936" i="1"/>
  <c r="L313" i="5" s="1"/>
  <c r="L937" i="1"/>
  <c r="L938" i="1"/>
  <c r="L939" i="1"/>
  <c r="L940" i="1"/>
  <c r="L941" i="1"/>
  <c r="L942" i="1"/>
  <c r="L943" i="1"/>
  <c r="L944" i="1"/>
  <c r="L945" i="1"/>
  <c r="L314" i="5" s="1"/>
  <c r="L946" i="1"/>
  <c r="L947" i="1"/>
  <c r="L948" i="1"/>
  <c r="L949" i="1"/>
  <c r="L950" i="1"/>
  <c r="L951" i="1"/>
  <c r="L952" i="1"/>
  <c r="L315" i="5" s="1"/>
  <c r="L953" i="1"/>
  <c r="L954" i="1"/>
  <c r="L955" i="1"/>
  <c r="L956" i="1"/>
  <c r="L957" i="1"/>
  <c r="L958" i="1"/>
  <c r="L959" i="1"/>
  <c r="L960" i="1"/>
  <c r="L961" i="1"/>
  <c r="L962" i="1"/>
  <c r="L963" i="1"/>
  <c r="L964" i="1"/>
  <c r="L965" i="1"/>
  <c r="L966" i="1"/>
  <c r="L318" i="5" s="1"/>
  <c r="L967" i="1"/>
  <c r="L968" i="1"/>
  <c r="L969" i="1"/>
  <c r="L970" i="1"/>
  <c r="L971" i="1"/>
  <c r="L972" i="1"/>
  <c r="L973" i="1"/>
  <c r="L974" i="1"/>
  <c r="L975" i="1"/>
  <c r="L321" i="5" s="1"/>
  <c r="L976" i="1"/>
  <c r="L977" i="1"/>
  <c r="L322" i="5" s="1"/>
  <c r="L978" i="1"/>
  <c r="L979" i="1"/>
  <c r="L980" i="1"/>
  <c r="L981" i="1"/>
  <c r="L325" i="5" s="1"/>
  <c r="L982" i="1"/>
  <c r="L983" i="1"/>
  <c r="L984" i="1"/>
  <c r="L327" i="5" s="1"/>
  <c r="L985" i="1"/>
  <c r="L986" i="1"/>
  <c r="L987" i="1"/>
  <c r="L988" i="1"/>
  <c r="L989" i="1"/>
  <c r="L990" i="1"/>
  <c r="L991" i="1"/>
  <c r="L992" i="1"/>
  <c r="L329" i="5" s="1"/>
  <c r="L993" i="1"/>
  <c r="L994" i="1"/>
  <c r="L995" i="1"/>
  <c r="L996" i="1"/>
  <c r="L997" i="1"/>
  <c r="L998" i="1"/>
  <c r="L999" i="1"/>
  <c r="L1000" i="1"/>
  <c r="L1001" i="1"/>
  <c r="L1002" i="1"/>
  <c r="L331" i="5" s="1"/>
  <c r="L1003" i="1"/>
  <c r="L1004" i="1"/>
  <c r="L1005" i="1"/>
  <c r="L1006" i="1"/>
  <c r="L1007" i="1"/>
  <c r="L1008" i="1"/>
  <c r="L332" i="5" s="1"/>
  <c r="L1009" i="1"/>
  <c r="L1010" i="1"/>
  <c r="L1011" i="1"/>
  <c r="L1012" i="1"/>
  <c r="L1013" i="1"/>
  <c r="L1014" i="1"/>
  <c r="L1015" i="1"/>
  <c r="L1016" i="1"/>
  <c r="L333" i="5" s="1"/>
  <c r="L1017" i="1"/>
  <c r="L1018" i="1"/>
  <c r="L1019" i="1"/>
  <c r="L1020" i="1"/>
  <c r="L334" i="5" s="1"/>
  <c r="L1021" i="1"/>
  <c r="L1022" i="1"/>
  <c r="L1023" i="1"/>
  <c r="L1024" i="1"/>
  <c r="L1025" i="1"/>
  <c r="L1026" i="1"/>
  <c r="L1027" i="1"/>
  <c r="L1028" i="1"/>
  <c r="L1029" i="1"/>
  <c r="L1030" i="1"/>
  <c r="L1031" i="1"/>
  <c r="L1032" i="1"/>
  <c r="L1033" i="1"/>
  <c r="L1034" i="1"/>
  <c r="L336" i="5" s="1"/>
  <c r="L1035" i="1"/>
  <c r="L1036" i="1"/>
  <c r="L1037" i="1"/>
  <c r="L1038" i="1"/>
  <c r="L1039" i="1"/>
  <c r="L1040" i="1"/>
  <c r="L1041" i="1"/>
  <c r="L339" i="5" s="1"/>
  <c r="L1042" i="1"/>
  <c r="L1043" i="1"/>
  <c r="L1044" i="1"/>
  <c r="L340" i="5" s="1"/>
  <c r="L1045" i="1"/>
  <c r="L1046" i="1"/>
  <c r="L1047" i="1"/>
  <c r="L341" i="5" s="1"/>
  <c r="L1048" i="1"/>
  <c r="L1049" i="1"/>
  <c r="L1050" i="1"/>
  <c r="L1051" i="1"/>
  <c r="L1052" i="1"/>
  <c r="L1053" i="1"/>
  <c r="L1054" i="1"/>
  <c r="L1055" i="1"/>
  <c r="L1056" i="1"/>
  <c r="L342" i="5" s="1"/>
  <c r="L1057" i="1"/>
  <c r="L1058" i="1"/>
  <c r="L1059" i="1"/>
  <c r="L1060" i="1"/>
  <c r="L1061" i="1"/>
  <c r="L1062" i="1"/>
  <c r="L345" i="5" s="1"/>
  <c r="L1063" i="1"/>
  <c r="L1064" i="1"/>
  <c r="L1065" i="1"/>
  <c r="L1066" i="1"/>
  <c r="L1067" i="1"/>
  <c r="L1068" i="1"/>
  <c r="L1069" i="1"/>
  <c r="L1070" i="1"/>
  <c r="L349" i="5" s="1"/>
  <c r="L1071" i="1"/>
  <c r="L1072" i="1"/>
  <c r="L1073" i="1"/>
  <c r="L1074" i="1"/>
  <c r="L1075" i="1"/>
  <c r="L1076" i="1"/>
  <c r="L1077" i="1"/>
  <c r="L1078" i="1"/>
  <c r="L1079" i="1"/>
  <c r="L1080" i="1"/>
  <c r="L1081" i="1"/>
  <c r="L351" i="5" s="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358" i="5" s="1"/>
  <c r="L1109" i="1"/>
  <c r="L1110" i="1"/>
  <c r="L1111" i="1"/>
  <c r="L1112" i="1"/>
  <c r="L359" i="5" s="1"/>
  <c r="L1113" i="1"/>
  <c r="L1114" i="1"/>
  <c r="L1115" i="1"/>
  <c r="L1116" i="1"/>
  <c r="L361" i="5" s="1"/>
  <c r="L1117" i="1"/>
  <c r="L1118" i="1"/>
  <c r="L1119" i="1"/>
  <c r="L1120" i="1"/>
  <c r="L1121" i="1"/>
  <c r="L1122" i="1"/>
  <c r="L1123" i="1"/>
  <c r="L1124" i="1"/>
  <c r="L1125" i="1"/>
  <c r="L1126" i="1"/>
  <c r="L1127" i="1"/>
  <c r="L1128" i="1"/>
  <c r="L1129" i="1"/>
  <c r="L1130" i="1"/>
  <c r="L1131" i="1"/>
  <c r="L1132" i="1"/>
  <c r="L1133" i="1"/>
  <c r="L1134" i="1"/>
  <c r="L1135" i="1"/>
  <c r="L371" i="5" s="1"/>
  <c r="L1136" i="1"/>
  <c r="L1137" i="1"/>
  <c r="L1138" i="1"/>
  <c r="L1139" i="1"/>
  <c r="L372" i="5" s="1"/>
  <c r="L1140" i="1"/>
  <c r="L1141" i="1"/>
  <c r="L1142" i="1"/>
  <c r="L1143" i="1"/>
  <c r="L1144" i="1"/>
  <c r="L1145" i="1"/>
  <c r="L1146" i="1"/>
  <c r="L1147" i="1"/>
  <c r="L1148" i="1"/>
  <c r="L375" i="5" s="1"/>
  <c r="L1149" i="1"/>
  <c r="L1150" i="1"/>
  <c r="L1151" i="1"/>
  <c r="L1152" i="1"/>
  <c r="L1153" i="1"/>
  <c r="L1154" i="1"/>
  <c r="L1155" i="1"/>
  <c r="L1156" i="1"/>
  <c r="L1157" i="1"/>
  <c r="L1158" i="1"/>
  <c r="L378" i="5" s="1"/>
  <c r="L1159" i="1"/>
  <c r="L1160" i="1"/>
  <c r="L1161" i="1"/>
  <c r="L1162" i="1"/>
  <c r="L1163" i="1"/>
  <c r="L1164" i="1"/>
  <c r="L1165" i="1"/>
  <c r="L1166" i="1"/>
  <c r="L382" i="5" s="1"/>
  <c r="L1167" i="1"/>
  <c r="L1168" i="1"/>
  <c r="L383" i="5" s="1"/>
  <c r="L1169" i="1"/>
  <c r="L1170" i="1"/>
  <c r="L1171" i="1"/>
  <c r="L1172" i="1"/>
  <c r="L1173" i="1"/>
  <c r="L387" i="5" s="1"/>
  <c r="L1174" i="1"/>
  <c r="L1175" i="1"/>
  <c r="L1176" i="1"/>
  <c r="L388" i="5" s="1"/>
  <c r="L1177" i="1"/>
  <c r="L1178" i="1"/>
  <c r="L1179" i="1"/>
  <c r="L1180" i="1"/>
  <c r="L389" i="5" s="1"/>
  <c r="L1181" i="1"/>
  <c r="L1182" i="1"/>
  <c r="L1183" i="1"/>
  <c r="L1184" i="1"/>
  <c r="L1185" i="1"/>
  <c r="L1186" i="1"/>
  <c r="L1187" i="1"/>
  <c r="L1188" i="1"/>
  <c r="L1189" i="1"/>
  <c r="L1190" i="1"/>
  <c r="L1191" i="1"/>
  <c r="L1192" i="1"/>
  <c r="L1193" i="1"/>
  <c r="L1194" i="1"/>
  <c r="L1195" i="1"/>
  <c r="L1196" i="1"/>
  <c r="L1197" i="1"/>
  <c r="L393" i="5" s="1"/>
  <c r="L1198" i="1"/>
  <c r="L1199" i="1"/>
  <c r="L1200" i="1"/>
  <c r="L1201" i="1"/>
  <c r="L1202" i="1"/>
  <c r="L1203" i="1"/>
  <c r="L394" i="5" s="1"/>
  <c r="L1204" i="1"/>
  <c r="L1205" i="1"/>
  <c r="L1206" i="1"/>
  <c r="L395" i="5" s="1"/>
  <c r="L1207" i="1"/>
  <c r="L1208" i="1"/>
  <c r="L1209" i="1"/>
  <c r="L1210" i="1"/>
  <c r="L396" i="5" s="1"/>
  <c r="L1211" i="1"/>
  <c r="L1212" i="1"/>
  <c r="L1213" i="1"/>
  <c r="L397" i="5" s="1"/>
  <c r="L1214" i="1"/>
  <c r="L1215" i="1"/>
  <c r="L1216" i="1"/>
  <c r="L1217" i="1"/>
  <c r="L399" i="5" s="1"/>
  <c r="L1218" i="1"/>
  <c r="L1219" i="1"/>
  <c r="L1220" i="1"/>
  <c r="L1221" i="1"/>
  <c r="L400" i="5" s="1"/>
  <c r="L1222" i="1"/>
  <c r="L1223" i="1"/>
  <c r="L402" i="5" s="1"/>
  <c r="L1224" i="1"/>
  <c r="L1225" i="1"/>
  <c r="L1226" i="1"/>
  <c r="L1227" i="1"/>
  <c r="L1228" i="1"/>
  <c r="L1229" i="1"/>
  <c r="L1230" i="1"/>
  <c r="L1231" i="1"/>
  <c r="L1232" i="1"/>
  <c r="L1233" i="1"/>
  <c r="L1234" i="1"/>
  <c r="L1235" i="1"/>
  <c r="L1236" i="1"/>
  <c r="L1237" i="1"/>
  <c r="L1238" i="1"/>
  <c r="L1239" i="1"/>
  <c r="L1240" i="1"/>
  <c r="L1241" i="1"/>
  <c r="L1242" i="1"/>
  <c r="L1243" i="1"/>
  <c r="L407" i="5" s="1"/>
  <c r="L1244" i="1"/>
  <c r="L1245" i="1"/>
  <c r="L1246" i="1"/>
  <c r="L1247" i="1"/>
  <c r="L409" i="5" s="1"/>
  <c r="L1248" i="1"/>
  <c r="L1249" i="1"/>
  <c r="L1250" i="1"/>
  <c r="L1251" i="1"/>
  <c r="L1252" i="1"/>
  <c r="L1253" i="1"/>
  <c r="L414" i="5" s="1"/>
  <c r="L1254" i="1"/>
  <c r="L1255" i="1"/>
  <c r="L1256" i="1"/>
  <c r="L1257" i="1"/>
  <c r="L1258" i="1"/>
  <c r="L1259" i="1"/>
  <c r="L1260" i="1"/>
  <c r="L415" i="5" s="1"/>
  <c r="L1261" i="1"/>
  <c r="L1262" i="1"/>
  <c r="L1263" i="1"/>
  <c r="L1264" i="1"/>
  <c r="L417" i="5" s="1"/>
  <c r="L1265" i="1"/>
  <c r="L1266" i="1"/>
  <c r="L418" i="5" s="1"/>
  <c r="L1267" i="1"/>
  <c r="L1268" i="1"/>
  <c r="L1269" i="1"/>
  <c r="L1270" i="1"/>
  <c r="L1271" i="1"/>
  <c r="L1272" i="1"/>
  <c r="L419" i="5" s="1"/>
  <c r="L1273" i="1"/>
  <c r="L1274" i="1"/>
  <c r="L1275" i="1"/>
  <c r="L1276" i="1"/>
  <c r="L1277" i="1"/>
  <c r="L1278" i="1"/>
  <c r="L421" i="5" s="1"/>
  <c r="L1279" i="1"/>
  <c r="L1280" i="1"/>
  <c r="L1281" i="1"/>
  <c r="L1282" i="1"/>
  <c r="L1283" i="1"/>
  <c r="L1284" i="1"/>
  <c r="L1285" i="1"/>
  <c r="L1286" i="1"/>
  <c r="L1287" i="1"/>
  <c r="L1288" i="1"/>
  <c r="L1289" i="1"/>
  <c r="L1290" i="1"/>
  <c r="L1291" i="1"/>
  <c r="L1292" i="1"/>
  <c r="L1293" i="1"/>
  <c r="L428" i="5" s="1"/>
  <c r="L1294" i="1"/>
  <c r="L1295" i="1"/>
  <c r="L1296" i="1"/>
  <c r="L1297" i="1"/>
  <c r="L1298" i="1"/>
  <c r="L1299" i="1"/>
  <c r="L1300" i="1"/>
  <c r="L1301" i="1"/>
  <c r="L430" i="5" s="1"/>
  <c r="L1302" i="1"/>
  <c r="L1303" i="1"/>
  <c r="L1304" i="1"/>
  <c r="L1305" i="1"/>
  <c r="L1306" i="1"/>
  <c r="L1307" i="1"/>
  <c r="L1308" i="1"/>
  <c r="L1309" i="1"/>
  <c r="L1310" i="1"/>
  <c r="L1311" i="1"/>
  <c r="L1312" i="1"/>
  <c r="L1313" i="1"/>
  <c r="L1314" i="1"/>
  <c r="L1315" i="1"/>
  <c r="L1316" i="1"/>
  <c r="L1317" i="1"/>
  <c r="L1318" i="1"/>
  <c r="L1319" i="1"/>
  <c r="L436" i="5" s="1"/>
  <c r="L1320" i="1"/>
  <c r="L1321" i="1"/>
  <c r="L1322" i="1"/>
  <c r="L437" i="5" s="1"/>
  <c r="L1323" i="1"/>
  <c r="L1324" i="1"/>
  <c r="L1325" i="1"/>
  <c r="L1326" i="1"/>
  <c r="L1327" i="1"/>
  <c r="L1328" i="1"/>
  <c r="L1329" i="1"/>
  <c r="L1330" i="1"/>
  <c r="L1331" i="1"/>
  <c r="L1332" i="1"/>
  <c r="L440" i="5" s="1"/>
  <c r="L1333" i="1"/>
  <c r="L1334" i="1"/>
  <c r="L1335" i="1"/>
  <c r="L1336" i="1"/>
  <c r="L1337" i="1"/>
  <c r="L1338" i="1"/>
  <c r="L1339" i="1"/>
  <c r="L1340" i="1"/>
  <c r="L1341" i="1"/>
  <c r="L1342" i="1"/>
  <c r="L1343" i="1"/>
  <c r="L441" i="5" s="1"/>
  <c r="L1344" i="1"/>
  <c r="L1345" i="1"/>
  <c r="L1346" i="1"/>
  <c r="L1347" i="1"/>
  <c r="L443" i="5" s="1"/>
  <c r="L1348" i="1"/>
  <c r="L1349" i="1"/>
  <c r="L1350" i="1"/>
  <c r="L1351" i="1"/>
  <c r="L1352" i="1"/>
  <c r="L1353" i="1"/>
  <c r="L1354" i="1"/>
  <c r="L1355" i="1"/>
  <c r="L1356" i="1"/>
  <c r="L1357" i="1"/>
  <c r="L1358" i="1"/>
  <c r="L1359" i="1"/>
  <c r="L450" i="5" s="1"/>
  <c r="L1360" i="1"/>
  <c r="L1361" i="1"/>
  <c r="L1362" i="1"/>
  <c r="L1363" i="1"/>
  <c r="L453" i="5" s="1"/>
  <c r="L1364" i="1"/>
  <c r="L1365" i="1"/>
  <c r="L1366" i="1"/>
  <c r="L1367" i="1"/>
  <c r="L454" i="5" s="1"/>
  <c r="L1368" i="1"/>
  <c r="L1369" i="1"/>
  <c r="L1370" i="1"/>
  <c r="L456" i="5" s="1"/>
  <c r="L1371" i="1"/>
  <c r="L1372" i="1"/>
  <c r="L1373" i="1"/>
  <c r="L1374" i="1"/>
  <c r="L1375" i="1"/>
  <c r="L1376" i="1"/>
  <c r="L1377" i="1"/>
  <c r="L1378" i="1"/>
  <c r="L457" i="5" s="1"/>
  <c r="L1379" i="1"/>
  <c r="L1380" i="1"/>
  <c r="L1381" i="1"/>
  <c r="L1382" i="1"/>
  <c r="L458" i="5" s="1"/>
  <c r="L1383" i="1"/>
  <c r="L1384" i="1"/>
  <c r="L1385" i="1"/>
  <c r="L1386" i="1"/>
  <c r="L460" i="5" s="1"/>
  <c r="L1387" i="1"/>
  <c r="L1388" i="1"/>
  <c r="L1389" i="1"/>
  <c r="L1390" i="1"/>
  <c r="L1391" i="1"/>
  <c r="L1392" i="1"/>
  <c r="L1393" i="1"/>
  <c r="L1394" i="1"/>
  <c r="L1395" i="1"/>
  <c r="L1396" i="1"/>
  <c r="L1397" i="1"/>
  <c r="L1398" i="1"/>
  <c r="L463" i="5" s="1"/>
  <c r="L1399" i="1"/>
  <c r="L1400" i="1"/>
  <c r="L1401" i="1"/>
  <c r="L1402" i="1"/>
  <c r="L465" i="5" s="1"/>
  <c r="L1403" i="1"/>
  <c r="L1404" i="1"/>
  <c r="L1405" i="1"/>
  <c r="L1406" i="1"/>
  <c r="L1407" i="1"/>
  <c r="L467" i="5" s="1"/>
  <c r="L1408" i="1"/>
  <c r="L1409" i="1"/>
  <c r="L468" i="5" s="1"/>
  <c r="L1410" i="1"/>
  <c r="L1411" i="1"/>
  <c r="L1412" i="1"/>
  <c r="L469" i="5" s="1"/>
  <c r="L1413" i="1"/>
  <c r="L1414" i="1"/>
  <c r="L1415" i="1"/>
  <c r="L1416" i="1"/>
  <c r="L1417" i="1"/>
  <c r="L1418" i="1"/>
  <c r="L1419" i="1"/>
  <c r="L1420" i="1"/>
  <c r="L1421" i="1"/>
  <c r="L1422" i="1"/>
  <c r="L470" i="5" s="1"/>
  <c r="L1423" i="1"/>
  <c r="L1424" i="1"/>
  <c r="L1425" i="1"/>
  <c r="L1426" i="1"/>
  <c r="L1427" i="1"/>
  <c r="L1428" i="1"/>
  <c r="L1429" i="1"/>
  <c r="L1430" i="1"/>
  <c r="L1431" i="1"/>
  <c r="L1432" i="1"/>
  <c r="L1433" i="1"/>
  <c r="L1434" i="1"/>
  <c r="L1435" i="1"/>
  <c r="L1436" i="1"/>
  <c r="L1437" i="1"/>
  <c r="L1438" i="1"/>
  <c r="L1439" i="1"/>
  <c r="L1440" i="1"/>
  <c r="L1441" i="1"/>
  <c r="L1442" i="1"/>
  <c r="L1443" i="1"/>
  <c r="L1444" i="1"/>
  <c r="L481" i="5" s="1"/>
  <c r="L1445" i="1"/>
  <c r="L1446" i="1"/>
  <c r="L1447" i="1"/>
  <c r="L1448" i="1"/>
  <c r="L1449" i="1"/>
  <c r="L1450" i="1"/>
  <c r="L482" i="5" s="1"/>
  <c r="L1451" i="1"/>
  <c r="L1452" i="1"/>
  <c r="L484" i="5" s="1"/>
  <c r="L1453" i="1"/>
  <c r="L1454" i="1"/>
  <c r="L1455" i="1"/>
  <c r="L1456" i="1"/>
  <c r="L1457" i="1"/>
  <c r="L486" i="5" s="1"/>
  <c r="L1458" i="1"/>
  <c r="L1459" i="1"/>
  <c r="L1460" i="1"/>
  <c r="L1461" i="1"/>
  <c r="L487" i="5" s="1"/>
  <c r="L1462" i="1"/>
  <c r="L1463" i="1"/>
  <c r="L1464" i="1"/>
  <c r="L1465" i="1"/>
  <c r="L1466" i="1"/>
  <c r="L1467" i="1"/>
  <c r="L1468" i="1"/>
  <c r="L1469" i="1"/>
  <c r="L1470" i="1"/>
  <c r="L1471" i="1"/>
  <c r="L1472" i="1"/>
  <c r="L1473" i="1"/>
  <c r="L1474" i="1"/>
  <c r="L1475" i="1"/>
  <c r="L1476" i="1"/>
  <c r="L1477" i="1"/>
  <c r="L1478" i="1"/>
  <c r="L1479" i="1"/>
  <c r="L491" i="5" s="1"/>
  <c r="L1480" i="1"/>
  <c r="L1481" i="1"/>
  <c r="L1482" i="1"/>
  <c r="L1483" i="1"/>
  <c r="L492" i="5" s="1"/>
  <c r="L1484" i="1"/>
  <c r="L1485" i="1"/>
  <c r="L493" i="5" s="1"/>
  <c r="L1486" i="1"/>
  <c r="L1487" i="1"/>
  <c r="L1488" i="1"/>
  <c r="L1489" i="1"/>
  <c r="L1490" i="1"/>
  <c r="L1491" i="1"/>
  <c r="L494" i="5" s="1"/>
  <c r="L1492" i="1"/>
  <c r="L1493" i="1"/>
  <c r="L1494" i="1"/>
  <c r="L1495" i="1"/>
  <c r="L495" i="5" s="1"/>
  <c r="L1496" i="1"/>
  <c r="L1497" i="1"/>
  <c r="L1498" i="1"/>
  <c r="L1499" i="1"/>
  <c r="L1500" i="1"/>
  <c r="L1501" i="1"/>
  <c r="L1502" i="1"/>
  <c r="L1503" i="1"/>
  <c r="L1504" i="1"/>
  <c r="L1505" i="1"/>
  <c r="L1506" i="1"/>
  <c r="L1507" i="1"/>
  <c r="L1508" i="1"/>
  <c r="L1509" i="1"/>
  <c r="L500" i="5" s="1"/>
  <c r="L1510" i="1"/>
  <c r="L1511" i="1"/>
  <c r="L1512" i="1"/>
  <c r="L1513" i="1"/>
  <c r="L1514" i="1"/>
  <c r="L1515" i="1"/>
  <c r="L2" i="1"/>
  <c r="K3" i="1"/>
  <c r="K4" i="1"/>
  <c r="K5" i="1"/>
  <c r="K6" i="1"/>
  <c r="K7" i="1"/>
  <c r="K8" i="1"/>
  <c r="K9" i="1"/>
  <c r="K10" i="1"/>
  <c r="J5" i="5" s="1"/>
  <c r="K11" i="1"/>
  <c r="J6" i="5" s="1"/>
  <c r="K12" i="1"/>
  <c r="K13" i="1"/>
  <c r="K14" i="1"/>
  <c r="K15" i="1"/>
  <c r="K16" i="1"/>
  <c r="K17" i="1"/>
  <c r="K18" i="1"/>
  <c r="K19" i="1"/>
  <c r="J7" i="5" s="1"/>
  <c r="K20" i="1"/>
  <c r="K21" i="1"/>
  <c r="K22" i="1"/>
  <c r="K23" i="1"/>
  <c r="J8" i="5" s="1"/>
  <c r="K24" i="1"/>
  <c r="K25" i="1"/>
  <c r="K26" i="1"/>
  <c r="K27" i="1"/>
  <c r="K28" i="1"/>
  <c r="K29" i="1"/>
  <c r="K30" i="1"/>
  <c r="K31" i="1"/>
  <c r="K32" i="1"/>
  <c r="J13" i="5" s="1"/>
  <c r="K33" i="1"/>
  <c r="K34" i="1"/>
  <c r="K35" i="1"/>
  <c r="K36" i="1"/>
  <c r="K37" i="1"/>
  <c r="J14" i="5" s="1"/>
  <c r="K38" i="1"/>
  <c r="K39" i="1"/>
  <c r="K40" i="1"/>
  <c r="K41" i="1"/>
  <c r="K42" i="1"/>
  <c r="J15" i="5" s="1"/>
  <c r="K43" i="1"/>
  <c r="K44" i="1"/>
  <c r="K45" i="1"/>
  <c r="K46" i="1"/>
  <c r="K47" i="1"/>
  <c r="K48" i="1"/>
  <c r="K49" i="1"/>
  <c r="K50" i="1"/>
  <c r="K51" i="1"/>
  <c r="K52" i="1"/>
  <c r="K53" i="1"/>
  <c r="K54" i="1"/>
  <c r="K55" i="1"/>
  <c r="K56" i="1"/>
  <c r="K57" i="1"/>
  <c r="K58" i="1"/>
  <c r="K59" i="1"/>
  <c r="K60" i="1"/>
  <c r="K61" i="1"/>
  <c r="K62" i="1"/>
  <c r="K63" i="1"/>
  <c r="K64" i="1"/>
  <c r="J23" i="5" s="1"/>
  <c r="K65" i="1"/>
  <c r="K66" i="1"/>
  <c r="K67" i="1"/>
  <c r="K68" i="1"/>
  <c r="K69" i="1"/>
  <c r="K70" i="1"/>
  <c r="K71" i="1"/>
  <c r="K72" i="1"/>
  <c r="K73" i="1"/>
  <c r="J26" i="5" s="1"/>
  <c r="K74" i="1"/>
  <c r="K75" i="1"/>
  <c r="K76" i="1"/>
  <c r="K77" i="1"/>
  <c r="K78" i="1"/>
  <c r="K79" i="1"/>
  <c r="K80" i="1"/>
  <c r="K81" i="1"/>
  <c r="K82" i="1"/>
  <c r="K83" i="1"/>
  <c r="J29" i="5" s="1"/>
  <c r="K84" i="1"/>
  <c r="K85" i="1"/>
  <c r="K86" i="1"/>
  <c r="K87" i="1"/>
  <c r="J30" i="5" s="1"/>
  <c r="K88" i="1"/>
  <c r="K89" i="1"/>
  <c r="J31" i="5" s="1"/>
  <c r="K90" i="1"/>
  <c r="K91" i="1"/>
  <c r="K92" i="1"/>
  <c r="K93" i="1"/>
  <c r="K94" i="1"/>
  <c r="K95" i="1"/>
  <c r="K96" i="1"/>
  <c r="K97" i="1"/>
  <c r="K98" i="1"/>
  <c r="J34" i="5" s="1"/>
  <c r="K99" i="1"/>
  <c r="K100" i="1"/>
  <c r="K101" i="1"/>
  <c r="K102" i="1"/>
  <c r="J35" i="5" s="1"/>
  <c r="K103" i="1"/>
  <c r="K104" i="1"/>
  <c r="K105" i="1"/>
  <c r="K106" i="1"/>
  <c r="K107" i="1"/>
  <c r="K108" i="1"/>
  <c r="K109" i="1"/>
  <c r="J38" i="5" s="1"/>
  <c r="K110" i="1"/>
  <c r="K111" i="1"/>
  <c r="K112" i="1"/>
  <c r="K113" i="1"/>
  <c r="J39" i="5" s="1"/>
  <c r="K114" i="1"/>
  <c r="K115" i="1"/>
  <c r="K116" i="1"/>
  <c r="K117" i="1"/>
  <c r="K118" i="1"/>
  <c r="J40" i="5" s="1"/>
  <c r="K119" i="1"/>
  <c r="K120" i="1"/>
  <c r="K121" i="1"/>
  <c r="K122" i="1"/>
  <c r="K123" i="1"/>
  <c r="K124" i="1"/>
  <c r="K125" i="1"/>
  <c r="K126" i="1"/>
  <c r="K127" i="1"/>
  <c r="K128" i="1"/>
  <c r="K129" i="1"/>
  <c r="K130" i="1"/>
  <c r="K131" i="1"/>
  <c r="K132" i="1"/>
  <c r="J47" i="5" s="1"/>
  <c r="K133" i="1"/>
  <c r="K134" i="1"/>
  <c r="J48" i="5" s="1"/>
  <c r="K135" i="1"/>
  <c r="K136" i="1"/>
  <c r="K137" i="1"/>
  <c r="K138" i="1"/>
  <c r="K139" i="1"/>
  <c r="K140" i="1"/>
  <c r="K141" i="1"/>
  <c r="K142" i="1"/>
  <c r="K143" i="1"/>
  <c r="K144" i="1"/>
  <c r="K145" i="1"/>
  <c r="K146" i="1"/>
  <c r="K147" i="1"/>
  <c r="K148" i="1"/>
  <c r="K149" i="1"/>
  <c r="K150" i="1"/>
  <c r="J51" i="5" s="1"/>
  <c r="K151" i="1"/>
  <c r="K152" i="1"/>
  <c r="J52" i="5" s="1"/>
  <c r="K153" i="1"/>
  <c r="K154" i="1"/>
  <c r="K155" i="1"/>
  <c r="J53" i="5" s="1"/>
  <c r="K156" i="1"/>
  <c r="K157" i="1"/>
  <c r="K158" i="1"/>
  <c r="K159" i="1"/>
  <c r="K160" i="1"/>
  <c r="K161" i="1"/>
  <c r="J54" i="5" s="1"/>
  <c r="K162" i="1"/>
  <c r="K163" i="1"/>
  <c r="J55" i="5" s="1"/>
  <c r="K164" i="1"/>
  <c r="K165" i="1"/>
  <c r="J56" i="5" s="1"/>
  <c r="K166" i="1"/>
  <c r="K167" i="1"/>
  <c r="K168" i="1"/>
  <c r="K169" i="1"/>
  <c r="K170" i="1"/>
  <c r="J59" i="5" s="1"/>
  <c r="K171" i="1"/>
  <c r="K172" i="1"/>
  <c r="K173" i="1"/>
  <c r="K174" i="1"/>
  <c r="K175" i="1"/>
  <c r="J60" i="5" s="1"/>
  <c r="K176" i="1"/>
  <c r="K177" i="1"/>
  <c r="J61" i="5" s="1"/>
  <c r="K178" i="1"/>
  <c r="K179" i="1"/>
  <c r="K180" i="1"/>
  <c r="K181" i="1"/>
  <c r="K182" i="1"/>
  <c r="J62" i="5" s="1"/>
  <c r="K183" i="1"/>
  <c r="K184" i="1"/>
  <c r="K185" i="1"/>
  <c r="K186" i="1"/>
  <c r="K187" i="1"/>
  <c r="J65" i="5" s="1"/>
  <c r="K188" i="1"/>
  <c r="K189" i="1"/>
  <c r="K190" i="1"/>
  <c r="K191" i="1"/>
  <c r="K192" i="1"/>
  <c r="K193" i="1"/>
  <c r="K194" i="1"/>
  <c r="K195" i="1"/>
  <c r="K196" i="1"/>
  <c r="K197" i="1"/>
  <c r="K198" i="1"/>
  <c r="J68" i="5" s="1"/>
  <c r="K199" i="1"/>
  <c r="K200" i="1"/>
  <c r="K201" i="1"/>
  <c r="K202" i="1"/>
  <c r="K203" i="1"/>
  <c r="K204" i="1"/>
  <c r="K205" i="1"/>
  <c r="J69" i="5" s="1"/>
  <c r="K206" i="1"/>
  <c r="K207" i="1"/>
  <c r="J70" i="5" s="1"/>
  <c r="K208" i="1"/>
  <c r="K209" i="1"/>
  <c r="K210" i="1"/>
  <c r="K211" i="1"/>
  <c r="K212" i="1"/>
  <c r="K213" i="1"/>
  <c r="K214" i="1"/>
  <c r="J73" i="5" s="1"/>
  <c r="K215" i="1"/>
  <c r="K216" i="1"/>
  <c r="J74" i="5" s="1"/>
  <c r="K217" i="1"/>
  <c r="K218" i="1"/>
  <c r="K219" i="1"/>
  <c r="J75" i="5" s="1"/>
  <c r="K220" i="1"/>
  <c r="K221" i="1"/>
  <c r="J76" i="5" s="1"/>
  <c r="K222" i="1"/>
  <c r="K223" i="1"/>
  <c r="K224" i="1"/>
  <c r="K225" i="1"/>
  <c r="K226" i="1"/>
  <c r="K227" i="1"/>
  <c r="K228" i="1"/>
  <c r="J77" i="5" s="1"/>
  <c r="K229" i="1"/>
  <c r="K230" i="1"/>
  <c r="K231" i="1"/>
  <c r="K232" i="1"/>
  <c r="K233" i="1"/>
  <c r="K234" i="1"/>
  <c r="J78" i="5" s="1"/>
  <c r="K235" i="1"/>
  <c r="K236" i="1"/>
  <c r="K237" i="1"/>
  <c r="K238" i="1"/>
  <c r="K239" i="1"/>
  <c r="K240" i="1"/>
  <c r="K241" i="1"/>
  <c r="K242" i="1"/>
  <c r="K243" i="1"/>
  <c r="J83" i="5" s="1"/>
  <c r="K244" i="1"/>
  <c r="K245" i="1"/>
  <c r="K246" i="1"/>
  <c r="J84" i="5" s="1"/>
  <c r="K247" i="1"/>
  <c r="K248" i="1"/>
  <c r="K249" i="1"/>
  <c r="K250" i="1"/>
  <c r="J85" i="5" s="1"/>
  <c r="K251" i="1"/>
  <c r="K252" i="1"/>
  <c r="K253" i="1"/>
  <c r="J86" i="5" s="1"/>
  <c r="K254" i="1"/>
  <c r="K255" i="1"/>
  <c r="J87" i="5" s="1"/>
  <c r="K256" i="1"/>
  <c r="K257" i="1"/>
  <c r="K258" i="1"/>
  <c r="K259" i="1"/>
  <c r="K260" i="1"/>
  <c r="K261" i="1"/>
  <c r="K262" i="1"/>
  <c r="J90" i="5" s="1"/>
  <c r="K263" i="1"/>
  <c r="K264" i="1"/>
  <c r="J91" i="5" s="1"/>
  <c r="K265" i="1"/>
  <c r="K266" i="1"/>
  <c r="J92" i="5" s="1"/>
  <c r="K267" i="1"/>
  <c r="K268" i="1"/>
  <c r="K269" i="1"/>
  <c r="J93" i="5" s="1"/>
  <c r="K270" i="1"/>
  <c r="K271" i="1"/>
  <c r="K272" i="1"/>
  <c r="K273" i="1"/>
  <c r="K274" i="1"/>
  <c r="K275" i="1"/>
  <c r="J96" i="5" s="1"/>
  <c r="K276" i="1"/>
  <c r="K277" i="1"/>
  <c r="J97" i="5" s="1"/>
  <c r="K278" i="1"/>
  <c r="K279" i="1"/>
  <c r="K280" i="1"/>
  <c r="K281" i="1"/>
  <c r="K282" i="1"/>
  <c r="K283" i="1"/>
  <c r="K284" i="1"/>
  <c r="K285" i="1"/>
  <c r="K286" i="1"/>
  <c r="J102" i="5" s="1"/>
  <c r="K287" i="1"/>
  <c r="K288" i="1"/>
  <c r="K289" i="1"/>
  <c r="K290" i="1"/>
  <c r="K291" i="1"/>
  <c r="K292" i="1"/>
  <c r="K293" i="1"/>
  <c r="K294" i="1"/>
  <c r="K295" i="1"/>
  <c r="K296" i="1"/>
  <c r="K297" i="1"/>
  <c r="K298" i="1"/>
  <c r="J108" i="5" s="1"/>
  <c r="K299" i="1"/>
  <c r="K300" i="1"/>
  <c r="K301" i="1"/>
  <c r="K302" i="1"/>
  <c r="K303" i="1"/>
  <c r="K304" i="1"/>
  <c r="K305" i="1"/>
  <c r="K306" i="1"/>
  <c r="J109" i="5" s="1"/>
  <c r="K307" i="1"/>
  <c r="K308" i="1"/>
  <c r="K309" i="1"/>
  <c r="K310" i="1"/>
  <c r="J110" i="5" s="1"/>
  <c r="K311" i="1"/>
  <c r="K312" i="1"/>
  <c r="K313" i="1"/>
  <c r="K314" i="1"/>
  <c r="K315" i="1"/>
  <c r="K316" i="1"/>
  <c r="K317" i="1"/>
  <c r="K318" i="1"/>
  <c r="K319" i="1"/>
  <c r="K320" i="1"/>
  <c r="K321" i="1"/>
  <c r="K322" i="1"/>
  <c r="K323" i="1"/>
  <c r="K324" i="1"/>
  <c r="K325" i="1"/>
  <c r="K326" i="1"/>
  <c r="K327" i="1"/>
  <c r="K328" i="1"/>
  <c r="K329" i="1"/>
  <c r="K330" i="1"/>
  <c r="K331" i="1"/>
  <c r="J115" i="5" s="1"/>
  <c r="K332" i="1"/>
  <c r="K333" i="1"/>
  <c r="K334" i="1"/>
  <c r="J116" i="5" s="1"/>
  <c r="K335" i="1"/>
  <c r="K336" i="1"/>
  <c r="K337" i="1"/>
  <c r="K338" i="1"/>
  <c r="J117" i="5" s="1"/>
  <c r="K339" i="1"/>
  <c r="K340" i="1"/>
  <c r="K341" i="1"/>
  <c r="K342" i="1"/>
  <c r="K343" i="1"/>
  <c r="K344" i="1"/>
  <c r="J120" i="5" s="1"/>
  <c r="K345" i="1"/>
  <c r="K346" i="1"/>
  <c r="K347" i="1"/>
  <c r="K348" i="1"/>
  <c r="J121" i="5" s="1"/>
  <c r="K349" i="1"/>
  <c r="K350" i="1"/>
  <c r="K351" i="1"/>
  <c r="K352" i="1"/>
  <c r="K353" i="1"/>
  <c r="K354" i="1"/>
  <c r="K355" i="1"/>
  <c r="J122" i="5" s="1"/>
  <c r="K356" i="1"/>
  <c r="K357" i="1"/>
  <c r="J123" i="5" s="1"/>
  <c r="K358" i="1"/>
  <c r="K359" i="1"/>
  <c r="K360" i="1"/>
  <c r="K361" i="1"/>
  <c r="K362" i="1"/>
  <c r="K363" i="1"/>
  <c r="K364" i="1"/>
  <c r="K365" i="1"/>
  <c r="K366" i="1"/>
  <c r="K367" i="1"/>
  <c r="K368" i="1"/>
  <c r="J124" i="5" s="1"/>
  <c r="K369" i="1"/>
  <c r="K370" i="1"/>
  <c r="K371" i="1"/>
  <c r="K372" i="1"/>
  <c r="K373" i="1"/>
  <c r="K374" i="1"/>
  <c r="K375" i="1"/>
  <c r="K376" i="1"/>
  <c r="K377" i="1"/>
  <c r="K378" i="1"/>
  <c r="J127" i="5" s="1"/>
  <c r="K379" i="1"/>
  <c r="K380" i="1"/>
  <c r="K381" i="1"/>
  <c r="J128" i="5" s="1"/>
  <c r="K382" i="1"/>
  <c r="K383" i="1"/>
  <c r="J129" i="5" s="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J140" i="5" s="1"/>
  <c r="K410" i="1"/>
  <c r="K411" i="1"/>
  <c r="K412" i="1"/>
  <c r="K413" i="1"/>
  <c r="J141" i="5" s="1"/>
  <c r="K414" i="1"/>
  <c r="K415" i="1"/>
  <c r="K416" i="1"/>
  <c r="J142" i="5" s="1"/>
  <c r="K417" i="1"/>
  <c r="K418" i="1"/>
  <c r="J143" i="5" s="1"/>
  <c r="K419" i="1"/>
  <c r="K420" i="1"/>
  <c r="K421" i="1"/>
  <c r="K422" i="1"/>
  <c r="K423" i="1"/>
  <c r="K424" i="1"/>
  <c r="K425" i="1"/>
  <c r="K426" i="1"/>
  <c r="K427" i="1"/>
  <c r="K428" i="1"/>
  <c r="K429" i="1"/>
  <c r="K430" i="1"/>
  <c r="K431" i="1"/>
  <c r="K432" i="1"/>
  <c r="J148" i="5" s="1"/>
  <c r="K433" i="1"/>
  <c r="K434" i="1"/>
  <c r="K435" i="1"/>
  <c r="K436" i="1"/>
  <c r="K437" i="1"/>
  <c r="K438" i="1"/>
  <c r="J149" i="5" s="1"/>
  <c r="K439" i="1"/>
  <c r="K440" i="1"/>
  <c r="K441" i="1"/>
  <c r="K442" i="1"/>
  <c r="K443" i="1"/>
  <c r="K444" i="1"/>
  <c r="K445" i="1"/>
  <c r="K446" i="1"/>
  <c r="K447" i="1"/>
  <c r="K448" i="1"/>
  <c r="K449" i="1"/>
  <c r="K450" i="1"/>
  <c r="K451" i="1"/>
  <c r="K452" i="1"/>
  <c r="K453" i="1"/>
  <c r="K454" i="1"/>
  <c r="K455" i="1"/>
  <c r="K456" i="1"/>
  <c r="K457" i="1"/>
  <c r="J158" i="5" s="1"/>
  <c r="K458" i="1"/>
  <c r="K459" i="1"/>
  <c r="K460" i="1"/>
  <c r="K461" i="1"/>
  <c r="J159" i="5" s="1"/>
  <c r="K462" i="1"/>
  <c r="K463" i="1"/>
  <c r="K464" i="1"/>
  <c r="K465" i="1"/>
  <c r="K466" i="1"/>
  <c r="K467" i="1"/>
  <c r="J162" i="5" s="1"/>
  <c r="K468" i="1"/>
  <c r="K469" i="1"/>
  <c r="J163" i="5" s="1"/>
  <c r="K470" i="1"/>
  <c r="K471" i="1"/>
  <c r="K472" i="1"/>
  <c r="K473" i="1"/>
  <c r="K474" i="1"/>
  <c r="K475" i="1"/>
  <c r="K476" i="1"/>
  <c r="J166" i="5" s="1"/>
  <c r="K477" i="1"/>
  <c r="K478" i="1"/>
  <c r="K479" i="1"/>
  <c r="K480" i="1"/>
  <c r="K481" i="1"/>
  <c r="K482" i="1"/>
  <c r="J167" i="5" s="1"/>
  <c r="K483" i="1"/>
  <c r="K484" i="1"/>
  <c r="K485" i="1"/>
  <c r="J168" i="5" s="1"/>
  <c r="K486" i="1"/>
  <c r="K487" i="1"/>
  <c r="K488" i="1"/>
  <c r="K489" i="1"/>
  <c r="J169" i="5" s="1"/>
  <c r="K490" i="1"/>
  <c r="K491" i="1"/>
  <c r="K492" i="1"/>
  <c r="K493" i="1"/>
  <c r="K494" i="1"/>
  <c r="K495" i="1"/>
  <c r="K496" i="1"/>
  <c r="K497" i="1"/>
  <c r="K498" i="1"/>
  <c r="K499" i="1"/>
  <c r="K500" i="1"/>
  <c r="J173" i="5" s="1"/>
  <c r="K501" i="1"/>
  <c r="K502" i="1"/>
  <c r="J174" i="5" s="1"/>
  <c r="K503" i="1"/>
  <c r="K504" i="1"/>
  <c r="K505" i="1"/>
  <c r="J175" i="5" s="1"/>
  <c r="K506" i="1"/>
  <c r="K507" i="1"/>
  <c r="K508" i="1"/>
  <c r="K509" i="1"/>
  <c r="K510" i="1"/>
  <c r="K511" i="1"/>
  <c r="K512" i="1"/>
  <c r="K513" i="1"/>
  <c r="J176" i="5" s="1"/>
  <c r="K514" i="1"/>
  <c r="K515" i="1"/>
  <c r="J177" i="5" s="1"/>
  <c r="K516" i="1"/>
  <c r="K517" i="1"/>
  <c r="K518" i="1"/>
  <c r="K519" i="1"/>
  <c r="K520" i="1"/>
  <c r="K521" i="1"/>
  <c r="J178" i="5" s="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J186" i="5" s="1"/>
  <c r="K548" i="1"/>
  <c r="K549" i="1"/>
  <c r="J187" i="5" s="1"/>
  <c r="K550" i="1"/>
  <c r="K551" i="1"/>
  <c r="K552" i="1"/>
  <c r="K553" i="1"/>
  <c r="K554" i="1"/>
  <c r="K555" i="1"/>
  <c r="K556" i="1"/>
  <c r="J188" i="5" s="1"/>
  <c r="K557" i="1"/>
  <c r="K558" i="1"/>
  <c r="K559" i="1"/>
  <c r="K560" i="1"/>
  <c r="K561" i="1"/>
  <c r="K562" i="1"/>
  <c r="K563" i="1"/>
  <c r="K564" i="1"/>
  <c r="J189" i="5" s="1"/>
  <c r="K565" i="1"/>
  <c r="K566" i="1"/>
  <c r="K567" i="1"/>
  <c r="K568" i="1"/>
  <c r="K569" i="1"/>
  <c r="K570" i="1"/>
  <c r="K571" i="1"/>
  <c r="K572" i="1"/>
  <c r="K573" i="1"/>
  <c r="K574" i="1"/>
  <c r="K575" i="1"/>
  <c r="J195" i="5" s="1"/>
  <c r="K576" i="1"/>
  <c r="K577" i="1"/>
  <c r="J196" i="5" s="1"/>
  <c r="K578" i="1"/>
  <c r="K579" i="1"/>
  <c r="K580" i="1"/>
  <c r="K581" i="1"/>
  <c r="K582" i="1"/>
  <c r="K583" i="1"/>
  <c r="K584" i="1"/>
  <c r="K585" i="1"/>
  <c r="K586" i="1"/>
  <c r="K587" i="1"/>
  <c r="K588" i="1"/>
  <c r="K589" i="1"/>
  <c r="K590" i="1"/>
  <c r="K591" i="1"/>
  <c r="K592" i="1"/>
  <c r="K593" i="1"/>
  <c r="K594" i="1"/>
  <c r="J204" i="5" s="1"/>
  <c r="K595" i="1"/>
  <c r="K596" i="1"/>
  <c r="K597" i="1"/>
  <c r="K598" i="1"/>
  <c r="K599" i="1"/>
  <c r="K600" i="1"/>
  <c r="K601" i="1"/>
  <c r="K602" i="1"/>
  <c r="K603" i="1"/>
  <c r="K604" i="1"/>
  <c r="J207" i="5" s="1"/>
  <c r="K605" i="1"/>
  <c r="K606" i="1"/>
  <c r="J208" i="5" s="1"/>
  <c r="K607" i="1"/>
  <c r="K608" i="1"/>
  <c r="K609" i="1"/>
  <c r="K610" i="1"/>
  <c r="K611" i="1"/>
  <c r="K612" i="1"/>
  <c r="K613" i="1"/>
  <c r="K614" i="1"/>
  <c r="J209" i="5" s="1"/>
  <c r="K615" i="1"/>
  <c r="K616" i="1"/>
  <c r="J210" i="5" s="1"/>
  <c r="K617" i="1"/>
  <c r="K618" i="1"/>
  <c r="K619" i="1"/>
  <c r="K620" i="1"/>
  <c r="J211" i="5" s="1"/>
  <c r="K621" i="1"/>
  <c r="K622" i="1"/>
  <c r="K623" i="1"/>
  <c r="J212" i="5" s="1"/>
  <c r="K624" i="1"/>
  <c r="K625" i="1"/>
  <c r="K626" i="1"/>
  <c r="K627" i="1"/>
  <c r="K628" i="1"/>
  <c r="K629" i="1"/>
  <c r="K630" i="1"/>
  <c r="K631" i="1"/>
  <c r="K632" i="1"/>
  <c r="K633" i="1"/>
  <c r="K634" i="1"/>
  <c r="K635" i="1"/>
  <c r="K636" i="1"/>
  <c r="J216" i="5" s="1"/>
  <c r="K637" i="1"/>
  <c r="K638" i="1"/>
  <c r="K639" i="1"/>
  <c r="K640" i="1"/>
  <c r="K641" i="1"/>
  <c r="J217" i="5" s="1"/>
  <c r="K642" i="1"/>
  <c r="K643" i="1"/>
  <c r="K644" i="1"/>
  <c r="K645" i="1"/>
  <c r="J218" i="5" s="1"/>
  <c r="K646" i="1"/>
  <c r="K647" i="1"/>
  <c r="K648" i="1"/>
  <c r="J219" i="5" s="1"/>
  <c r="K649" i="1"/>
  <c r="K650" i="1"/>
  <c r="K651" i="1"/>
  <c r="J220" i="5" s="1"/>
  <c r="K652" i="1"/>
  <c r="K653" i="1"/>
  <c r="K654" i="1"/>
  <c r="K655" i="1"/>
  <c r="K656" i="1"/>
  <c r="K657" i="1"/>
  <c r="K658" i="1"/>
  <c r="K659" i="1"/>
  <c r="K660" i="1"/>
  <c r="K661" i="1"/>
  <c r="K662" i="1"/>
  <c r="K663" i="1"/>
  <c r="K664" i="1"/>
  <c r="K665" i="1"/>
  <c r="K666" i="1"/>
  <c r="K667" i="1"/>
  <c r="K668" i="1"/>
  <c r="K669" i="1"/>
  <c r="K670" i="1"/>
  <c r="K671" i="1"/>
  <c r="K672" i="1"/>
  <c r="K673" i="1"/>
  <c r="K674" i="1"/>
  <c r="K675" i="1"/>
  <c r="J225" i="5" s="1"/>
  <c r="K676" i="1"/>
  <c r="K677" i="1"/>
  <c r="K678" i="1"/>
  <c r="K679" i="1"/>
  <c r="K680" i="1"/>
  <c r="K681" i="1"/>
  <c r="K682" i="1"/>
  <c r="K683" i="1"/>
  <c r="K684" i="1"/>
  <c r="K685" i="1"/>
  <c r="K686" i="1"/>
  <c r="K687" i="1"/>
  <c r="K688" i="1"/>
  <c r="J228" i="5" s="1"/>
  <c r="K689" i="1"/>
  <c r="K690" i="1"/>
  <c r="K691" i="1"/>
  <c r="K692" i="1"/>
  <c r="K693" i="1"/>
  <c r="K694" i="1"/>
  <c r="K695" i="1"/>
  <c r="K696" i="1"/>
  <c r="K697" i="1"/>
  <c r="K698" i="1"/>
  <c r="K699" i="1"/>
  <c r="K700" i="1"/>
  <c r="K701" i="1"/>
  <c r="K702" i="1"/>
  <c r="K703" i="1"/>
  <c r="K704" i="1"/>
  <c r="K705" i="1"/>
  <c r="K706" i="1"/>
  <c r="K707" i="1"/>
  <c r="K708" i="1"/>
  <c r="J238" i="5" s="1"/>
  <c r="K709" i="1"/>
  <c r="K710" i="1"/>
  <c r="K711" i="1"/>
  <c r="K712" i="1"/>
  <c r="J239" i="5" s="1"/>
  <c r="K713" i="1"/>
  <c r="K714" i="1"/>
  <c r="K715" i="1"/>
  <c r="J240" i="5" s="1"/>
  <c r="K716" i="1"/>
  <c r="K717" i="1"/>
  <c r="K718" i="1"/>
  <c r="J241" i="5" s="1"/>
  <c r="K719" i="1"/>
  <c r="K720" i="1"/>
  <c r="K721" i="1"/>
  <c r="K722" i="1"/>
  <c r="K723" i="1"/>
  <c r="K724" i="1"/>
  <c r="K725" i="1"/>
  <c r="K726" i="1"/>
  <c r="K727" i="1"/>
  <c r="K728" i="1"/>
  <c r="K729" i="1"/>
  <c r="K730" i="1"/>
  <c r="K731" i="1"/>
  <c r="K732" i="1"/>
  <c r="K733" i="1"/>
  <c r="K734" i="1"/>
  <c r="K735" i="1"/>
  <c r="K736" i="1"/>
  <c r="K737" i="1"/>
  <c r="K738" i="1"/>
  <c r="K739" i="1"/>
  <c r="J249" i="5" s="1"/>
  <c r="K740" i="1"/>
  <c r="K741" i="1"/>
  <c r="J250" i="5" s="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J262" i="5" s="1"/>
  <c r="K768" i="1"/>
  <c r="K769" i="1"/>
  <c r="K770" i="1"/>
  <c r="K771" i="1"/>
  <c r="J263" i="5" s="1"/>
  <c r="K772" i="1"/>
  <c r="K773" i="1"/>
  <c r="K774" i="1"/>
  <c r="J264" i="5" s="1"/>
  <c r="K775" i="1"/>
  <c r="K776" i="1"/>
  <c r="K777" i="1"/>
  <c r="J265" i="5" s="1"/>
  <c r="K778" i="1"/>
  <c r="K779" i="1"/>
  <c r="K780" i="1"/>
  <c r="K781" i="1"/>
  <c r="K782" i="1"/>
  <c r="K783" i="1"/>
  <c r="K784" i="1"/>
  <c r="K785" i="1"/>
  <c r="K786" i="1"/>
  <c r="K787" i="1"/>
  <c r="K788" i="1"/>
  <c r="J266" i="5" s="1"/>
  <c r="K789" i="1"/>
  <c r="K790" i="1"/>
  <c r="K791" i="1"/>
  <c r="K792" i="1"/>
  <c r="K793" i="1"/>
  <c r="K794" i="1"/>
  <c r="K795" i="1"/>
  <c r="K796" i="1"/>
  <c r="K797" i="1"/>
  <c r="J267" i="5" s="1"/>
  <c r="K798" i="1"/>
  <c r="K799" i="1"/>
  <c r="K800" i="1"/>
  <c r="K801" i="1"/>
  <c r="K802" i="1"/>
  <c r="K803" i="1"/>
  <c r="K804" i="1"/>
  <c r="J270" i="5" s="1"/>
  <c r="K805" i="1"/>
  <c r="K806" i="1"/>
  <c r="K807" i="1"/>
  <c r="J271" i="5" s="1"/>
  <c r="K808" i="1"/>
  <c r="K809" i="1"/>
  <c r="K810" i="1"/>
  <c r="K811" i="1"/>
  <c r="K812" i="1"/>
  <c r="K813" i="1"/>
  <c r="K814" i="1"/>
  <c r="K815" i="1"/>
  <c r="J272" i="5" s="1"/>
  <c r="K816" i="1"/>
  <c r="K817" i="1"/>
  <c r="K818" i="1"/>
  <c r="K819" i="1"/>
  <c r="K820" i="1"/>
  <c r="K821" i="1"/>
  <c r="K822" i="1"/>
  <c r="K823" i="1"/>
  <c r="K824" i="1"/>
  <c r="K825" i="1"/>
  <c r="K826" i="1"/>
  <c r="K827" i="1"/>
  <c r="K828" i="1"/>
  <c r="K829" i="1"/>
  <c r="J275" i="5" s="1"/>
  <c r="K830" i="1"/>
  <c r="K831" i="1"/>
  <c r="J276" i="5" s="1"/>
  <c r="K832" i="1"/>
  <c r="K833" i="1"/>
  <c r="K834" i="1"/>
  <c r="K835" i="1"/>
  <c r="K836" i="1"/>
  <c r="K837" i="1"/>
  <c r="K838" i="1"/>
  <c r="K839" i="1"/>
  <c r="K840" i="1"/>
  <c r="K841" i="1"/>
  <c r="K842" i="1"/>
  <c r="K843" i="1"/>
  <c r="K844" i="1"/>
  <c r="K845" i="1"/>
  <c r="K846" i="1"/>
  <c r="K847" i="1"/>
  <c r="J281" i="5" s="1"/>
  <c r="K848" i="1"/>
  <c r="K849" i="1"/>
  <c r="K850" i="1"/>
  <c r="K851" i="1"/>
  <c r="J282" i="5" s="1"/>
  <c r="K852" i="1"/>
  <c r="K853" i="1"/>
  <c r="K854" i="1"/>
  <c r="K855" i="1"/>
  <c r="K856" i="1"/>
  <c r="K857" i="1"/>
  <c r="K858" i="1"/>
  <c r="K859" i="1"/>
  <c r="K860" i="1"/>
  <c r="K861" i="1"/>
  <c r="K862" i="1"/>
  <c r="K863" i="1"/>
  <c r="K864" i="1"/>
  <c r="K865" i="1"/>
  <c r="J289" i="5" s="1"/>
  <c r="K866" i="1"/>
  <c r="K867" i="1"/>
  <c r="K868" i="1"/>
  <c r="J290" i="5" s="1"/>
  <c r="K869" i="1"/>
  <c r="K870" i="1"/>
  <c r="K871" i="1"/>
  <c r="K872" i="1"/>
  <c r="J291" i="5" s="1"/>
  <c r="K873" i="1"/>
  <c r="K874" i="1"/>
  <c r="K875" i="1"/>
  <c r="K876" i="1"/>
  <c r="K877" i="1"/>
  <c r="K878" i="1"/>
  <c r="K879" i="1"/>
  <c r="K880" i="1"/>
  <c r="K881" i="1"/>
  <c r="K882" i="1"/>
  <c r="K883" i="1"/>
  <c r="J295" i="5" s="1"/>
  <c r="K884" i="1"/>
  <c r="K885" i="1"/>
  <c r="K886" i="1"/>
  <c r="K887" i="1"/>
  <c r="K888" i="1"/>
  <c r="J298" i="5" s="1"/>
  <c r="K889" i="1"/>
  <c r="K890" i="1"/>
  <c r="K891" i="1"/>
  <c r="K892" i="1"/>
  <c r="K893" i="1"/>
  <c r="K894" i="1"/>
  <c r="K895" i="1"/>
  <c r="K896" i="1"/>
  <c r="K897" i="1"/>
  <c r="J299" i="5" s="1"/>
  <c r="K898" i="1"/>
  <c r="K899" i="1"/>
  <c r="K900" i="1"/>
  <c r="J300" i="5" s="1"/>
  <c r="K901" i="1"/>
  <c r="K902" i="1"/>
  <c r="J301" i="5" s="1"/>
  <c r="K903" i="1"/>
  <c r="K904" i="1"/>
  <c r="K905" i="1"/>
  <c r="K906" i="1"/>
  <c r="K907" i="1"/>
  <c r="K908" i="1"/>
  <c r="K909" i="1"/>
  <c r="K910" i="1"/>
  <c r="K911" i="1"/>
  <c r="K912" i="1"/>
  <c r="K913" i="1"/>
  <c r="K914" i="1"/>
  <c r="K915" i="1"/>
  <c r="K916" i="1"/>
  <c r="J308" i="5" s="1"/>
  <c r="K917" i="1"/>
  <c r="K918" i="1"/>
  <c r="K919" i="1"/>
  <c r="K920" i="1"/>
  <c r="K921" i="1"/>
  <c r="K922" i="1"/>
  <c r="K923" i="1"/>
  <c r="K924" i="1"/>
  <c r="K925" i="1"/>
  <c r="K926" i="1"/>
  <c r="J311" i="5" s="1"/>
  <c r="K927" i="1"/>
  <c r="K928" i="1"/>
  <c r="K929" i="1"/>
  <c r="K930" i="1"/>
  <c r="J312" i="5" s="1"/>
  <c r="K931" i="1"/>
  <c r="K932" i="1"/>
  <c r="K933" i="1"/>
  <c r="K934" i="1"/>
  <c r="K935" i="1"/>
  <c r="K936" i="1"/>
  <c r="J313" i="5" s="1"/>
  <c r="K937" i="1"/>
  <c r="K938" i="1"/>
  <c r="K939" i="1"/>
  <c r="K940" i="1"/>
  <c r="K941" i="1"/>
  <c r="K942" i="1"/>
  <c r="K943" i="1"/>
  <c r="K944" i="1"/>
  <c r="K945" i="1"/>
  <c r="J314" i="5" s="1"/>
  <c r="K946" i="1"/>
  <c r="K947" i="1"/>
  <c r="K948" i="1"/>
  <c r="K949" i="1"/>
  <c r="K950" i="1"/>
  <c r="K951" i="1"/>
  <c r="K952" i="1"/>
  <c r="K953" i="1"/>
  <c r="K954" i="1"/>
  <c r="K955" i="1"/>
  <c r="J317" i="5" s="1"/>
  <c r="K956" i="1"/>
  <c r="K957" i="1"/>
  <c r="K958" i="1"/>
  <c r="K959" i="1"/>
  <c r="K960" i="1"/>
  <c r="K961" i="1"/>
  <c r="K962" i="1"/>
  <c r="K963" i="1"/>
  <c r="K964" i="1"/>
  <c r="K965" i="1"/>
  <c r="K966" i="1"/>
  <c r="K967" i="1"/>
  <c r="K968" i="1"/>
  <c r="K969" i="1"/>
  <c r="K970" i="1"/>
  <c r="K971" i="1"/>
  <c r="K972" i="1"/>
  <c r="K973" i="1"/>
  <c r="K974" i="1"/>
  <c r="K975" i="1"/>
  <c r="J321" i="5" s="1"/>
  <c r="K976" i="1"/>
  <c r="K977" i="1"/>
  <c r="K978" i="1"/>
  <c r="K979" i="1"/>
  <c r="K980" i="1"/>
  <c r="K981" i="1"/>
  <c r="K982" i="1"/>
  <c r="K983" i="1"/>
  <c r="K984" i="1"/>
  <c r="J327" i="5" s="1"/>
  <c r="K985" i="1"/>
  <c r="K986" i="1"/>
  <c r="K987" i="1"/>
  <c r="K988" i="1"/>
  <c r="K989" i="1"/>
  <c r="K990" i="1"/>
  <c r="J328" i="5" s="1"/>
  <c r="K991" i="1"/>
  <c r="K992" i="1"/>
  <c r="J329" i="5" s="1"/>
  <c r="K993" i="1"/>
  <c r="K994" i="1"/>
  <c r="K995" i="1"/>
  <c r="K996" i="1"/>
  <c r="K997" i="1"/>
  <c r="J330" i="5" s="1"/>
  <c r="K998" i="1"/>
  <c r="K999" i="1"/>
  <c r="K1000" i="1"/>
  <c r="K1001" i="1"/>
  <c r="K1002" i="1"/>
  <c r="J331" i="5" s="1"/>
  <c r="K1003" i="1"/>
  <c r="K1004" i="1"/>
  <c r="K1005" i="1"/>
  <c r="K1006" i="1"/>
  <c r="K1007" i="1"/>
  <c r="K1008" i="1"/>
  <c r="J332" i="5" s="1"/>
  <c r="K1009" i="1"/>
  <c r="K1010" i="1"/>
  <c r="K1011" i="1"/>
  <c r="K1012" i="1"/>
  <c r="K1013" i="1"/>
  <c r="K1014" i="1"/>
  <c r="K1015" i="1"/>
  <c r="K1016" i="1"/>
  <c r="J333" i="5" s="1"/>
  <c r="K1017" i="1"/>
  <c r="K1018" i="1"/>
  <c r="K1019" i="1"/>
  <c r="K1020" i="1"/>
  <c r="J334" i="5" s="1"/>
  <c r="K1021" i="1"/>
  <c r="K1022" i="1"/>
  <c r="K1023" i="1"/>
  <c r="J335" i="5" s="1"/>
  <c r="K1024" i="1"/>
  <c r="K1025" i="1"/>
  <c r="K1026" i="1"/>
  <c r="K1027" i="1"/>
  <c r="K1028" i="1"/>
  <c r="K1029" i="1"/>
  <c r="K1030" i="1"/>
  <c r="K1031" i="1"/>
  <c r="K1032" i="1"/>
  <c r="K1033" i="1"/>
  <c r="K1034" i="1"/>
  <c r="J336" i="5" s="1"/>
  <c r="K1035" i="1"/>
  <c r="K1036" i="1"/>
  <c r="K1037" i="1"/>
  <c r="K1038" i="1"/>
  <c r="K1039" i="1"/>
  <c r="K1040" i="1"/>
  <c r="K1041" i="1"/>
  <c r="J339" i="5" s="1"/>
  <c r="K1042" i="1"/>
  <c r="K1043" i="1"/>
  <c r="K1044" i="1"/>
  <c r="J340" i="5" s="1"/>
  <c r="K1045" i="1"/>
  <c r="K1046" i="1"/>
  <c r="K1047" i="1"/>
  <c r="J341" i="5" s="1"/>
  <c r="K1048" i="1"/>
  <c r="K1049" i="1"/>
  <c r="K1050" i="1"/>
  <c r="K1051" i="1"/>
  <c r="K1052" i="1"/>
  <c r="K1053" i="1"/>
  <c r="K1054" i="1"/>
  <c r="K1055" i="1"/>
  <c r="K1056" i="1"/>
  <c r="J342" i="5" s="1"/>
  <c r="K1057" i="1"/>
  <c r="K1058" i="1"/>
  <c r="K1059" i="1"/>
  <c r="K1060" i="1"/>
  <c r="J343" i="5" s="1"/>
  <c r="K1061" i="1"/>
  <c r="K1062" i="1"/>
  <c r="K1063" i="1"/>
  <c r="K1064" i="1"/>
  <c r="K1065" i="1"/>
  <c r="K1066" i="1"/>
  <c r="K1067" i="1"/>
  <c r="K1068" i="1"/>
  <c r="K1069" i="1"/>
  <c r="K1070" i="1"/>
  <c r="J349" i="5" s="1"/>
  <c r="K1071" i="1"/>
  <c r="K1072" i="1"/>
  <c r="K1073" i="1"/>
  <c r="K1074" i="1"/>
  <c r="K1075" i="1"/>
  <c r="K1076" i="1"/>
  <c r="K1077" i="1"/>
  <c r="K1078" i="1"/>
  <c r="J350" i="5" s="1"/>
  <c r="K1079" i="1"/>
  <c r="K1080" i="1"/>
  <c r="K1081" i="1"/>
  <c r="J351" i="5" s="1"/>
  <c r="K1082" i="1"/>
  <c r="K1083" i="1"/>
  <c r="K1084" i="1"/>
  <c r="K1085" i="1"/>
  <c r="K1086" i="1"/>
  <c r="K1087" i="1"/>
  <c r="J352" i="5" s="1"/>
  <c r="K1088" i="1"/>
  <c r="K1089" i="1"/>
  <c r="J353" i="5" s="1"/>
  <c r="K1090" i="1"/>
  <c r="K1091" i="1"/>
  <c r="J354" i="5" s="1"/>
  <c r="K1092" i="1"/>
  <c r="K1093" i="1"/>
  <c r="K1094" i="1"/>
  <c r="K1095" i="1"/>
  <c r="K1096" i="1"/>
  <c r="K1097" i="1"/>
  <c r="K1098" i="1"/>
  <c r="K1099" i="1"/>
  <c r="K1100" i="1"/>
  <c r="J355" i="5" s="1"/>
  <c r="K1101" i="1"/>
  <c r="K1102" i="1"/>
  <c r="J356" i="5" s="1"/>
  <c r="K1103" i="1"/>
  <c r="K1104" i="1"/>
  <c r="K1105" i="1"/>
  <c r="K1106" i="1"/>
  <c r="J357" i="5" s="1"/>
  <c r="K1107" i="1"/>
  <c r="K1108" i="1"/>
  <c r="J358" i="5" s="1"/>
  <c r="K1109" i="1"/>
  <c r="K1110" i="1"/>
  <c r="K1111" i="1"/>
  <c r="K1112" i="1"/>
  <c r="J359" i="5" s="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J371" i="5" s="1"/>
  <c r="K1136" i="1"/>
  <c r="K1137" i="1"/>
  <c r="K1138" i="1"/>
  <c r="K1139" i="1"/>
  <c r="J372" i="5" s="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J382" i="5" s="1"/>
  <c r="K1167" i="1"/>
  <c r="K1168" i="1"/>
  <c r="K1169" i="1"/>
  <c r="K1170" i="1"/>
  <c r="K1171" i="1"/>
  <c r="K1172" i="1"/>
  <c r="K1173" i="1"/>
  <c r="J387" i="5" s="1"/>
  <c r="K1174" i="1"/>
  <c r="K1175" i="1"/>
  <c r="K1176" i="1"/>
  <c r="J388" i="5" s="1"/>
  <c r="K1177" i="1"/>
  <c r="K1178" i="1"/>
  <c r="K1179" i="1"/>
  <c r="K1180" i="1"/>
  <c r="K1181" i="1"/>
  <c r="K1182" i="1"/>
  <c r="K1183" i="1"/>
  <c r="K1184" i="1"/>
  <c r="J391" i="5" s="1"/>
  <c r="K1185" i="1"/>
  <c r="K1186" i="1"/>
  <c r="K1187" i="1"/>
  <c r="J392" i="5" s="1"/>
  <c r="K1188" i="1"/>
  <c r="K1189" i="1"/>
  <c r="K1190" i="1"/>
  <c r="K1191" i="1"/>
  <c r="K1192" i="1"/>
  <c r="K1193" i="1"/>
  <c r="K1194" i="1"/>
  <c r="K1195" i="1"/>
  <c r="K1196" i="1"/>
  <c r="K1197" i="1"/>
  <c r="J393" i="5" s="1"/>
  <c r="K1198" i="1"/>
  <c r="K1199" i="1"/>
  <c r="K1200" i="1"/>
  <c r="K1201" i="1"/>
  <c r="K1202" i="1"/>
  <c r="K1203" i="1"/>
  <c r="J394" i="5" s="1"/>
  <c r="K1204" i="1"/>
  <c r="K1205" i="1"/>
  <c r="K1206" i="1"/>
  <c r="J395" i="5" s="1"/>
  <c r="K1207" i="1"/>
  <c r="K1208" i="1"/>
  <c r="K1209" i="1"/>
  <c r="K1210" i="1"/>
  <c r="J396" i="5" s="1"/>
  <c r="K1211" i="1"/>
  <c r="K1212" i="1"/>
  <c r="K1213" i="1"/>
  <c r="K1214" i="1"/>
  <c r="K1215" i="1"/>
  <c r="K1216" i="1"/>
  <c r="K1217" i="1"/>
  <c r="J399" i="5" s="1"/>
  <c r="K1218" i="1"/>
  <c r="K1219" i="1"/>
  <c r="K1220" i="1"/>
  <c r="K1221" i="1"/>
  <c r="K1222" i="1"/>
  <c r="K1223" i="1"/>
  <c r="J402" i="5" s="1"/>
  <c r="K1224" i="1"/>
  <c r="K1225" i="1"/>
  <c r="K1226" i="1"/>
  <c r="K1227" i="1"/>
  <c r="K1228" i="1"/>
  <c r="K1229" i="1"/>
  <c r="K1230" i="1"/>
  <c r="K1231" i="1"/>
  <c r="K1232" i="1"/>
  <c r="K1233" i="1"/>
  <c r="J406" i="5" s="1"/>
  <c r="K1234" i="1"/>
  <c r="K1235" i="1"/>
  <c r="K1236" i="1"/>
  <c r="K1237" i="1"/>
  <c r="K1238" i="1"/>
  <c r="K1239" i="1"/>
  <c r="K1240" i="1"/>
  <c r="K1241" i="1"/>
  <c r="K1242" i="1"/>
  <c r="K1243" i="1"/>
  <c r="K1244" i="1"/>
  <c r="K1245" i="1"/>
  <c r="K1246" i="1"/>
  <c r="K1247" i="1"/>
  <c r="J409" i="5" s="1"/>
  <c r="K1248" i="1"/>
  <c r="K1249" i="1"/>
  <c r="K1250" i="1"/>
  <c r="K1251" i="1"/>
  <c r="K1252" i="1"/>
  <c r="K1253" i="1"/>
  <c r="K1254" i="1"/>
  <c r="K1255" i="1"/>
  <c r="K1256" i="1"/>
  <c r="K1257" i="1"/>
  <c r="K1258" i="1"/>
  <c r="K1259" i="1"/>
  <c r="K1260" i="1"/>
  <c r="K1261" i="1"/>
  <c r="K1262" i="1"/>
  <c r="K1263" i="1"/>
  <c r="K1264" i="1"/>
  <c r="J417" i="5" s="1"/>
  <c r="K1265" i="1"/>
  <c r="K1266" i="1"/>
  <c r="J418" i="5" s="1"/>
  <c r="K1267" i="1"/>
  <c r="K1268" i="1"/>
  <c r="K1269" i="1"/>
  <c r="K1270" i="1"/>
  <c r="K1271" i="1"/>
  <c r="K1272" i="1"/>
  <c r="K1273" i="1"/>
  <c r="K1274" i="1"/>
  <c r="K1275" i="1"/>
  <c r="K1276" i="1"/>
  <c r="K1277" i="1"/>
  <c r="K1278" i="1"/>
  <c r="J421" i="5" s="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J430" i="5" s="1"/>
  <c r="K1302" i="1"/>
  <c r="K1303" i="1"/>
  <c r="K1304" i="1"/>
  <c r="K1305" i="1"/>
  <c r="K1306" i="1"/>
  <c r="K1307" i="1"/>
  <c r="K1308" i="1"/>
  <c r="K1309" i="1"/>
  <c r="K1310" i="1"/>
  <c r="K1311" i="1"/>
  <c r="K1312" i="1"/>
  <c r="K1313" i="1"/>
  <c r="K1314" i="1"/>
  <c r="K1315" i="1"/>
  <c r="K1316" i="1"/>
  <c r="K1317" i="1"/>
  <c r="K1318" i="1"/>
  <c r="K1319" i="1"/>
  <c r="J436" i="5" s="1"/>
  <c r="K1320" i="1"/>
  <c r="K1321" i="1"/>
  <c r="K1322" i="1"/>
  <c r="K1323" i="1"/>
  <c r="K1324" i="1"/>
  <c r="K1325" i="1"/>
  <c r="K1326" i="1"/>
  <c r="K1327" i="1"/>
  <c r="K1328" i="1"/>
  <c r="K1329" i="1"/>
  <c r="J439" i="5" s="1"/>
  <c r="K1330" i="1"/>
  <c r="K1331" i="1"/>
  <c r="K1332" i="1"/>
  <c r="J440" i="5" s="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J452" i="5" s="1"/>
  <c r="K1362" i="1"/>
  <c r="K1363" i="1"/>
  <c r="J453" i="5" s="1"/>
  <c r="K1364" i="1"/>
  <c r="K1365" i="1"/>
  <c r="K1366" i="1"/>
  <c r="K1367" i="1"/>
  <c r="J454" i="5" s="1"/>
  <c r="K1368" i="1"/>
  <c r="K1369" i="1"/>
  <c r="K1370" i="1"/>
  <c r="K1371" i="1"/>
  <c r="K1372" i="1"/>
  <c r="K1373" i="1"/>
  <c r="K1374" i="1"/>
  <c r="K1375" i="1"/>
  <c r="K1376" i="1"/>
  <c r="K1377" i="1"/>
  <c r="K1378" i="1"/>
  <c r="J457" i="5" s="1"/>
  <c r="K1379" i="1"/>
  <c r="K1380" i="1"/>
  <c r="K1381" i="1"/>
  <c r="K1382" i="1"/>
  <c r="K1383" i="1"/>
  <c r="K1384" i="1"/>
  <c r="K1385" i="1"/>
  <c r="K1386" i="1"/>
  <c r="J460" i="5" s="1"/>
  <c r="K1387" i="1"/>
  <c r="K1388" i="1"/>
  <c r="K1389" i="1"/>
  <c r="K1390" i="1"/>
  <c r="K1391" i="1"/>
  <c r="K1392" i="1"/>
  <c r="K1393" i="1"/>
  <c r="K1394" i="1"/>
  <c r="K1395" i="1"/>
  <c r="K1396" i="1"/>
  <c r="K1397" i="1"/>
  <c r="K1398" i="1"/>
  <c r="K1399" i="1"/>
  <c r="K1400" i="1"/>
  <c r="K1401" i="1"/>
  <c r="K1402" i="1"/>
  <c r="J465" i="5" s="1"/>
  <c r="K1403" i="1"/>
  <c r="K1404" i="1"/>
  <c r="K1405" i="1"/>
  <c r="J466" i="5" s="1"/>
  <c r="K1406" i="1"/>
  <c r="K1407" i="1"/>
  <c r="J467" i="5" s="1"/>
  <c r="K1408" i="1"/>
  <c r="K1409" i="1"/>
  <c r="J468" i="5" s="1"/>
  <c r="K1410" i="1"/>
  <c r="K1411" i="1"/>
  <c r="K1412" i="1"/>
  <c r="J469" i="5" s="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J481" i="5" s="1"/>
  <c r="K1445" i="1"/>
  <c r="K1446" i="1"/>
  <c r="K1447" i="1"/>
  <c r="K1448" i="1"/>
  <c r="K1449" i="1"/>
  <c r="K1450" i="1"/>
  <c r="K1451" i="1"/>
  <c r="K1452" i="1"/>
  <c r="K1453" i="1"/>
  <c r="K1454" i="1"/>
  <c r="K1455" i="1"/>
  <c r="K1456" i="1"/>
  <c r="K1457" i="1"/>
  <c r="J486" i="5" s="1"/>
  <c r="K1458" i="1"/>
  <c r="K1459" i="1"/>
  <c r="K1460" i="1"/>
  <c r="K1461" i="1"/>
  <c r="J487" i="5" s="1"/>
  <c r="K1462" i="1"/>
  <c r="K1463" i="1"/>
  <c r="K1464" i="1"/>
  <c r="K1465" i="1"/>
  <c r="K1466" i="1"/>
  <c r="K1467" i="1"/>
  <c r="K1468" i="1"/>
  <c r="K1469" i="1"/>
  <c r="K1470" i="1"/>
  <c r="K1471" i="1"/>
  <c r="K1472" i="1"/>
  <c r="K1473" i="1"/>
  <c r="K1474" i="1"/>
  <c r="K1475" i="1"/>
  <c r="K1476" i="1"/>
  <c r="K1477" i="1"/>
  <c r="K1478" i="1"/>
  <c r="K1479" i="1"/>
  <c r="J491" i="5" s="1"/>
  <c r="K1480" i="1"/>
  <c r="K1481" i="1"/>
  <c r="K1482" i="1"/>
  <c r="K1483" i="1"/>
  <c r="J492" i="5" s="1"/>
  <c r="K1484" i="1"/>
  <c r="K1485" i="1"/>
  <c r="J493" i="5" s="1"/>
  <c r="K1486" i="1"/>
  <c r="K1487" i="1"/>
  <c r="K1488" i="1"/>
  <c r="K1489" i="1"/>
  <c r="K1490" i="1"/>
  <c r="K1491" i="1"/>
  <c r="J494" i="5" s="1"/>
  <c r="K1492" i="1"/>
  <c r="K1493" i="1"/>
  <c r="K1494" i="1"/>
  <c r="K1495" i="1"/>
  <c r="J495" i="5" s="1"/>
  <c r="K1496" i="1"/>
  <c r="K1497" i="1"/>
  <c r="K1498" i="1"/>
  <c r="K1499" i="1"/>
  <c r="K1500" i="1"/>
  <c r="K1501" i="1"/>
  <c r="K1502" i="1"/>
  <c r="K1503" i="1"/>
  <c r="K1504" i="1"/>
  <c r="K1505" i="1"/>
  <c r="K1506" i="1"/>
  <c r="K1507" i="1"/>
  <c r="K1508" i="1"/>
  <c r="K1509" i="1"/>
  <c r="K1510" i="1"/>
  <c r="K1511" i="1"/>
  <c r="K1512" i="1"/>
  <c r="J501" i="5" s="1"/>
  <c r="K1513" i="1"/>
  <c r="K1514" i="1"/>
  <c r="K1515" i="1"/>
  <c r="K2" i="1"/>
  <c r="J2" i="1"/>
  <c r="B3" i="1"/>
  <c r="B4" i="1"/>
  <c r="B5" i="1"/>
  <c r="B6" i="1"/>
  <c r="B7" i="1"/>
  <c r="B8" i="1"/>
  <c r="B9" i="1"/>
  <c r="B10" i="1"/>
  <c r="D5" i="5" s="1"/>
  <c r="B11" i="1"/>
  <c r="D6" i="5" s="1"/>
  <c r="B12" i="1"/>
  <c r="B13" i="1"/>
  <c r="B14" i="1"/>
  <c r="B15" i="1"/>
  <c r="B16" i="1"/>
  <c r="B17" i="1"/>
  <c r="B18" i="1"/>
  <c r="B19" i="1"/>
  <c r="D7" i="5" s="1"/>
  <c r="B20" i="1"/>
  <c r="B21" i="1"/>
  <c r="B22" i="1"/>
  <c r="B23" i="1"/>
  <c r="D8" i="5" s="1"/>
  <c r="B24" i="1"/>
  <c r="B25" i="1"/>
  <c r="B26" i="1"/>
  <c r="B27" i="1"/>
  <c r="B28" i="1"/>
  <c r="B29" i="1"/>
  <c r="B30" i="1"/>
  <c r="B31" i="1"/>
  <c r="B32" i="1"/>
  <c r="D13" i="5" s="1"/>
  <c r="B33" i="1"/>
  <c r="B34" i="1"/>
  <c r="B35" i="1"/>
  <c r="B36" i="1"/>
  <c r="B37" i="1"/>
  <c r="D14" i="5" s="1"/>
  <c r="B38" i="1"/>
  <c r="B39" i="1"/>
  <c r="B40" i="1"/>
  <c r="B41" i="1"/>
  <c r="B42" i="1"/>
  <c r="D15" i="5" s="1"/>
  <c r="B43" i="1"/>
  <c r="B44" i="1"/>
  <c r="B45" i="1"/>
  <c r="B46" i="1"/>
  <c r="B47" i="1"/>
  <c r="B48" i="1"/>
  <c r="B49" i="1"/>
  <c r="B50" i="1"/>
  <c r="B51" i="1"/>
  <c r="B52" i="1"/>
  <c r="B53" i="1"/>
  <c r="B54" i="1"/>
  <c r="B55" i="1"/>
  <c r="B56" i="1"/>
  <c r="B57" i="1"/>
  <c r="B58" i="1"/>
  <c r="B59" i="1"/>
  <c r="B60" i="1"/>
  <c r="B61" i="1"/>
  <c r="B62" i="1"/>
  <c r="B63" i="1"/>
  <c r="B64" i="1"/>
  <c r="D23" i="5" s="1"/>
  <c r="B65" i="1"/>
  <c r="B66" i="1"/>
  <c r="B67" i="1"/>
  <c r="B68" i="1"/>
  <c r="B69" i="1"/>
  <c r="B70" i="1"/>
  <c r="B71" i="1"/>
  <c r="B72" i="1"/>
  <c r="B73" i="1"/>
  <c r="D26" i="5" s="1"/>
  <c r="B74" i="1"/>
  <c r="B75" i="1"/>
  <c r="B76" i="1"/>
  <c r="B77" i="1"/>
  <c r="B78" i="1"/>
  <c r="B79" i="1"/>
  <c r="B80" i="1"/>
  <c r="B81" i="1"/>
  <c r="B82" i="1"/>
  <c r="B83" i="1"/>
  <c r="D29" i="5" s="1"/>
  <c r="B84" i="1"/>
  <c r="B85" i="1"/>
  <c r="B86" i="1"/>
  <c r="B87" i="1"/>
  <c r="D30" i="5" s="1"/>
  <c r="B88" i="1"/>
  <c r="B89" i="1"/>
  <c r="D31" i="5" s="1"/>
  <c r="B90" i="1"/>
  <c r="B91" i="1"/>
  <c r="B92" i="1"/>
  <c r="B93" i="1"/>
  <c r="B94" i="1"/>
  <c r="B95" i="1"/>
  <c r="B96" i="1"/>
  <c r="B97" i="1"/>
  <c r="B98" i="1"/>
  <c r="D34" i="5" s="1"/>
  <c r="B99" i="1"/>
  <c r="B100" i="1"/>
  <c r="B101" i="1"/>
  <c r="B102" i="1"/>
  <c r="D35" i="5" s="1"/>
  <c r="B103" i="1"/>
  <c r="B104" i="1"/>
  <c r="B105" i="1"/>
  <c r="B106" i="1"/>
  <c r="B107" i="1"/>
  <c r="B108" i="1"/>
  <c r="B109" i="1"/>
  <c r="D38" i="5" s="1"/>
  <c r="B110" i="1"/>
  <c r="B111" i="1"/>
  <c r="B112" i="1"/>
  <c r="B113" i="1"/>
  <c r="D39" i="5" s="1"/>
  <c r="B114" i="1"/>
  <c r="B115" i="1"/>
  <c r="B116" i="1"/>
  <c r="B117" i="1"/>
  <c r="B118" i="1"/>
  <c r="D40" i="5" s="1"/>
  <c r="B119" i="1"/>
  <c r="B120" i="1"/>
  <c r="B121" i="1"/>
  <c r="B122" i="1"/>
  <c r="B123" i="1"/>
  <c r="B124" i="1"/>
  <c r="B125" i="1"/>
  <c r="B126" i="1"/>
  <c r="B127" i="1"/>
  <c r="B128" i="1"/>
  <c r="B129" i="1"/>
  <c r="B130" i="1"/>
  <c r="B131" i="1"/>
  <c r="B132" i="1"/>
  <c r="D47" i="5" s="1"/>
  <c r="B133" i="1"/>
  <c r="B134" i="1"/>
  <c r="D48" i="5" s="1"/>
  <c r="B135" i="1"/>
  <c r="B136" i="1"/>
  <c r="B137" i="1"/>
  <c r="B138" i="1"/>
  <c r="B139" i="1"/>
  <c r="B140" i="1"/>
  <c r="B141" i="1"/>
  <c r="B142" i="1"/>
  <c r="B143" i="1"/>
  <c r="B144" i="1"/>
  <c r="B145" i="1"/>
  <c r="B146" i="1"/>
  <c r="B147" i="1"/>
  <c r="B148" i="1"/>
  <c r="B149" i="1"/>
  <c r="B150" i="1"/>
  <c r="D51" i="5" s="1"/>
  <c r="B151" i="1"/>
  <c r="B152" i="1"/>
  <c r="D52" i="5" s="1"/>
  <c r="B153" i="1"/>
  <c r="B154" i="1"/>
  <c r="B155" i="1"/>
  <c r="D53" i="5" s="1"/>
  <c r="B156" i="1"/>
  <c r="B157" i="1"/>
  <c r="B158" i="1"/>
  <c r="B159" i="1"/>
  <c r="B160" i="1"/>
  <c r="B161" i="1"/>
  <c r="D54" i="5" s="1"/>
  <c r="B162" i="1"/>
  <c r="B163" i="1"/>
  <c r="D55" i="5" s="1"/>
  <c r="B164" i="1"/>
  <c r="B165" i="1"/>
  <c r="D56" i="5" s="1"/>
  <c r="B166" i="1"/>
  <c r="B167" i="1"/>
  <c r="B168" i="1"/>
  <c r="B169" i="1"/>
  <c r="B170" i="1"/>
  <c r="D59" i="5" s="1"/>
  <c r="B171" i="1"/>
  <c r="B172" i="1"/>
  <c r="B173" i="1"/>
  <c r="B174" i="1"/>
  <c r="B175" i="1"/>
  <c r="D60" i="5" s="1"/>
  <c r="B176" i="1"/>
  <c r="B177" i="1"/>
  <c r="D61" i="5" s="1"/>
  <c r="B178" i="1"/>
  <c r="B179" i="1"/>
  <c r="B180" i="1"/>
  <c r="B181" i="1"/>
  <c r="B182" i="1"/>
  <c r="D62" i="5" s="1"/>
  <c r="B183" i="1"/>
  <c r="B184" i="1"/>
  <c r="B185" i="1"/>
  <c r="B186" i="1"/>
  <c r="B187" i="1"/>
  <c r="D65" i="5" s="1"/>
  <c r="B188" i="1"/>
  <c r="B189" i="1"/>
  <c r="B190" i="1"/>
  <c r="B191" i="1"/>
  <c r="B192" i="1"/>
  <c r="B193" i="1"/>
  <c r="B194" i="1"/>
  <c r="B195" i="1"/>
  <c r="B196" i="1"/>
  <c r="B197" i="1"/>
  <c r="B198" i="1"/>
  <c r="D68" i="5" s="1"/>
  <c r="B199" i="1"/>
  <c r="B200" i="1"/>
  <c r="B201" i="1"/>
  <c r="B202" i="1"/>
  <c r="B203" i="1"/>
  <c r="B204" i="1"/>
  <c r="B205" i="1"/>
  <c r="D69" i="5" s="1"/>
  <c r="B206" i="1"/>
  <c r="B207" i="1"/>
  <c r="D70" i="5" s="1"/>
  <c r="B208" i="1"/>
  <c r="B209" i="1"/>
  <c r="B210" i="1"/>
  <c r="B211" i="1"/>
  <c r="B212" i="1"/>
  <c r="B213" i="1"/>
  <c r="B214" i="1"/>
  <c r="D73" i="5" s="1"/>
  <c r="B215" i="1"/>
  <c r="B216" i="1"/>
  <c r="D74" i="5" s="1"/>
  <c r="B217" i="1"/>
  <c r="B218" i="1"/>
  <c r="B219" i="1"/>
  <c r="D75" i="5" s="1"/>
  <c r="B220" i="1"/>
  <c r="B221" i="1"/>
  <c r="D76" i="5" s="1"/>
  <c r="B222" i="1"/>
  <c r="B223" i="1"/>
  <c r="B224" i="1"/>
  <c r="B225" i="1"/>
  <c r="B226" i="1"/>
  <c r="B227" i="1"/>
  <c r="B228" i="1"/>
  <c r="D77" i="5" s="1"/>
  <c r="B229" i="1"/>
  <c r="B230" i="1"/>
  <c r="B231" i="1"/>
  <c r="B232" i="1"/>
  <c r="B233" i="1"/>
  <c r="B234" i="1"/>
  <c r="D78" i="5" s="1"/>
  <c r="B235" i="1"/>
  <c r="B236" i="1"/>
  <c r="B237" i="1"/>
  <c r="B238" i="1"/>
  <c r="B239" i="1"/>
  <c r="B240" i="1"/>
  <c r="B241" i="1"/>
  <c r="B242" i="1"/>
  <c r="B243" i="1"/>
  <c r="D83" i="5" s="1"/>
  <c r="B244" i="1"/>
  <c r="B245" i="1"/>
  <c r="B246" i="1"/>
  <c r="D84" i="5" s="1"/>
  <c r="B247" i="1"/>
  <c r="B248" i="1"/>
  <c r="B249" i="1"/>
  <c r="B250" i="1"/>
  <c r="D85" i="5" s="1"/>
  <c r="B251" i="1"/>
  <c r="B252" i="1"/>
  <c r="B253" i="1"/>
  <c r="D86" i="5" s="1"/>
  <c r="B254" i="1"/>
  <c r="B255" i="1"/>
  <c r="D87" i="5" s="1"/>
  <c r="B256" i="1"/>
  <c r="B257" i="1"/>
  <c r="B258" i="1"/>
  <c r="B259" i="1"/>
  <c r="B260" i="1"/>
  <c r="B261" i="1"/>
  <c r="B262" i="1"/>
  <c r="D90" i="5" s="1"/>
  <c r="B263" i="1"/>
  <c r="B264" i="1"/>
  <c r="D91" i="5" s="1"/>
  <c r="B265" i="1"/>
  <c r="B266" i="1"/>
  <c r="D92" i="5" s="1"/>
  <c r="B267" i="1"/>
  <c r="B268" i="1"/>
  <c r="B269" i="1"/>
  <c r="D93" i="5" s="1"/>
  <c r="B270" i="1"/>
  <c r="B271" i="1"/>
  <c r="B272" i="1"/>
  <c r="B273" i="1"/>
  <c r="B274" i="1"/>
  <c r="B275" i="1"/>
  <c r="D96" i="5" s="1"/>
  <c r="B276" i="1"/>
  <c r="B277" i="1"/>
  <c r="D97" i="5" s="1"/>
  <c r="B278" i="1"/>
  <c r="B279" i="1"/>
  <c r="B280" i="1"/>
  <c r="B281" i="1"/>
  <c r="B282" i="1"/>
  <c r="B283" i="1"/>
  <c r="B284" i="1"/>
  <c r="B285" i="1"/>
  <c r="B286" i="1"/>
  <c r="D102" i="5" s="1"/>
  <c r="B287" i="1"/>
  <c r="B288" i="1"/>
  <c r="B289" i="1"/>
  <c r="B290" i="1"/>
  <c r="B291" i="1"/>
  <c r="B292" i="1"/>
  <c r="B293" i="1"/>
  <c r="B294" i="1"/>
  <c r="B295" i="1"/>
  <c r="B296" i="1"/>
  <c r="B297" i="1"/>
  <c r="B298" i="1"/>
  <c r="D108" i="5" s="1"/>
  <c r="B299" i="1"/>
  <c r="B300" i="1"/>
  <c r="B301" i="1"/>
  <c r="B302" i="1"/>
  <c r="B303" i="1"/>
  <c r="B304" i="1"/>
  <c r="B305" i="1"/>
  <c r="B306" i="1"/>
  <c r="D109" i="5" s="1"/>
  <c r="B307" i="1"/>
  <c r="B308" i="1"/>
  <c r="B309" i="1"/>
  <c r="B310" i="1"/>
  <c r="D110" i="5" s="1"/>
  <c r="B311" i="1"/>
  <c r="B312" i="1"/>
  <c r="B313" i="1"/>
  <c r="B314" i="1"/>
  <c r="B315" i="1"/>
  <c r="B316" i="1"/>
  <c r="B317" i="1"/>
  <c r="B318" i="1"/>
  <c r="B319" i="1"/>
  <c r="B320" i="1"/>
  <c r="B321" i="1"/>
  <c r="B322" i="1"/>
  <c r="B323" i="1"/>
  <c r="B324" i="1"/>
  <c r="B325" i="1"/>
  <c r="B326" i="1"/>
  <c r="B327" i="1"/>
  <c r="B328" i="1"/>
  <c r="B329" i="1"/>
  <c r="B330" i="1"/>
  <c r="B331" i="1"/>
  <c r="D115" i="5" s="1"/>
  <c r="B332" i="1"/>
  <c r="B333" i="1"/>
  <c r="B334" i="1"/>
  <c r="D116" i="5" s="1"/>
  <c r="B335" i="1"/>
  <c r="B336" i="1"/>
  <c r="B337" i="1"/>
  <c r="B338" i="1"/>
  <c r="D117" i="5" s="1"/>
  <c r="B339" i="1"/>
  <c r="B340" i="1"/>
  <c r="B341" i="1"/>
  <c r="B342" i="1"/>
  <c r="B343" i="1"/>
  <c r="B344" i="1"/>
  <c r="D120" i="5" s="1"/>
  <c r="B345" i="1"/>
  <c r="B346" i="1"/>
  <c r="B347" i="1"/>
  <c r="B348" i="1"/>
  <c r="D121" i="5" s="1"/>
  <c r="B349" i="1"/>
  <c r="B350" i="1"/>
  <c r="B351" i="1"/>
  <c r="B352" i="1"/>
  <c r="B353" i="1"/>
  <c r="B354" i="1"/>
  <c r="B355" i="1"/>
  <c r="D122" i="5" s="1"/>
  <c r="B356" i="1"/>
  <c r="B357" i="1"/>
  <c r="D123" i="5" s="1"/>
  <c r="B358" i="1"/>
  <c r="B359" i="1"/>
  <c r="B360" i="1"/>
  <c r="B361" i="1"/>
  <c r="B362" i="1"/>
  <c r="B363" i="1"/>
  <c r="B364" i="1"/>
  <c r="B365" i="1"/>
  <c r="B366" i="1"/>
  <c r="B367" i="1"/>
  <c r="B368" i="1"/>
  <c r="D124" i="5" s="1"/>
  <c r="B369" i="1"/>
  <c r="B370" i="1"/>
  <c r="B371" i="1"/>
  <c r="B372" i="1"/>
  <c r="B373" i="1"/>
  <c r="B374" i="1"/>
  <c r="B375" i="1"/>
  <c r="B376" i="1"/>
  <c r="B377" i="1"/>
  <c r="B378" i="1"/>
  <c r="D127" i="5" s="1"/>
  <c r="B379" i="1"/>
  <c r="B380" i="1"/>
  <c r="B381" i="1"/>
  <c r="D128" i="5" s="1"/>
  <c r="B382" i="1"/>
  <c r="B383" i="1"/>
  <c r="D129" i="5" s="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D140" i="5" s="1"/>
  <c r="B410" i="1"/>
  <c r="B411" i="1"/>
  <c r="B412" i="1"/>
  <c r="B413" i="1"/>
  <c r="D141" i="5" s="1"/>
  <c r="B414" i="1"/>
  <c r="B415" i="1"/>
  <c r="B416" i="1"/>
  <c r="D142" i="5" s="1"/>
  <c r="B417" i="1"/>
  <c r="B418" i="1"/>
  <c r="D143" i="5" s="1"/>
  <c r="B419" i="1"/>
  <c r="B420" i="1"/>
  <c r="B421" i="1"/>
  <c r="B422" i="1"/>
  <c r="B423" i="1"/>
  <c r="B424" i="1"/>
  <c r="B425" i="1"/>
  <c r="B426" i="1"/>
  <c r="B427" i="1"/>
  <c r="B428" i="1"/>
  <c r="B429" i="1"/>
  <c r="B430" i="1"/>
  <c r="B431" i="1"/>
  <c r="B432" i="1"/>
  <c r="D148" i="5" s="1"/>
  <c r="B433" i="1"/>
  <c r="B434" i="1"/>
  <c r="B435" i="1"/>
  <c r="B436" i="1"/>
  <c r="B437" i="1"/>
  <c r="B438" i="1"/>
  <c r="D149" i="5" s="1"/>
  <c r="B439" i="1"/>
  <c r="B440" i="1"/>
  <c r="B441" i="1"/>
  <c r="B442" i="1"/>
  <c r="B443" i="1"/>
  <c r="B444" i="1"/>
  <c r="B445" i="1"/>
  <c r="B446" i="1"/>
  <c r="B447" i="1"/>
  <c r="B448" i="1"/>
  <c r="B449" i="1"/>
  <c r="B450" i="1"/>
  <c r="B451" i="1"/>
  <c r="B452" i="1"/>
  <c r="B453" i="1"/>
  <c r="B454" i="1"/>
  <c r="B455" i="1"/>
  <c r="B456" i="1"/>
  <c r="B457" i="1"/>
  <c r="D158" i="5" s="1"/>
  <c r="B458" i="1"/>
  <c r="B459" i="1"/>
  <c r="B460" i="1"/>
  <c r="B461" i="1"/>
  <c r="D159" i="5" s="1"/>
  <c r="B462" i="1"/>
  <c r="B463" i="1"/>
  <c r="B464" i="1"/>
  <c r="B465" i="1"/>
  <c r="B466" i="1"/>
  <c r="B467" i="1"/>
  <c r="D162" i="5" s="1"/>
  <c r="B468" i="1"/>
  <c r="B469" i="1"/>
  <c r="D163" i="5" s="1"/>
  <c r="B470" i="1"/>
  <c r="B471" i="1"/>
  <c r="B472" i="1"/>
  <c r="B473" i="1"/>
  <c r="B474" i="1"/>
  <c r="B475" i="1"/>
  <c r="B476" i="1"/>
  <c r="D166" i="5" s="1"/>
  <c r="B477" i="1"/>
  <c r="B478" i="1"/>
  <c r="B479" i="1"/>
  <c r="B480" i="1"/>
  <c r="B481" i="1"/>
  <c r="B482" i="1"/>
  <c r="D167" i="5" s="1"/>
  <c r="B483" i="1"/>
  <c r="B484" i="1"/>
  <c r="B485" i="1"/>
  <c r="D168" i="5" s="1"/>
  <c r="B486" i="1"/>
  <c r="B487" i="1"/>
  <c r="B488" i="1"/>
  <c r="B489" i="1"/>
  <c r="D169" i="5" s="1"/>
  <c r="B490" i="1"/>
  <c r="B491" i="1"/>
  <c r="B492" i="1"/>
  <c r="B493" i="1"/>
  <c r="B494" i="1"/>
  <c r="B495" i="1"/>
  <c r="B496" i="1"/>
  <c r="B497" i="1"/>
  <c r="B498" i="1"/>
  <c r="B499" i="1"/>
  <c r="B500" i="1"/>
  <c r="D173" i="5" s="1"/>
  <c r="B501" i="1"/>
  <c r="B502" i="1"/>
  <c r="D174" i="5" s="1"/>
  <c r="B503" i="1"/>
  <c r="B504" i="1"/>
  <c r="B505" i="1"/>
  <c r="D175" i="5" s="1"/>
  <c r="B506" i="1"/>
  <c r="B507" i="1"/>
  <c r="B508" i="1"/>
  <c r="B509" i="1"/>
  <c r="B510" i="1"/>
  <c r="B511" i="1"/>
  <c r="B512" i="1"/>
  <c r="B513" i="1"/>
  <c r="D176" i="5" s="1"/>
  <c r="B514" i="1"/>
  <c r="B515" i="1"/>
  <c r="D177" i="5" s="1"/>
  <c r="B516" i="1"/>
  <c r="B517" i="1"/>
  <c r="B518" i="1"/>
  <c r="B519" i="1"/>
  <c r="B520" i="1"/>
  <c r="B521" i="1"/>
  <c r="D178" i="5" s="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D186" i="5" s="1"/>
  <c r="B548" i="1"/>
  <c r="B549" i="1"/>
  <c r="D187" i="5" s="1"/>
  <c r="B550" i="1"/>
  <c r="B551" i="1"/>
  <c r="B552" i="1"/>
  <c r="B553" i="1"/>
  <c r="B554" i="1"/>
  <c r="B555" i="1"/>
  <c r="B556" i="1"/>
  <c r="D188" i="5" s="1"/>
  <c r="B557" i="1"/>
  <c r="B558" i="1"/>
  <c r="B559" i="1"/>
  <c r="B560" i="1"/>
  <c r="B561" i="1"/>
  <c r="B562" i="1"/>
  <c r="B563" i="1"/>
  <c r="B564" i="1"/>
  <c r="D189" i="5" s="1"/>
  <c r="B565" i="1"/>
  <c r="B566" i="1"/>
  <c r="B567" i="1"/>
  <c r="B568" i="1"/>
  <c r="B569" i="1"/>
  <c r="B570" i="1"/>
  <c r="B571" i="1"/>
  <c r="B572" i="1"/>
  <c r="B573" i="1"/>
  <c r="B574" i="1"/>
  <c r="B575" i="1"/>
  <c r="D195" i="5" s="1"/>
  <c r="B576" i="1"/>
  <c r="B577" i="1"/>
  <c r="D196" i="5" s="1"/>
  <c r="B578" i="1"/>
  <c r="B579" i="1"/>
  <c r="B580" i="1"/>
  <c r="B581" i="1"/>
  <c r="B582" i="1"/>
  <c r="B583" i="1"/>
  <c r="B584" i="1"/>
  <c r="B585" i="1"/>
  <c r="B586" i="1"/>
  <c r="B587" i="1"/>
  <c r="B588" i="1"/>
  <c r="B589" i="1"/>
  <c r="B590" i="1"/>
  <c r="B591" i="1"/>
  <c r="B592" i="1"/>
  <c r="B593" i="1"/>
  <c r="B594" i="1"/>
  <c r="D204" i="5" s="1"/>
  <c r="B595" i="1"/>
  <c r="B596" i="1"/>
  <c r="B597" i="1"/>
  <c r="B598" i="1"/>
  <c r="B599" i="1"/>
  <c r="B600" i="1"/>
  <c r="B601" i="1"/>
  <c r="B602" i="1"/>
  <c r="B603" i="1"/>
  <c r="B604" i="1"/>
  <c r="D207" i="5" s="1"/>
  <c r="B605" i="1"/>
  <c r="B606" i="1"/>
  <c r="D208" i="5" s="1"/>
  <c r="B607" i="1"/>
  <c r="B608" i="1"/>
  <c r="B609" i="1"/>
  <c r="B610" i="1"/>
  <c r="B611" i="1"/>
  <c r="B612" i="1"/>
  <c r="B613" i="1"/>
  <c r="B614" i="1"/>
  <c r="D209" i="5" s="1"/>
  <c r="B615" i="1"/>
  <c r="B616" i="1"/>
  <c r="D210" i="5" s="1"/>
  <c r="B617" i="1"/>
  <c r="B618" i="1"/>
  <c r="B619" i="1"/>
  <c r="B620" i="1"/>
  <c r="D211" i="5" s="1"/>
  <c r="B621" i="1"/>
  <c r="B622" i="1"/>
  <c r="B623" i="1"/>
  <c r="D212" i="5" s="1"/>
  <c r="B624" i="1"/>
  <c r="B625" i="1"/>
  <c r="B626" i="1"/>
  <c r="B627" i="1"/>
  <c r="B628" i="1"/>
  <c r="B629" i="1"/>
  <c r="B630" i="1"/>
  <c r="B631" i="1"/>
  <c r="B632" i="1"/>
  <c r="B633" i="1"/>
  <c r="B634" i="1"/>
  <c r="B635" i="1"/>
  <c r="B636" i="1"/>
  <c r="D216" i="5" s="1"/>
  <c r="B637" i="1"/>
  <c r="B638" i="1"/>
  <c r="B639" i="1"/>
  <c r="B640" i="1"/>
  <c r="B641" i="1"/>
  <c r="D217" i="5" s="1"/>
  <c r="B642" i="1"/>
  <c r="B643" i="1"/>
  <c r="B644" i="1"/>
  <c r="B645" i="1"/>
  <c r="D218" i="5" s="1"/>
  <c r="B646" i="1"/>
  <c r="B647" i="1"/>
  <c r="B648" i="1"/>
  <c r="D219" i="5" s="1"/>
  <c r="B649" i="1"/>
  <c r="B650" i="1"/>
  <c r="B651" i="1"/>
  <c r="D220" i="5" s="1"/>
  <c r="B652" i="1"/>
  <c r="B653" i="1"/>
  <c r="B654" i="1"/>
  <c r="B655" i="1"/>
  <c r="B656" i="1"/>
  <c r="B657" i="1"/>
  <c r="B658" i="1"/>
  <c r="B659" i="1"/>
  <c r="B660" i="1"/>
  <c r="B661" i="1"/>
  <c r="B662" i="1"/>
  <c r="B663" i="1"/>
  <c r="B664" i="1"/>
  <c r="B665" i="1"/>
  <c r="B666" i="1"/>
  <c r="B667" i="1"/>
  <c r="B668" i="1"/>
  <c r="B669" i="1"/>
  <c r="B670" i="1"/>
  <c r="B671" i="1"/>
  <c r="B672" i="1"/>
  <c r="B673" i="1"/>
  <c r="B674" i="1"/>
  <c r="B675" i="1"/>
  <c r="D225" i="5" s="1"/>
  <c r="B676" i="1"/>
  <c r="B677" i="1"/>
  <c r="B678" i="1"/>
  <c r="B679" i="1"/>
  <c r="B680" i="1"/>
  <c r="B681" i="1"/>
  <c r="B682" i="1"/>
  <c r="B683" i="1"/>
  <c r="B684" i="1"/>
  <c r="B685" i="1"/>
  <c r="B686" i="1"/>
  <c r="B687" i="1"/>
  <c r="B688" i="1"/>
  <c r="D228" i="5" s="1"/>
  <c r="B689" i="1"/>
  <c r="B690" i="1"/>
  <c r="B691" i="1"/>
  <c r="B692" i="1"/>
  <c r="B693" i="1"/>
  <c r="B694" i="1"/>
  <c r="B695" i="1"/>
  <c r="B696" i="1"/>
  <c r="B697" i="1"/>
  <c r="B698" i="1"/>
  <c r="B699" i="1"/>
  <c r="B700" i="1"/>
  <c r="B701" i="1"/>
  <c r="B702" i="1"/>
  <c r="B703" i="1"/>
  <c r="B704" i="1"/>
  <c r="B705" i="1"/>
  <c r="B706" i="1"/>
  <c r="B707" i="1"/>
  <c r="B708" i="1"/>
  <c r="D238" i="5" s="1"/>
  <c r="B709" i="1"/>
  <c r="B710" i="1"/>
  <c r="B711" i="1"/>
  <c r="B712" i="1"/>
  <c r="D239" i="5" s="1"/>
  <c r="B713" i="1"/>
  <c r="B714" i="1"/>
  <c r="B715" i="1"/>
  <c r="D240" i="5" s="1"/>
  <c r="B716" i="1"/>
  <c r="B717" i="1"/>
  <c r="B718" i="1"/>
  <c r="D241" i="5" s="1"/>
  <c r="B719" i="1"/>
  <c r="B720" i="1"/>
  <c r="B721" i="1"/>
  <c r="B722" i="1"/>
  <c r="B723" i="1"/>
  <c r="B724" i="1"/>
  <c r="B725" i="1"/>
  <c r="B726" i="1"/>
  <c r="B727" i="1"/>
  <c r="B728" i="1"/>
  <c r="B729" i="1"/>
  <c r="B730" i="1"/>
  <c r="B731" i="1"/>
  <c r="B732" i="1"/>
  <c r="B733" i="1"/>
  <c r="B734" i="1"/>
  <c r="B735" i="1"/>
  <c r="B736" i="1"/>
  <c r="B737" i="1"/>
  <c r="B738" i="1"/>
  <c r="B739" i="1"/>
  <c r="D249" i="5" s="1"/>
  <c r="B740" i="1"/>
  <c r="B741" i="1"/>
  <c r="D250" i="5" s="1"/>
  <c r="B742" i="1"/>
  <c r="B743" i="1"/>
  <c r="B744" i="1"/>
  <c r="B745" i="1"/>
  <c r="B746" i="1"/>
  <c r="B747" i="1"/>
  <c r="B748" i="1"/>
  <c r="B749" i="1"/>
  <c r="D253" i="5" s="1"/>
  <c r="B750" i="1"/>
  <c r="B751" i="1"/>
  <c r="B752" i="1"/>
  <c r="B753" i="1"/>
  <c r="B754" i="1"/>
  <c r="B755" i="1"/>
  <c r="B756" i="1"/>
  <c r="B757" i="1"/>
  <c r="B758" i="1"/>
  <c r="B759" i="1"/>
  <c r="B760" i="1"/>
  <c r="B761" i="1"/>
  <c r="B762" i="1"/>
  <c r="B763" i="1"/>
  <c r="B764" i="1"/>
  <c r="B765" i="1"/>
  <c r="B766" i="1"/>
  <c r="B767" i="1"/>
  <c r="D262" i="5" s="1"/>
  <c r="B768" i="1"/>
  <c r="B769" i="1"/>
  <c r="B770" i="1"/>
  <c r="B771" i="1"/>
  <c r="D263" i="5" s="1"/>
  <c r="B772" i="1"/>
  <c r="B773" i="1"/>
  <c r="B774" i="1"/>
  <c r="D264" i="5" s="1"/>
  <c r="B775" i="1"/>
  <c r="B776" i="1"/>
  <c r="B777" i="1"/>
  <c r="D265" i="5" s="1"/>
  <c r="B778" i="1"/>
  <c r="B779" i="1"/>
  <c r="B780" i="1"/>
  <c r="B781" i="1"/>
  <c r="B782" i="1"/>
  <c r="B783" i="1"/>
  <c r="B784" i="1"/>
  <c r="B785" i="1"/>
  <c r="B786" i="1"/>
  <c r="B787" i="1"/>
  <c r="B788" i="1"/>
  <c r="D266" i="5" s="1"/>
  <c r="B789" i="1"/>
  <c r="B790" i="1"/>
  <c r="B791" i="1"/>
  <c r="B792" i="1"/>
  <c r="B793" i="1"/>
  <c r="B794" i="1"/>
  <c r="B795" i="1"/>
  <c r="B796" i="1"/>
  <c r="B797" i="1"/>
  <c r="D267" i="5" s="1"/>
  <c r="B798" i="1"/>
  <c r="B799" i="1"/>
  <c r="B800" i="1"/>
  <c r="B801" i="1"/>
  <c r="B802" i="1"/>
  <c r="B803" i="1"/>
  <c r="B804" i="1"/>
  <c r="D270" i="5" s="1"/>
  <c r="B805" i="1"/>
  <c r="B806" i="1"/>
  <c r="B807" i="1"/>
  <c r="D271" i="5" s="1"/>
  <c r="B808" i="1"/>
  <c r="B809" i="1"/>
  <c r="B810" i="1"/>
  <c r="B811" i="1"/>
  <c r="B812" i="1"/>
  <c r="B813" i="1"/>
  <c r="B814" i="1"/>
  <c r="B815" i="1"/>
  <c r="D272" i="5" s="1"/>
  <c r="B816" i="1"/>
  <c r="B817" i="1"/>
  <c r="B818" i="1"/>
  <c r="B819" i="1"/>
  <c r="B820" i="1"/>
  <c r="B821" i="1"/>
  <c r="B822" i="1"/>
  <c r="B823" i="1"/>
  <c r="B824" i="1"/>
  <c r="B825" i="1"/>
  <c r="B826" i="1"/>
  <c r="B827" i="1"/>
  <c r="B828" i="1"/>
  <c r="B829" i="1"/>
  <c r="D275" i="5" s="1"/>
  <c r="B830" i="1"/>
  <c r="B831" i="1"/>
  <c r="D276" i="5" s="1"/>
  <c r="B832" i="1"/>
  <c r="B833" i="1"/>
  <c r="B834" i="1"/>
  <c r="B835" i="1"/>
  <c r="B836" i="1"/>
  <c r="B837" i="1"/>
  <c r="B838" i="1"/>
  <c r="B839" i="1"/>
  <c r="B840" i="1"/>
  <c r="B841" i="1"/>
  <c r="B842" i="1"/>
  <c r="B843" i="1"/>
  <c r="B844" i="1"/>
  <c r="B845" i="1"/>
  <c r="B846" i="1"/>
  <c r="B847" i="1"/>
  <c r="D281" i="5" s="1"/>
  <c r="B848" i="1"/>
  <c r="B849" i="1"/>
  <c r="B850" i="1"/>
  <c r="B851" i="1"/>
  <c r="D282" i="5" s="1"/>
  <c r="B852" i="1"/>
  <c r="B853" i="1"/>
  <c r="B854" i="1"/>
  <c r="B855" i="1"/>
  <c r="B856" i="1"/>
  <c r="B857" i="1"/>
  <c r="B858" i="1"/>
  <c r="B859" i="1"/>
  <c r="B860" i="1"/>
  <c r="B861" i="1"/>
  <c r="B862" i="1"/>
  <c r="B863" i="1"/>
  <c r="B864" i="1"/>
  <c r="B865" i="1"/>
  <c r="D289" i="5" s="1"/>
  <c r="B866" i="1"/>
  <c r="B867" i="1"/>
  <c r="B868" i="1"/>
  <c r="D290" i="5" s="1"/>
  <c r="B869" i="1"/>
  <c r="B870" i="1"/>
  <c r="B871" i="1"/>
  <c r="B872" i="1"/>
  <c r="D291" i="5" s="1"/>
  <c r="B873" i="1"/>
  <c r="B874" i="1"/>
  <c r="B875" i="1"/>
  <c r="B876" i="1"/>
  <c r="B877" i="1"/>
  <c r="B878" i="1"/>
  <c r="B879" i="1"/>
  <c r="B880" i="1"/>
  <c r="B881" i="1"/>
  <c r="B882" i="1"/>
  <c r="B883" i="1"/>
  <c r="D295" i="5" s="1"/>
  <c r="B884" i="1"/>
  <c r="B885" i="1"/>
  <c r="B886" i="1"/>
  <c r="B887" i="1"/>
  <c r="B888" i="1"/>
  <c r="D298" i="5" s="1"/>
  <c r="B889" i="1"/>
  <c r="B890" i="1"/>
  <c r="B891" i="1"/>
  <c r="B892" i="1"/>
  <c r="B893" i="1"/>
  <c r="B894" i="1"/>
  <c r="B895" i="1"/>
  <c r="B896" i="1"/>
  <c r="B897" i="1"/>
  <c r="D299" i="5" s="1"/>
  <c r="B898" i="1"/>
  <c r="B899" i="1"/>
  <c r="B900" i="1"/>
  <c r="D300" i="5" s="1"/>
  <c r="B901" i="1"/>
  <c r="B902" i="1"/>
  <c r="D301" i="5" s="1"/>
  <c r="B903" i="1"/>
  <c r="B904" i="1"/>
  <c r="B905" i="1"/>
  <c r="B906" i="1"/>
  <c r="B907" i="1"/>
  <c r="B908" i="1"/>
  <c r="B909" i="1"/>
  <c r="B910" i="1"/>
  <c r="B911" i="1"/>
  <c r="B912" i="1"/>
  <c r="B913" i="1"/>
  <c r="B914" i="1"/>
  <c r="B915" i="1"/>
  <c r="B916" i="1"/>
  <c r="D308" i="5" s="1"/>
  <c r="B917" i="1"/>
  <c r="B918" i="1"/>
  <c r="B919" i="1"/>
  <c r="B920" i="1"/>
  <c r="B921" i="1"/>
  <c r="B922" i="1"/>
  <c r="B923" i="1"/>
  <c r="B924" i="1"/>
  <c r="B925" i="1"/>
  <c r="B926" i="1"/>
  <c r="D311" i="5" s="1"/>
  <c r="B927" i="1"/>
  <c r="B928" i="1"/>
  <c r="B929" i="1"/>
  <c r="B930" i="1"/>
  <c r="D312" i="5" s="1"/>
  <c r="B931" i="1"/>
  <c r="B932" i="1"/>
  <c r="B933" i="1"/>
  <c r="B934" i="1"/>
  <c r="B935" i="1"/>
  <c r="B936" i="1"/>
  <c r="D313" i="5" s="1"/>
  <c r="B937" i="1"/>
  <c r="B938" i="1"/>
  <c r="B939" i="1"/>
  <c r="B940" i="1"/>
  <c r="B941" i="1"/>
  <c r="B942" i="1"/>
  <c r="B943" i="1"/>
  <c r="B944" i="1"/>
  <c r="B945" i="1"/>
  <c r="D314" i="5" s="1"/>
  <c r="B946" i="1"/>
  <c r="B947" i="1"/>
  <c r="B948" i="1"/>
  <c r="B949" i="1"/>
  <c r="B950" i="1"/>
  <c r="B951" i="1"/>
  <c r="B952" i="1"/>
  <c r="B953" i="1"/>
  <c r="B954" i="1"/>
  <c r="B955" i="1"/>
  <c r="D317" i="5" s="1"/>
  <c r="B956" i="1"/>
  <c r="B957" i="1"/>
  <c r="B958" i="1"/>
  <c r="B959" i="1"/>
  <c r="B960" i="1"/>
  <c r="B961" i="1"/>
  <c r="B962" i="1"/>
  <c r="B963" i="1"/>
  <c r="B964" i="1"/>
  <c r="B965" i="1"/>
  <c r="B966" i="1"/>
  <c r="B967" i="1"/>
  <c r="B968" i="1"/>
  <c r="B969" i="1"/>
  <c r="B970" i="1"/>
  <c r="B971" i="1"/>
  <c r="B972" i="1"/>
  <c r="B973" i="1"/>
  <c r="B974" i="1"/>
  <c r="B975" i="1"/>
  <c r="D321" i="5" s="1"/>
  <c r="B976" i="1"/>
  <c r="B977" i="1"/>
  <c r="B978" i="1"/>
  <c r="B979" i="1"/>
  <c r="B980" i="1"/>
  <c r="B981" i="1"/>
  <c r="B982" i="1"/>
  <c r="B983" i="1"/>
  <c r="B984" i="1"/>
  <c r="D327" i="5" s="1"/>
  <c r="B985" i="1"/>
  <c r="B986" i="1"/>
  <c r="B987" i="1"/>
  <c r="B988" i="1"/>
  <c r="B989" i="1"/>
  <c r="B990" i="1"/>
  <c r="D328" i="5" s="1"/>
  <c r="B991" i="1"/>
  <c r="B992" i="1"/>
  <c r="D329" i="5" s="1"/>
  <c r="B993" i="1"/>
  <c r="B994" i="1"/>
  <c r="B995" i="1"/>
  <c r="B996" i="1"/>
  <c r="B997" i="1"/>
  <c r="D330" i="5" s="1"/>
  <c r="B998" i="1"/>
  <c r="B999" i="1"/>
  <c r="B1000" i="1"/>
  <c r="B1001" i="1"/>
  <c r="B1002" i="1"/>
  <c r="D331" i="5" s="1"/>
  <c r="B1003" i="1"/>
  <c r="B1004" i="1"/>
  <c r="B1005" i="1"/>
  <c r="B1006" i="1"/>
  <c r="B1007" i="1"/>
  <c r="B1008" i="1"/>
  <c r="D332" i="5" s="1"/>
  <c r="B1009" i="1"/>
  <c r="B1010" i="1"/>
  <c r="B1011" i="1"/>
  <c r="B1012" i="1"/>
  <c r="B1013" i="1"/>
  <c r="B1014" i="1"/>
  <c r="B1015" i="1"/>
  <c r="B1016" i="1"/>
  <c r="D333" i="5" s="1"/>
  <c r="B1017" i="1"/>
  <c r="B1018" i="1"/>
  <c r="B1019" i="1"/>
  <c r="B1020" i="1"/>
  <c r="D334" i="5" s="1"/>
  <c r="B1021" i="1"/>
  <c r="B1022" i="1"/>
  <c r="B1023" i="1"/>
  <c r="D335" i="5" s="1"/>
  <c r="B1024" i="1"/>
  <c r="B1025" i="1"/>
  <c r="B1026" i="1"/>
  <c r="B1027" i="1"/>
  <c r="B1028" i="1"/>
  <c r="B1029" i="1"/>
  <c r="B1030" i="1"/>
  <c r="B1031" i="1"/>
  <c r="B1032" i="1"/>
  <c r="B1033" i="1"/>
  <c r="B1034" i="1"/>
  <c r="D336" i="5" s="1"/>
  <c r="B1035" i="1"/>
  <c r="B1036" i="1"/>
  <c r="B1037" i="1"/>
  <c r="B1038" i="1"/>
  <c r="B1039" i="1"/>
  <c r="B1040" i="1"/>
  <c r="B1041" i="1"/>
  <c r="D339" i="5" s="1"/>
  <c r="B1042" i="1"/>
  <c r="B1043" i="1"/>
  <c r="B1044" i="1"/>
  <c r="D340" i="5" s="1"/>
  <c r="B1045" i="1"/>
  <c r="B1046" i="1"/>
  <c r="B1047" i="1"/>
  <c r="D341" i="5" s="1"/>
  <c r="B1048" i="1"/>
  <c r="B1049" i="1"/>
  <c r="B1050" i="1"/>
  <c r="B1051" i="1"/>
  <c r="B1052" i="1"/>
  <c r="B1053" i="1"/>
  <c r="B1054" i="1"/>
  <c r="B1055" i="1"/>
  <c r="B1056" i="1"/>
  <c r="D342" i="5" s="1"/>
  <c r="B1057" i="1"/>
  <c r="B1058" i="1"/>
  <c r="B1059" i="1"/>
  <c r="B1060" i="1"/>
  <c r="D343" i="5" s="1"/>
  <c r="B1061" i="1"/>
  <c r="B1062" i="1"/>
  <c r="B1063" i="1"/>
  <c r="B1064" i="1"/>
  <c r="B1065" i="1"/>
  <c r="B1066" i="1"/>
  <c r="B1067" i="1"/>
  <c r="B1068" i="1"/>
  <c r="B1069" i="1"/>
  <c r="B1070" i="1"/>
  <c r="D349" i="5" s="1"/>
  <c r="B1071" i="1"/>
  <c r="B1072" i="1"/>
  <c r="B1073" i="1"/>
  <c r="B1074" i="1"/>
  <c r="B1075" i="1"/>
  <c r="B1076" i="1"/>
  <c r="B1077" i="1"/>
  <c r="B1078" i="1"/>
  <c r="D350" i="5" s="1"/>
  <c r="B1079" i="1"/>
  <c r="B1080" i="1"/>
  <c r="B1081" i="1"/>
  <c r="D351" i="5" s="1"/>
  <c r="B1082" i="1"/>
  <c r="B1083" i="1"/>
  <c r="B1084" i="1"/>
  <c r="B1085" i="1"/>
  <c r="B1086" i="1"/>
  <c r="B1087" i="1"/>
  <c r="D352" i="5" s="1"/>
  <c r="B1088" i="1"/>
  <c r="B1089" i="1"/>
  <c r="D353" i="5" s="1"/>
  <c r="B1090" i="1"/>
  <c r="B1091" i="1"/>
  <c r="D354" i="5" s="1"/>
  <c r="B1092" i="1"/>
  <c r="B1093" i="1"/>
  <c r="B1094" i="1"/>
  <c r="B1095" i="1"/>
  <c r="B1096" i="1"/>
  <c r="B1097" i="1"/>
  <c r="B1098" i="1"/>
  <c r="B1099" i="1"/>
  <c r="B1100" i="1"/>
  <c r="D355" i="5" s="1"/>
  <c r="B1101" i="1"/>
  <c r="B1102" i="1"/>
  <c r="D356" i="5" s="1"/>
  <c r="B1103" i="1"/>
  <c r="B1104" i="1"/>
  <c r="B1105" i="1"/>
  <c r="B1106" i="1"/>
  <c r="D357" i="5" s="1"/>
  <c r="B1107" i="1"/>
  <c r="B1108" i="1"/>
  <c r="D358" i="5" s="1"/>
  <c r="B1109" i="1"/>
  <c r="B1110" i="1"/>
  <c r="B1111" i="1"/>
  <c r="B1112" i="1"/>
  <c r="D359" i="5" s="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D371" i="5" s="1"/>
  <c r="B1136" i="1"/>
  <c r="B1137" i="1"/>
  <c r="B1138" i="1"/>
  <c r="B1139" i="1"/>
  <c r="D372" i="5" s="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B1164" i="1"/>
  <c r="B1165" i="1"/>
  <c r="B1166" i="1"/>
  <c r="D382" i="5" s="1"/>
  <c r="B1167" i="1"/>
  <c r="B1168" i="1"/>
  <c r="B1169" i="1"/>
  <c r="B1170" i="1"/>
  <c r="B1171" i="1"/>
  <c r="B1172" i="1"/>
  <c r="B1173" i="1"/>
  <c r="D387" i="5" s="1"/>
  <c r="B1174" i="1"/>
  <c r="B1175" i="1"/>
  <c r="B1176" i="1"/>
  <c r="D388" i="5" s="1"/>
  <c r="B1177" i="1"/>
  <c r="B1178" i="1"/>
  <c r="B1179" i="1"/>
  <c r="B1180" i="1"/>
  <c r="B1181" i="1"/>
  <c r="B1182" i="1"/>
  <c r="B1183" i="1"/>
  <c r="B1184" i="1"/>
  <c r="D391" i="5" s="1"/>
  <c r="B1185" i="1"/>
  <c r="B1186" i="1"/>
  <c r="B1187" i="1"/>
  <c r="D392" i="5" s="1"/>
  <c r="B1188" i="1"/>
  <c r="B1189" i="1"/>
  <c r="B1190" i="1"/>
  <c r="B1191" i="1"/>
  <c r="B1192" i="1"/>
  <c r="B1193" i="1"/>
  <c r="B1194" i="1"/>
  <c r="B1195" i="1"/>
  <c r="B1196" i="1"/>
  <c r="B1197" i="1"/>
  <c r="D393" i="5" s="1"/>
  <c r="B1198" i="1"/>
  <c r="B1199" i="1"/>
  <c r="B1200" i="1"/>
  <c r="B1201" i="1"/>
  <c r="B1202" i="1"/>
  <c r="B1203" i="1"/>
  <c r="D394" i="5" s="1"/>
  <c r="B1204" i="1"/>
  <c r="B1205" i="1"/>
  <c r="B1206" i="1"/>
  <c r="D395" i="5" s="1"/>
  <c r="B1207" i="1"/>
  <c r="B1208" i="1"/>
  <c r="B1209" i="1"/>
  <c r="B1210" i="1"/>
  <c r="D396" i="5" s="1"/>
  <c r="B1211" i="1"/>
  <c r="B1212" i="1"/>
  <c r="B1213" i="1"/>
  <c r="B1214" i="1"/>
  <c r="B1215" i="1"/>
  <c r="B1216" i="1"/>
  <c r="B1217" i="1"/>
  <c r="D399" i="5" s="1"/>
  <c r="B1218" i="1"/>
  <c r="B1219" i="1"/>
  <c r="B1220" i="1"/>
  <c r="B1221" i="1"/>
  <c r="B1222" i="1"/>
  <c r="B1223" i="1"/>
  <c r="D402" i="5" s="1"/>
  <c r="B1224" i="1"/>
  <c r="B1225" i="1"/>
  <c r="B1226" i="1"/>
  <c r="B1227" i="1"/>
  <c r="B1228" i="1"/>
  <c r="B1229" i="1"/>
  <c r="B1230" i="1"/>
  <c r="B1231" i="1"/>
  <c r="B1232" i="1"/>
  <c r="B1233" i="1"/>
  <c r="D406" i="5" s="1"/>
  <c r="B1234" i="1"/>
  <c r="B1235" i="1"/>
  <c r="B1236" i="1"/>
  <c r="B1237" i="1"/>
  <c r="B1238" i="1"/>
  <c r="B1239" i="1"/>
  <c r="B1240" i="1"/>
  <c r="B1241" i="1"/>
  <c r="B1242" i="1"/>
  <c r="B1243" i="1"/>
  <c r="B1244" i="1"/>
  <c r="B1245" i="1"/>
  <c r="B1246" i="1"/>
  <c r="B1247" i="1"/>
  <c r="D409" i="5" s="1"/>
  <c r="B1248" i="1"/>
  <c r="B1249" i="1"/>
  <c r="B1250" i="1"/>
  <c r="B1251" i="1"/>
  <c r="B1252" i="1"/>
  <c r="B1253" i="1"/>
  <c r="B1254" i="1"/>
  <c r="B1255" i="1"/>
  <c r="B1256" i="1"/>
  <c r="B1257" i="1"/>
  <c r="B1258" i="1"/>
  <c r="B1259" i="1"/>
  <c r="B1260" i="1"/>
  <c r="B1261" i="1"/>
  <c r="B1262" i="1"/>
  <c r="B1263" i="1"/>
  <c r="B1264" i="1"/>
  <c r="D417" i="5" s="1"/>
  <c r="B1265" i="1"/>
  <c r="B1266" i="1"/>
  <c r="D418" i="5" s="1"/>
  <c r="B1267" i="1"/>
  <c r="B1268" i="1"/>
  <c r="B1269" i="1"/>
  <c r="B1270" i="1"/>
  <c r="B1271" i="1"/>
  <c r="B1272" i="1"/>
  <c r="B1273" i="1"/>
  <c r="B1274" i="1"/>
  <c r="B1275" i="1"/>
  <c r="B1276" i="1"/>
  <c r="B1277" i="1"/>
  <c r="B1278" i="1"/>
  <c r="D421" i="5" s="1"/>
  <c r="B1279" i="1"/>
  <c r="B1280" i="1"/>
  <c r="B1281" i="1"/>
  <c r="B1282" i="1"/>
  <c r="B1283" i="1"/>
  <c r="B1284" i="1"/>
  <c r="B1285" i="1"/>
  <c r="B1286" i="1"/>
  <c r="B1287" i="1"/>
  <c r="B1288" i="1"/>
  <c r="B1289" i="1"/>
  <c r="B1290" i="1"/>
  <c r="B1291" i="1"/>
  <c r="B1292" i="1"/>
  <c r="B1293" i="1"/>
  <c r="B1294" i="1"/>
  <c r="B1295" i="1"/>
  <c r="B1296" i="1"/>
  <c r="B1297" i="1"/>
  <c r="B1298" i="1"/>
  <c r="B1299" i="1"/>
  <c r="B1300" i="1"/>
  <c r="B1301" i="1"/>
  <c r="D430" i="5" s="1"/>
  <c r="B1302" i="1"/>
  <c r="B1303" i="1"/>
  <c r="B1304" i="1"/>
  <c r="B1305" i="1"/>
  <c r="B1306" i="1"/>
  <c r="B1307" i="1"/>
  <c r="B1308" i="1"/>
  <c r="B1309" i="1"/>
  <c r="B1310" i="1"/>
  <c r="B1311" i="1"/>
  <c r="B1312" i="1"/>
  <c r="B1313" i="1"/>
  <c r="B1314" i="1"/>
  <c r="B1315" i="1"/>
  <c r="B1316" i="1"/>
  <c r="B1317" i="1"/>
  <c r="B1318" i="1"/>
  <c r="B1319" i="1"/>
  <c r="D436" i="5" s="1"/>
  <c r="B1320" i="1"/>
  <c r="B1321" i="1"/>
  <c r="B1322" i="1"/>
  <c r="B1323" i="1"/>
  <c r="B1324" i="1"/>
  <c r="B1325" i="1"/>
  <c r="B1326" i="1"/>
  <c r="B1327" i="1"/>
  <c r="B1328" i="1"/>
  <c r="B1329" i="1"/>
  <c r="D439" i="5" s="1"/>
  <c r="B1330" i="1"/>
  <c r="B1331" i="1"/>
  <c r="B1332" i="1"/>
  <c r="D440" i="5" s="1"/>
  <c r="B1333" i="1"/>
  <c r="B1334" i="1"/>
  <c r="B1335" i="1"/>
  <c r="B1336" i="1"/>
  <c r="B1337" i="1"/>
  <c r="B1338" i="1"/>
  <c r="B1339" i="1"/>
  <c r="B1340" i="1"/>
  <c r="B1341" i="1"/>
  <c r="B1342" i="1"/>
  <c r="B1343" i="1"/>
  <c r="B1344" i="1"/>
  <c r="B1345" i="1"/>
  <c r="B1346" i="1"/>
  <c r="B1347" i="1"/>
  <c r="B1348" i="1"/>
  <c r="B1349" i="1"/>
  <c r="B1350" i="1"/>
  <c r="B1351" i="1"/>
  <c r="B1352" i="1"/>
  <c r="B1353" i="1"/>
  <c r="B1354" i="1"/>
  <c r="B1355" i="1"/>
  <c r="B1356" i="1"/>
  <c r="B1357" i="1"/>
  <c r="B1358" i="1"/>
  <c r="B1359" i="1"/>
  <c r="B1360" i="1"/>
  <c r="B1361" i="1"/>
  <c r="D452" i="5" s="1"/>
  <c r="B1362" i="1"/>
  <c r="B1363" i="1"/>
  <c r="D453" i="5" s="1"/>
  <c r="B1364" i="1"/>
  <c r="B1365" i="1"/>
  <c r="B1366" i="1"/>
  <c r="B1367" i="1"/>
  <c r="D454" i="5" s="1"/>
  <c r="B1368" i="1"/>
  <c r="B1369" i="1"/>
  <c r="B1370" i="1"/>
  <c r="B1371" i="1"/>
  <c r="B1372" i="1"/>
  <c r="B1373" i="1"/>
  <c r="B1374" i="1"/>
  <c r="B1375" i="1"/>
  <c r="B1376" i="1"/>
  <c r="B1377" i="1"/>
  <c r="B1378" i="1"/>
  <c r="D457" i="5" s="1"/>
  <c r="B1379" i="1"/>
  <c r="B1380" i="1"/>
  <c r="B1381" i="1"/>
  <c r="B1382" i="1"/>
  <c r="B1383" i="1"/>
  <c r="B1384" i="1"/>
  <c r="B1385" i="1"/>
  <c r="B1386" i="1"/>
  <c r="D460" i="5" s="1"/>
  <c r="B1387" i="1"/>
  <c r="B1388" i="1"/>
  <c r="B1389" i="1"/>
  <c r="B1390" i="1"/>
  <c r="B1391" i="1"/>
  <c r="B1392" i="1"/>
  <c r="B1393" i="1"/>
  <c r="B1394" i="1"/>
  <c r="B1395" i="1"/>
  <c r="B1396" i="1"/>
  <c r="B1397" i="1"/>
  <c r="B1398" i="1"/>
  <c r="B1399" i="1"/>
  <c r="B1400" i="1"/>
  <c r="B1401" i="1"/>
  <c r="B1402" i="1"/>
  <c r="D465" i="5" s="1"/>
  <c r="B1403" i="1"/>
  <c r="B1404" i="1"/>
  <c r="B1405" i="1"/>
  <c r="D466" i="5" s="1"/>
  <c r="B1406" i="1"/>
  <c r="B1407" i="1"/>
  <c r="D467" i="5" s="1"/>
  <c r="B1408" i="1"/>
  <c r="B1409" i="1"/>
  <c r="D468" i="5" s="1"/>
  <c r="B1410" i="1"/>
  <c r="B1411" i="1"/>
  <c r="B1412" i="1"/>
  <c r="D469" i="5" s="1"/>
  <c r="B1413" i="1"/>
  <c r="B1414" i="1"/>
  <c r="B1415" i="1"/>
  <c r="B1416" i="1"/>
  <c r="B1417" i="1"/>
  <c r="B1418" i="1"/>
  <c r="B1419" i="1"/>
  <c r="B1420" i="1"/>
  <c r="B1421" i="1"/>
  <c r="B1422" i="1"/>
  <c r="B1423" i="1"/>
  <c r="B1424" i="1"/>
  <c r="B1425" i="1"/>
  <c r="B1426" i="1"/>
  <c r="B1427" i="1"/>
  <c r="B1428" i="1"/>
  <c r="B1429" i="1"/>
  <c r="B1430" i="1"/>
  <c r="B1431" i="1"/>
  <c r="B1432" i="1"/>
  <c r="B1433" i="1"/>
  <c r="B1434" i="1"/>
  <c r="B1435" i="1"/>
  <c r="B1436" i="1"/>
  <c r="B1437" i="1"/>
  <c r="B1438" i="1"/>
  <c r="B1439" i="1"/>
  <c r="B1440" i="1"/>
  <c r="B1441" i="1"/>
  <c r="B1442" i="1"/>
  <c r="B1443" i="1"/>
  <c r="B1444" i="1"/>
  <c r="D481" i="5" s="1"/>
  <c r="B1445" i="1"/>
  <c r="B1446" i="1"/>
  <c r="B1447" i="1"/>
  <c r="B1448" i="1"/>
  <c r="B1449" i="1"/>
  <c r="B1450" i="1"/>
  <c r="B1451" i="1"/>
  <c r="B1452" i="1"/>
  <c r="B1453" i="1"/>
  <c r="B1454" i="1"/>
  <c r="B1455" i="1"/>
  <c r="B1456" i="1"/>
  <c r="B1457" i="1"/>
  <c r="D486" i="5" s="1"/>
  <c r="B1458" i="1"/>
  <c r="B1459" i="1"/>
  <c r="B1460" i="1"/>
  <c r="B1461" i="1"/>
  <c r="D487" i="5" s="1"/>
  <c r="B1462" i="1"/>
  <c r="B1463" i="1"/>
  <c r="B1464" i="1"/>
  <c r="B1465" i="1"/>
  <c r="B1466" i="1"/>
  <c r="B1467" i="1"/>
  <c r="B1468" i="1"/>
  <c r="B1469" i="1"/>
  <c r="B1470" i="1"/>
  <c r="B1471" i="1"/>
  <c r="B1472" i="1"/>
  <c r="B1473" i="1"/>
  <c r="B1474" i="1"/>
  <c r="B1475" i="1"/>
  <c r="B1476" i="1"/>
  <c r="B1477" i="1"/>
  <c r="B1478" i="1"/>
  <c r="B1479" i="1"/>
  <c r="D491" i="5" s="1"/>
  <c r="B1480" i="1"/>
  <c r="B1481" i="1"/>
  <c r="B1482" i="1"/>
  <c r="B1483" i="1"/>
  <c r="D492" i="5" s="1"/>
  <c r="B1484" i="1"/>
  <c r="B1485" i="1"/>
  <c r="D493" i="5" s="1"/>
  <c r="B1486" i="1"/>
  <c r="B1487" i="1"/>
  <c r="B1488" i="1"/>
  <c r="B1489" i="1"/>
  <c r="B1490" i="1"/>
  <c r="B1491" i="1"/>
  <c r="D494" i="5" s="1"/>
  <c r="B1492" i="1"/>
  <c r="B1493" i="1"/>
  <c r="B1494" i="1"/>
  <c r="B1495" i="1"/>
  <c r="D495" i="5" s="1"/>
  <c r="B1496" i="1"/>
  <c r="B1497" i="1"/>
  <c r="B1498" i="1"/>
  <c r="B1499" i="1"/>
  <c r="B1500" i="1"/>
  <c r="B1501" i="1"/>
  <c r="B1502" i="1"/>
  <c r="B1503" i="1"/>
  <c r="B1504" i="1"/>
  <c r="B1505" i="1"/>
  <c r="B1506" i="1"/>
  <c r="B1507" i="1"/>
  <c r="B1508" i="1"/>
  <c r="B1509" i="1"/>
  <c r="B1510" i="1"/>
  <c r="B1511" i="1"/>
  <c r="B1512" i="1"/>
  <c r="D501" i="5" s="1"/>
  <c r="B1513" i="1"/>
  <c r="B1514" i="1"/>
  <c r="B1515" i="1"/>
  <c r="B2" i="1"/>
  <c r="D2" i="1"/>
  <c r="G2" i="1" s="1"/>
  <c r="I2" i="1"/>
  <c r="I3" i="1"/>
  <c r="I4" i="1"/>
  <c r="I5" i="1"/>
  <c r="C2" i="5" s="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2" i="1"/>
  <c r="E753" i="1"/>
  <c r="E754" i="1"/>
  <c r="E755" i="1"/>
  <c r="E756" i="1"/>
  <c r="E757" i="1"/>
  <c r="E758" i="1"/>
  <c r="E759" i="1"/>
  <c r="E760" i="1"/>
  <c r="E761" i="1"/>
  <c r="E762" i="1"/>
  <c r="E763" i="1"/>
  <c r="E764" i="1"/>
  <c r="E765"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9" i="1"/>
  <c r="E1310" i="1"/>
  <c r="E1311" i="1"/>
  <c r="E1312" i="1"/>
  <c r="E1313" i="1"/>
  <c r="E1314" i="1"/>
  <c r="E1315" i="1"/>
  <c r="E1316" i="1"/>
  <c r="E1317" i="1"/>
  <c r="E1318" i="1"/>
  <c r="E1319" i="1"/>
  <c r="E1320" i="1"/>
  <c r="E1321"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50" i="1"/>
  <c r="E1451" i="1"/>
  <c r="E1452" i="1"/>
  <c r="E1453" i="1"/>
  <c r="E1454" i="1"/>
  <c r="E1455" i="1"/>
  <c r="E1456" i="1"/>
  <c r="E1457" i="1"/>
  <c r="E1458" i="1"/>
  <c r="E1459" i="1"/>
  <c r="E1460" i="1"/>
  <c r="E1461" i="1"/>
  <c r="E1462" i="1"/>
  <c r="E1463"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D3" i="1"/>
  <c r="G3" i="1" s="1"/>
  <c r="D4" i="1"/>
  <c r="G4" i="1" s="1"/>
  <c r="D5" i="1"/>
  <c r="G5" i="1" s="1"/>
  <c r="D6" i="1"/>
  <c r="G6" i="1" s="1"/>
  <c r="D7" i="1"/>
  <c r="G7" i="1" s="1"/>
  <c r="D8" i="1"/>
  <c r="G8" i="1" s="1"/>
  <c r="D9" i="1"/>
  <c r="G9" i="1" s="1"/>
  <c r="D10" i="1"/>
  <c r="G10" i="1" s="1"/>
  <c r="I4" i="6" s="1"/>
  <c r="D11" i="1"/>
  <c r="G11" i="1" s="1"/>
  <c r="D12" i="1"/>
  <c r="G12" i="1" s="1"/>
  <c r="D13" i="1"/>
  <c r="G13" i="1" s="1"/>
  <c r="D14" i="1"/>
  <c r="G14" i="1" s="1"/>
  <c r="D15" i="1"/>
  <c r="G15" i="1" s="1"/>
  <c r="D16" i="1"/>
  <c r="G16" i="1" s="1"/>
  <c r="D17" i="1"/>
  <c r="G17" i="1" s="1"/>
  <c r="D18" i="1"/>
  <c r="G18" i="1" s="1"/>
  <c r="D19" i="1"/>
  <c r="G19" i="1" s="1"/>
  <c r="D20" i="1"/>
  <c r="G20" i="1" s="1"/>
  <c r="D21" i="1"/>
  <c r="G21" i="1" s="1"/>
  <c r="D22" i="1"/>
  <c r="G22" i="1" s="1"/>
  <c r="D23" i="1"/>
  <c r="G23" i="1" s="1"/>
  <c r="D24" i="1"/>
  <c r="G24" i="1" s="1"/>
  <c r="D25" i="1"/>
  <c r="G25" i="1" s="1"/>
  <c r="D26" i="1"/>
  <c r="G26" i="1" s="1"/>
  <c r="D27" i="1"/>
  <c r="G27" i="1" s="1"/>
  <c r="D28" i="1"/>
  <c r="G28" i="1" s="1"/>
  <c r="D29" i="1"/>
  <c r="G29" i="1" s="1"/>
  <c r="D30" i="1"/>
  <c r="G30" i="1" s="1"/>
  <c r="D31" i="1"/>
  <c r="G31" i="1" s="1"/>
  <c r="D32" i="1"/>
  <c r="G32" i="1" s="1"/>
  <c r="D33" i="1"/>
  <c r="G33" i="1" s="1"/>
  <c r="D34" i="1"/>
  <c r="G34" i="1" s="1"/>
  <c r="D35" i="1"/>
  <c r="G35" i="1" s="1"/>
  <c r="D36" i="1"/>
  <c r="G36" i="1" s="1"/>
  <c r="D37" i="1"/>
  <c r="G37" i="1" s="1"/>
  <c r="D38" i="1"/>
  <c r="G38" i="1" s="1"/>
  <c r="D39" i="1"/>
  <c r="G39" i="1" s="1"/>
  <c r="D40" i="1"/>
  <c r="G40" i="1" s="1"/>
  <c r="D41" i="1"/>
  <c r="G41" i="1" s="1"/>
  <c r="D42" i="1"/>
  <c r="G42" i="1" s="1"/>
  <c r="D43" i="1"/>
  <c r="G43" i="1" s="1"/>
  <c r="D44" i="1"/>
  <c r="G44" i="1" s="1"/>
  <c r="D45" i="1"/>
  <c r="G45" i="1" s="1"/>
  <c r="D46" i="1"/>
  <c r="G46" i="1" s="1"/>
  <c r="D47" i="1"/>
  <c r="G47" i="1" s="1"/>
  <c r="D48" i="1"/>
  <c r="G48" i="1" s="1"/>
  <c r="D49" i="1"/>
  <c r="G49" i="1" s="1"/>
  <c r="D50" i="1"/>
  <c r="G50" i="1" s="1"/>
  <c r="D51" i="1"/>
  <c r="G51" i="1" s="1"/>
  <c r="D52" i="1"/>
  <c r="G52" i="1" s="1"/>
  <c r="D53" i="1"/>
  <c r="G53" i="1" s="1"/>
  <c r="D54" i="1"/>
  <c r="G54" i="1" s="1"/>
  <c r="D55" i="1"/>
  <c r="G55" i="1" s="1"/>
  <c r="D56" i="1"/>
  <c r="G56" i="1" s="1"/>
  <c r="D57" i="1"/>
  <c r="G57" i="1" s="1"/>
  <c r="D58" i="1"/>
  <c r="G58" i="1" s="1"/>
  <c r="D59" i="1"/>
  <c r="G59" i="1" s="1"/>
  <c r="D60" i="1"/>
  <c r="G60" i="1" s="1"/>
  <c r="D61" i="1"/>
  <c r="G61" i="1" s="1"/>
  <c r="D62" i="1"/>
  <c r="G62" i="1" s="1"/>
  <c r="D63" i="1"/>
  <c r="G63" i="1" s="1"/>
  <c r="D64" i="1"/>
  <c r="G64" i="1" s="1"/>
  <c r="D65" i="1"/>
  <c r="G65" i="1" s="1"/>
  <c r="D66" i="1"/>
  <c r="G66" i="1" s="1"/>
  <c r="D67" i="1"/>
  <c r="G67" i="1" s="1"/>
  <c r="D68" i="1"/>
  <c r="G68" i="1" s="1"/>
  <c r="D69" i="1"/>
  <c r="G69" i="1" s="1"/>
  <c r="D70" i="1"/>
  <c r="G70" i="1" s="1"/>
  <c r="D71" i="1"/>
  <c r="G71" i="1" s="1"/>
  <c r="D72" i="1"/>
  <c r="G72" i="1" s="1"/>
  <c r="D73" i="1"/>
  <c r="G73" i="1" s="1"/>
  <c r="D74" i="1"/>
  <c r="G74" i="1" s="1"/>
  <c r="D75" i="1"/>
  <c r="G75" i="1" s="1"/>
  <c r="D76" i="1"/>
  <c r="G76" i="1" s="1"/>
  <c r="D77" i="1"/>
  <c r="G77" i="1" s="1"/>
  <c r="D78" i="1"/>
  <c r="G78" i="1" s="1"/>
  <c r="D79" i="1"/>
  <c r="G79" i="1" s="1"/>
  <c r="D80" i="1"/>
  <c r="G80" i="1" s="1"/>
  <c r="D81" i="1"/>
  <c r="G81" i="1" s="1"/>
  <c r="D82" i="1"/>
  <c r="G82" i="1" s="1"/>
  <c r="D83" i="1"/>
  <c r="G83" i="1" s="1"/>
  <c r="D84" i="1"/>
  <c r="G84" i="1" s="1"/>
  <c r="D85" i="1"/>
  <c r="G85" i="1" s="1"/>
  <c r="D86" i="1"/>
  <c r="G86" i="1" s="1"/>
  <c r="D87" i="1"/>
  <c r="G87" i="1" s="1"/>
  <c r="D88" i="1"/>
  <c r="G88" i="1" s="1"/>
  <c r="D89" i="1"/>
  <c r="G89" i="1" s="1"/>
  <c r="D90" i="1"/>
  <c r="G90" i="1" s="1"/>
  <c r="D91" i="1"/>
  <c r="G91" i="1" s="1"/>
  <c r="D92" i="1"/>
  <c r="G92" i="1" s="1"/>
  <c r="D93" i="1"/>
  <c r="G93" i="1" s="1"/>
  <c r="D94" i="1"/>
  <c r="G94" i="1" s="1"/>
  <c r="D95" i="1"/>
  <c r="G95" i="1" s="1"/>
  <c r="D96" i="1"/>
  <c r="G96" i="1" s="1"/>
  <c r="D97" i="1"/>
  <c r="G97" i="1" s="1"/>
  <c r="D98" i="1"/>
  <c r="G98" i="1" s="1"/>
  <c r="D99" i="1"/>
  <c r="G99" i="1" s="1"/>
  <c r="D100" i="1"/>
  <c r="G100" i="1" s="1"/>
  <c r="D101" i="1"/>
  <c r="G101" i="1" s="1"/>
  <c r="D102" i="1"/>
  <c r="G102" i="1" s="1"/>
  <c r="D103" i="1"/>
  <c r="G103" i="1" s="1"/>
  <c r="D104" i="1"/>
  <c r="G104" i="1" s="1"/>
  <c r="D105" i="1"/>
  <c r="G105" i="1" s="1"/>
  <c r="D106" i="1"/>
  <c r="G106" i="1" s="1"/>
  <c r="D107" i="1"/>
  <c r="G107" i="1" s="1"/>
  <c r="D108" i="1"/>
  <c r="G108" i="1" s="1"/>
  <c r="D109" i="1"/>
  <c r="G109" i="1" s="1"/>
  <c r="D110" i="1"/>
  <c r="G110" i="1" s="1"/>
  <c r="D111" i="1"/>
  <c r="G111" i="1" s="1"/>
  <c r="D112" i="1"/>
  <c r="G112" i="1" s="1"/>
  <c r="D113" i="1"/>
  <c r="G113" i="1" s="1"/>
  <c r="D114" i="1"/>
  <c r="G114" i="1" s="1"/>
  <c r="D115" i="1"/>
  <c r="G115" i="1" s="1"/>
  <c r="D116" i="1"/>
  <c r="G116" i="1" s="1"/>
  <c r="D117" i="1"/>
  <c r="G117" i="1" s="1"/>
  <c r="D118" i="1"/>
  <c r="G118" i="1" s="1"/>
  <c r="D119" i="1"/>
  <c r="G119" i="1" s="1"/>
  <c r="D120" i="1"/>
  <c r="G120" i="1" s="1"/>
  <c r="D121" i="1"/>
  <c r="G121" i="1" s="1"/>
  <c r="D122" i="1"/>
  <c r="G122" i="1" s="1"/>
  <c r="D123" i="1"/>
  <c r="G123" i="1" s="1"/>
  <c r="D124" i="1"/>
  <c r="G124" i="1" s="1"/>
  <c r="D125" i="1"/>
  <c r="G125" i="1" s="1"/>
  <c r="D126" i="1"/>
  <c r="G126" i="1" s="1"/>
  <c r="D127" i="1"/>
  <c r="G127" i="1" s="1"/>
  <c r="D128" i="1"/>
  <c r="G128" i="1" s="1"/>
  <c r="D129" i="1"/>
  <c r="G129" i="1" s="1"/>
  <c r="D130" i="1"/>
  <c r="G130" i="1" s="1"/>
  <c r="D131" i="1"/>
  <c r="G131" i="1" s="1"/>
  <c r="D132" i="1"/>
  <c r="G132" i="1" s="1"/>
  <c r="D133" i="1"/>
  <c r="G133" i="1" s="1"/>
  <c r="D134" i="1"/>
  <c r="G134" i="1" s="1"/>
  <c r="D135" i="1"/>
  <c r="G135" i="1" s="1"/>
  <c r="D136" i="1"/>
  <c r="G136" i="1" s="1"/>
  <c r="D137" i="1"/>
  <c r="G137" i="1" s="1"/>
  <c r="D138" i="1"/>
  <c r="G138" i="1" s="1"/>
  <c r="D139" i="1"/>
  <c r="G139" i="1" s="1"/>
  <c r="D140" i="1"/>
  <c r="G140" i="1" s="1"/>
  <c r="D141" i="1"/>
  <c r="G141" i="1" s="1"/>
  <c r="D142" i="1"/>
  <c r="G142" i="1" s="1"/>
  <c r="D143" i="1"/>
  <c r="G143" i="1" s="1"/>
  <c r="D144" i="1"/>
  <c r="G144" i="1" s="1"/>
  <c r="D145" i="1"/>
  <c r="G145" i="1" s="1"/>
  <c r="D146" i="1"/>
  <c r="G146" i="1" s="1"/>
  <c r="D147" i="1"/>
  <c r="G147" i="1" s="1"/>
  <c r="D148" i="1"/>
  <c r="G148" i="1" s="1"/>
  <c r="D149" i="1"/>
  <c r="G149" i="1" s="1"/>
  <c r="D150" i="1"/>
  <c r="G150" i="1" s="1"/>
  <c r="D151" i="1"/>
  <c r="G151" i="1" s="1"/>
  <c r="D152" i="1"/>
  <c r="G152" i="1" s="1"/>
  <c r="D153" i="1"/>
  <c r="G153" i="1" s="1"/>
  <c r="D154" i="1"/>
  <c r="G154" i="1" s="1"/>
  <c r="D155" i="1"/>
  <c r="G155" i="1" s="1"/>
  <c r="D156" i="1"/>
  <c r="G156" i="1" s="1"/>
  <c r="D157" i="1"/>
  <c r="G157" i="1" s="1"/>
  <c r="D158" i="1"/>
  <c r="G158" i="1" s="1"/>
  <c r="D159" i="1"/>
  <c r="G159" i="1" s="1"/>
  <c r="D160" i="1"/>
  <c r="G160" i="1" s="1"/>
  <c r="D161" i="1"/>
  <c r="G161" i="1" s="1"/>
  <c r="D162" i="1"/>
  <c r="G162" i="1" s="1"/>
  <c r="D163" i="1"/>
  <c r="G163" i="1" s="1"/>
  <c r="D164" i="1"/>
  <c r="G164" i="1" s="1"/>
  <c r="D165" i="1"/>
  <c r="G165" i="1" s="1"/>
  <c r="D166" i="1"/>
  <c r="G166" i="1" s="1"/>
  <c r="D167" i="1"/>
  <c r="G167" i="1" s="1"/>
  <c r="D168" i="1"/>
  <c r="G168" i="1" s="1"/>
  <c r="D169" i="1"/>
  <c r="G169" i="1" s="1"/>
  <c r="D170" i="1"/>
  <c r="G170" i="1" s="1"/>
  <c r="D171" i="1"/>
  <c r="G171" i="1" s="1"/>
  <c r="D172" i="1"/>
  <c r="G172" i="1" s="1"/>
  <c r="D173" i="1"/>
  <c r="G173" i="1" s="1"/>
  <c r="D174" i="1"/>
  <c r="G174" i="1" s="1"/>
  <c r="D175" i="1"/>
  <c r="G175" i="1" s="1"/>
  <c r="D176" i="1"/>
  <c r="G176" i="1" s="1"/>
  <c r="D177" i="1"/>
  <c r="G177" i="1" s="1"/>
  <c r="D178" i="1"/>
  <c r="G178" i="1" s="1"/>
  <c r="D179" i="1"/>
  <c r="G179" i="1" s="1"/>
  <c r="D180" i="1"/>
  <c r="G180" i="1" s="1"/>
  <c r="D181" i="1"/>
  <c r="G181" i="1" s="1"/>
  <c r="D182" i="1"/>
  <c r="G182" i="1" s="1"/>
  <c r="D183" i="1"/>
  <c r="G183" i="1" s="1"/>
  <c r="D184" i="1"/>
  <c r="G184" i="1" s="1"/>
  <c r="D185" i="1"/>
  <c r="G185" i="1" s="1"/>
  <c r="D186" i="1"/>
  <c r="G186" i="1" s="1"/>
  <c r="D187" i="1"/>
  <c r="G187" i="1" s="1"/>
  <c r="D188" i="1"/>
  <c r="G188" i="1" s="1"/>
  <c r="D189" i="1"/>
  <c r="G189" i="1" s="1"/>
  <c r="D190" i="1"/>
  <c r="G190" i="1" s="1"/>
  <c r="D191" i="1"/>
  <c r="G191" i="1" s="1"/>
  <c r="D192" i="1"/>
  <c r="G192" i="1" s="1"/>
  <c r="D193" i="1"/>
  <c r="G193" i="1" s="1"/>
  <c r="D194" i="1"/>
  <c r="G194" i="1" s="1"/>
  <c r="D195" i="1"/>
  <c r="G195" i="1" s="1"/>
  <c r="D196" i="1"/>
  <c r="G196" i="1" s="1"/>
  <c r="D197" i="1"/>
  <c r="G197" i="1" s="1"/>
  <c r="D198" i="1"/>
  <c r="G198" i="1" s="1"/>
  <c r="D199" i="1"/>
  <c r="G199" i="1" s="1"/>
  <c r="D200" i="1"/>
  <c r="G200" i="1" s="1"/>
  <c r="D201" i="1"/>
  <c r="G201" i="1" s="1"/>
  <c r="D202" i="1"/>
  <c r="G202" i="1" s="1"/>
  <c r="D203" i="1"/>
  <c r="G203" i="1" s="1"/>
  <c r="D204" i="1"/>
  <c r="G204" i="1" s="1"/>
  <c r="D205" i="1"/>
  <c r="G205" i="1" s="1"/>
  <c r="D206" i="1"/>
  <c r="G206" i="1" s="1"/>
  <c r="D207" i="1"/>
  <c r="G207" i="1" s="1"/>
  <c r="D208" i="1"/>
  <c r="G208" i="1" s="1"/>
  <c r="D209" i="1"/>
  <c r="G209" i="1" s="1"/>
  <c r="D210" i="1"/>
  <c r="G210" i="1" s="1"/>
  <c r="D211" i="1"/>
  <c r="G211" i="1" s="1"/>
  <c r="D212" i="1"/>
  <c r="G212" i="1" s="1"/>
  <c r="D213" i="1"/>
  <c r="G213" i="1" s="1"/>
  <c r="D214" i="1"/>
  <c r="G214" i="1" s="1"/>
  <c r="D215" i="1"/>
  <c r="G215" i="1" s="1"/>
  <c r="D216" i="1"/>
  <c r="G216" i="1" s="1"/>
  <c r="D217" i="1"/>
  <c r="G217" i="1" s="1"/>
  <c r="D218" i="1"/>
  <c r="G218" i="1" s="1"/>
  <c r="D219" i="1"/>
  <c r="G219" i="1" s="1"/>
  <c r="D220" i="1"/>
  <c r="G220" i="1" s="1"/>
  <c r="D221" i="1"/>
  <c r="G221" i="1" s="1"/>
  <c r="D222" i="1"/>
  <c r="G222" i="1" s="1"/>
  <c r="D223" i="1"/>
  <c r="G223" i="1" s="1"/>
  <c r="D224" i="1"/>
  <c r="G224" i="1" s="1"/>
  <c r="D225" i="1"/>
  <c r="G225" i="1" s="1"/>
  <c r="D226" i="1"/>
  <c r="G226" i="1" s="1"/>
  <c r="D227" i="1"/>
  <c r="G227" i="1" s="1"/>
  <c r="D228" i="1"/>
  <c r="G228" i="1" s="1"/>
  <c r="D229" i="1"/>
  <c r="G229" i="1" s="1"/>
  <c r="D230" i="1"/>
  <c r="G230" i="1" s="1"/>
  <c r="D231" i="1"/>
  <c r="G231" i="1" s="1"/>
  <c r="D232" i="1"/>
  <c r="G232" i="1" s="1"/>
  <c r="D233" i="1"/>
  <c r="G233" i="1" s="1"/>
  <c r="D234" i="1"/>
  <c r="G234" i="1" s="1"/>
  <c r="D235" i="1"/>
  <c r="G235" i="1" s="1"/>
  <c r="D236" i="1"/>
  <c r="G236" i="1" s="1"/>
  <c r="D237" i="1"/>
  <c r="G237" i="1" s="1"/>
  <c r="D238" i="1"/>
  <c r="G238" i="1" s="1"/>
  <c r="D239" i="1"/>
  <c r="G239" i="1" s="1"/>
  <c r="D240" i="1"/>
  <c r="G240" i="1" s="1"/>
  <c r="D241" i="1"/>
  <c r="G241" i="1" s="1"/>
  <c r="D242" i="1"/>
  <c r="G242" i="1" s="1"/>
  <c r="D243" i="1"/>
  <c r="G243" i="1" s="1"/>
  <c r="D244" i="1"/>
  <c r="G244" i="1" s="1"/>
  <c r="D245" i="1"/>
  <c r="G245" i="1" s="1"/>
  <c r="D246" i="1"/>
  <c r="G246" i="1" s="1"/>
  <c r="D247" i="1"/>
  <c r="G247" i="1" s="1"/>
  <c r="D248" i="1"/>
  <c r="G248" i="1" s="1"/>
  <c r="D249" i="1"/>
  <c r="G249" i="1" s="1"/>
  <c r="D250" i="1"/>
  <c r="G250" i="1" s="1"/>
  <c r="D251" i="1"/>
  <c r="G251" i="1" s="1"/>
  <c r="D252" i="1"/>
  <c r="G252" i="1" s="1"/>
  <c r="D253" i="1"/>
  <c r="G253" i="1" s="1"/>
  <c r="D254" i="1"/>
  <c r="G254" i="1" s="1"/>
  <c r="D255" i="1"/>
  <c r="G255" i="1" s="1"/>
  <c r="D256" i="1"/>
  <c r="G256" i="1" s="1"/>
  <c r="D257" i="1"/>
  <c r="G257" i="1" s="1"/>
  <c r="D258" i="1"/>
  <c r="G258" i="1" s="1"/>
  <c r="D259" i="1"/>
  <c r="G259" i="1" s="1"/>
  <c r="D260" i="1"/>
  <c r="G260" i="1" s="1"/>
  <c r="D261" i="1"/>
  <c r="G261" i="1" s="1"/>
  <c r="D262" i="1"/>
  <c r="G262" i="1" s="1"/>
  <c r="D263" i="1"/>
  <c r="G263" i="1" s="1"/>
  <c r="D264" i="1"/>
  <c r="G264" i="1" s="1"/>
  <c r="D265" i="1"/>
  <c r="G265" i="1" s="1"/>
  <c r="D266" i="1"/>
  <c r="G266" i="1" s="1"/>
  <c r="D267" i="1"/>
  <c r="G267" i="1" s="1"/>
  <c r="D268" i="1"/>
  <c r="G268" i="1" s="1"/>
  <c r="D269" i="1"/>
  <c r="G269" i="1" s="1"/>
  <c r="D270" i="1"/>
  <c r="G270" i="1" s="1"/>
  <c r="D271" i="1"/>
  <c r="G271" i="1" s="1"/>
  <c r="D272" i="1"/>
  <c r="G272" i="1" s="1"/>
  <c r="D273" i="1"/>
  <c r="G273" i="1" s="1"/>
  <c r="D274" i="1"/>
  <c r="G274" i="1" s="1"/>
  <c r="D275" i="1"/>
  <c r="G275" i="1" s="1"/>
  <c r="D276" i="1"/>
  <c r="G276" i="1" s="1"/>
  <c r="D277" i="1"/>
  <c r="G277" i="1" s="1"/>
  <c r="D278" i="1"/>
  <c r="G278" i="1" s="1"/>
  <c r="D279" i="1"/>
  <c r="G279" i="1" s="1"/>
  <c r="D280" i="1"/>
  <c r="G280" i="1" s="1"/>
  <c r="D281" i="1"/>
  <c r="G281" i="1" s="1"/>
  <c r="D282" i="1"/>
  <c r="G282" i="1" s="1"/>
  <c r="D283" i="1"/>
  <c r="G283" i="1" s="1"/>
  <c r="D284" i="1"/>
  <c r="G284" i="1" s="1"/>
  <c r="D285" i="1"/>
  <c r="G285" i="1" s="1"/>
  <c r="D286" i="1"/>
  <c r="G286" i="1" s="1"/>
  <c r="D287" i="1"/>
  <c r="G287" i="1" s="1"/>
  <c r="D288" i="1"/>
  <c r="G288" i="1" s="1"/>
  <c r="D289" i="1"/>
  <c r="G289" i="1" s="1"/>
  <c r="D290" i="1"/>
  <c r="G290" i="1" s="1"/>
  <c r="D291" i="1"/>
  <c r="G291" i="1" s="1"/>
  <c r="D292" i="1"/>
  <c r="G292" i="1" s="1"/>
  <c r="D293" i="1"/>
  <c r="G293" i="1" s="1"/>
  <c r="D294" i="1"/>
  <c r="G294" i="1" s="1"/>
  <c r="D295" i="1"/>
  <c r="G295" i="1" s="1"/>
  <c r="D296" i="1"/>
  <c r="G296" i="1" s="1"/>
  <c r="D297" i="1"/>
  <c r="G297" i="1" s="1"/>
  <c r="D298" i="1"/>
  <c r="G298" i="1" s="1"/>
  <c r="D299" i="1"/>
  <c r="G299" i="1" s="1"/>
  <c r="D300" i="1"/>
  <c r="G300" i="1" s="1"/>
  <c r="D301" i="1"/>
  <c r="G301" i="1" s="1"/>
  <c r="D302" i="1"/>
  <c r="G302" i="1" s="1"/>
  <c r="D303" i="1"/>
  <c r="G303" i="1" s="1"/>
  <c r="D304" i="1"/>
  <c r="G304" i="1" s="1"/>
  <c r="D305" i="1"/>
  <c r="G305" i="1" s="1"/>
  <c r="D306" i="1"/>
  <c r="G306" i="1" s="1"/>
  <c r="D307" i="1"/>
  <c r="G307" i="1" s="1"/>
  <c r="D308" i="1"/>
  <c r="G308" i="1" s="1"/>
  <c r="D309" i="1"/>
  <c r="G309" i="1" s="1"/>
  <c r="D310" i="1"/>
  <c r="G310" i="1" s="1"/>
  <c r="D311" i="1"/>
  <c r="G311" i="1" s="1"/>
  <c r="D312" i="1"/>
  <c r="G312" i="1" s="1"/>
  <c r="D313" i="1"/>
  <c r="G313" i="1" s="1"/>
  <c r="D314" i="1"/>
  <c r="G314" i="1" s="1"/>
  <c r="D315" i="1"/>
  <c r="G315" i="1" s="1"/>
  <c r="D316" i="1"/>
  <c r="G316" i="1" s="1"/>
  <c r="D317" i="1"/>
  <c r="G317" i="1" s="1"/>
  <c r="D318" i="1"/>
  <c r="G318" i="1" s="1"/>
  <c r="D319" i="1"/>
  <c r="G319" i="1" s="1"/>
  <c r="D320" i="1"/>
  <c r="G320" i="1" s="1"/>
  <c r="D321" i="1"/>
  <c r="G321" i="1" s="1"/>
  <c r="D322" i="1"/>
  <c r="G322" i="1" s="1"/>
  <c r="D323" i="1"/>
  <c r="G323" i="1" s="1"/>
  <c r="D324" i="1"/>
  <c r="G324" i="1" s="1"/>
  <c r="D325" i="1"/>
  <c r="G325" i="1" s="1"/>
  <c r="D326" i="1"/>
  <c r="G326" i="1" s="1"/>
  <c r="D327" i="1"/>
  <c r="G327" i="1" s="1"/>
  <c r="D328" i="1"/>
  <c r="G328" i="1" s="1"/>
  <c r="D329" i="1"/>
  <c r="G329" i="1" s="1"/>
  <c r="D330" i="1"/>
  <c r="G330" i="1" s="1"/>
  <c r="D331" i="1"/>
  <c r="G331" i="1" s="1"/>
  <c r="D332" i="1"/>
  <c r="G332" i="1" s="1"/>
  <c r="D333" i="1"/>
  <c r="G333" i="1" s="1"/>
  <c r="D334" i="1"/>
  <c r="G334" i="1" s="1"/>
  <c r="D335" i="1"/>
  <c r="G335" i="1" s="1"/>
  <c r="D336" i="1"/>
  <c r="G336" i="1" s="1"/>
  <c r="D337" i="1"/>
  <c r="G337" i="1" s="1"/>
  <c r="D338" i="1"/>
  <c r="G338" i="1" s="1"/>
  <c r="D339" i="1"/>
  <c r="G339" i="1" s="1"/>
  <c r="D340" i="1"/>
  <c r="G340" i="1" s="1"/>
  <c r="D341" i="1"/>
  <c r="G341" i="1" s="1"/>
  <c r="D342" i="1"/>
  <c r="G342" i="1" s="1"/>
  <c r="D343" i="1"/>
  <c r="G343" i="1" s="1"/>
  <c r="D344" i="1"/>
  <c r="G344" i="1" s="1"/>
  <c r="D345" i="1"/>
  <c r="G345" i="1" s="1"/>
  <c r="D346" i="1"/>
  <c r="G346" i="1" s="1"/>
  <c r="D347" i="1"/>
  <c r="G347" i="1" s="1"/>
  <c r="D348" i="1"/>
  <c r="G348" i="1" s="1"/>
  <c r="D349" i="1"/>
  <c r="G349" i="1" s="1"/>
  <c r="D350" i="1"/>
  <c r="G350" i="1" s="1"/>
  <c r="D351" i="1"/>
  <c r="G351" i="1" s="1"/>
  <c r="D352" i="1"/>
  <c r="G352" i="1" s="1"/>
  <c r="D353" i="1"/>
  <c r="G353" i="1" s="1"/>
  <c r="D354" i="1"/>
  <c r="G354" i="1" s="1"/>
  <c r="D355" i="1"/>
  <c r="G355" i="1" s="1"/>
  <c r="D356" i="1"/>
  <c r="G356" i="1" s="1"/>
  <c r="D357" i="1"/>
  <c r="G357" i="1" s="1"/>
  <c r="D358" i="1"/>
  <c r="G358" i="1" s="1"/>
  <c r="D359" i="1"/>
  <c r="G359" i="1" s="1"/>
  <c r="D360" i="1"/>
  <c r="G360" i="1" s="1"/>
  <c r="D361" i="1"/>
  <c r="G361" i="1" s="1"/>
  <c r="D362" i="1"/>
  <c r="G362" i="1" s="1"/>
  <c r="D363" i="1"/>
  <c r="G363" i="1" s="1"/>
  <c r="D364" i="1"/>
  <c r="G364" i="1" s="1"/>
  <c r="D365" i="1"/>
  <c r="G365" i="1" s="1"/>
  <c r="D366" i="1"/>
  <c r="G366" i="1" s="1"/>
  <c r="D367" i="1"/>
  <c r="G367" i="1" s="1"/>
  <c r="D368" i="1"/>
  <c r="G368" i="1" s="1"/>
  <c r="D369" i="1"/>
  <c r="G369" i="1" s="1"/>
  <c r="D370" i="1"/>
  <c r="G370" i="1" s="1"/>
  <c r="D371" i="1"/>
  <c r="G371" i="1" s="1"/>
  <c r="D372" i="1"/>
  <c r="G372" i="1" s="1"/>
  <c r="D373" i="1"/>
  <c r="G373" i="1" s="1"/>
  <c r="D374" i="1"/>
  <c r="G374" i="1" s="1"/>
  <c r="D375" i="1"/>
  <c r="G375" i="1" s="1"/>
  <c r="D376" i="1"/>
  <c r="G376" i="1" s="1"/>
  <c r="D377" i="1"/>
  <c r="G377" i="1" s="1"/>
  <c r="D378" i="1"/>
  <c r="G378" i="1" s="1"/>
  <c r="D379" i="1"/>
  <c r="G379" i="1" s="1"/>
  <c r="D380" i="1"/>
  <c r="G380" i="1" s="1"/>
  <c r="D381" i="1"/>
  <c r="G381" i="1" s="1"/>
  <c r="D382" i="1"/>
  <c r="G382" i="1" s="1"/>
  <c r="D383" i="1"/>
  <c r="G383" i="1" s="1"/>
  <c r="D384" i="1"/>
  <c r="G384" i="1" s="1"/>
  <c r="D385" i="1"/>
  <c r="G385" i="1" s="1"/>
  <c r="D386" i="1"/>
  <c r="G386" i="1" s="1"/>
  <c r="D387" i="1"/>
  <c r="G387" i="1" s="1"/>
  <c r="D388" i="1"/>
  <c r="G388" i="1" s="1"/>
  <c r="D389" i="1"/>
  <c r="G389" i="1" s="1"/>
  <c r="D390" i="1"/>
  <c r="G390" i="1" s="1"/>
  <c r="D391" i="1"/>
  <c r="G391" i="1" s="1"/>
  <c r="D392" i="1"/>
  <c r="G392" i="1" s="1"/>
  <c r="D393" i="1"/>
  <c r="G393" i="1" s="1"/>
  <c r="D394" i="1"/>
  <c r="G394" i="1" s="1"/>
  <c r="D395" i="1"/>
  <c r="G395" i="1" s="1"/>
  <c r="D396" i="1"/>
  <c r="G396" i="1" s="1"/>
  <c r="D397" i="1"/>
  <c r="G397" i="1" s="1"/>
  <c r="D398" i="1"/>
  <c r="G398" i="1" s="1"/>
  <c r="D399" i="1"/>
  <c r="G399" i="1" s="1"/>
  <c r="D400" i="1"/>
  <c r="G400" i="1" s="1"/>
  <c r="D401" i="1"/>
  <c r="G401" i="1" s="1"/>
  <c r="D402" i="1"/>
  <c r="G402" i="1" s="1"/>
  <c r="D403" i="1"/>
  <c r="G403" i="1" s="1"/>
  <c r="D404" i="1"/>
  <c r="G404" i="1" s="1"/>
  <c r="D405" i="1"/>
  <c r="G405" i="1" s="1"/>
  <c r="D406" i="1"/>
  <c r="G406" i="1" s="1"/>
  <c r="D407" i="1"/>
  <c r="G407" i="1" s="1"/>
  <c r="D408" i="1"/>
  <c r="G408" i="1" s="1"/>
  <c r="D409" i="1"/>
  <c r="G409" i="1" s="1"/>
  <c r="D410" i="1"/>
  <c r="G410" i="1" s="1"/>
  <c r="D411" i="1"/>
  <c r="G411" i="1" s="1"/>
  <c r="D412" i="1"/>
  <c r="G412" i="1" s="1"/>
  <c r="D413" i="1"/>
  <c r="G413" i="1" s="1"/>
  <c r="D414" i="1"/>
  <c r="G414" i="1" s="1"/>
  <c r="D415" i="1"/>
  <c r="G415" i="1" s="1"/>
  <c r="D416" i="1"/>
  <c r="G416" i="1" s="1"/>
  <c r="D417" i="1"/>
  <c r="G417" i="1" s="1"/>
  <c r="D418" i="1"/>
  <c r="G418" i="1" s="1"/>
  <c r="D419" i="1"/>
  <c r="G419" i="1" s="1"/>
  <c r="D420" i="1"/>
  <c r="G420" i="1" s="1"/>
  <c r="D421" i="1"/>
  <c r="G421" i="1" s="1"/>
  <c r="D422" i="1"/>
  <c r="G422" i="1" s="1"/>
  <c r="D423" i="1"/>
  <c r="G423" i="1" s="1"/>
  <c r="D424" i="1"/>
  <c r="G424" i="1" s="1"/>
  <c r="D425" i="1"/>
  <c r="G425" i="1" s="1"/>
  <c r="D426" i="1"/>
  <c r="G426" i="1" s="1"/>
  <c r="D427" i="1"/>
  <c r="G427" i="1" s="1"/>
  <c r="D428" i="1"/>
  <c r="G428" i="1" s="1"/>
  <c r="D429" i="1"/>
  <c r="G429" i="1" s="1"/>
  <c r="D430" i="1"/>
  <c r="G430" i="1" s="1"/>
  <c r="D431" i="1"/>
  <c r="G431" i="1" s="1"/>
  <c r="D432" i="1"/>
  <c r="G432" i="1" s="1"/>
  <c r="D433" i="1"/>
  <c r="G433" i="1" s="1"/>
  <c r="D434" i="1"/>
  <c r="G434" i="1" s="1"/>
  <c r="D435" i="1"/>
  <c r="G435" i="1" s="1"/>
  <c r="D436" i="1"/>
  <c r="G436" i="1" s="1"/>
  <c r="D437" i="1"/>
  <c r="G437" i="1" s="1"/>
  <c r="D438" i="1"/>
  <c r="G438" i="1" s="1"/>
  <c r="D439" i="1"/>
  <c r="G439" i="1" s="1"/>
  <c r="D440" i="1"/>
  <c r="G440" i="1" s="1"/>
  <c r="D441" i="1"/>
  <c r="G441" i="1" s="1"/>
  <c r="D442" i="1"/>
  <c r="G442" i="1" s="1"/>
  <c r="D443" i="1"/>
  <c r="G443" i="1" s="1"/>
  <c r="D444" i="1"/>
  <c r="G444" i="1" s="1"/>
  <c r="D445" i="1"/>
  <c r="G445" i="1" s="1"/>
  <c r="D446" i="1"/>
  <c r="G446" i="1" s="1"/>
  <c r="D447" i="1"/>
  <c r="G447" i="1" s="1"/>
  <c r="D448" i="1"/>
  <c r="G448" i="1" s="1"/>
  <c r="D449" i="1"/>
  <c r="G449" i="1" s="1"/>
  <c r="D450" i="1"/>
  <c r="G450" i="1" s="1"/>
  <c r="D451" i="1"/>
  <c r="G451" i="1" s="1"/>
  <c r="D452" i="1"/>
  <c r="G452" i="1" s="1"/>
  <c r="D453" i="1"/>
  <c r="G453" i="1" s="1"/>
  <c r="D454" i="1"/>
  <c r="G454" i="1" s="1"/>
  <c r="D455" i="1"/>
  <c r="G455" i="1" s="1"/>
  <c r="D456" i="1"/>
  <c r="G456" i="1" s="1"/>
  <c r="D457" i="1"/>
  <c r="G457" i="1" s="1"/>
  <c r="D458" i="1"/>
  <c r="G458" i="1" s="1"/>
  <c r="D459" i="1"/>
  <c r="G459" i="1" s="1"/>
  <c r="D460" i="1"/>
  <c r="G460" i="1" s="1"/>
  <c r="D461" i="1"/>
  <c r="G461" i="1" s="1"/>
  <c r="D462" i="1"/>
  <c r="G462" i="1" s="1"/>
  <c r="D463" i="1"/>
  <c r="G463" i="1" s="1"/>
  <c r="D464" i="1"/>
  <c r="G464" i="1" s="1"/>
  <c r="D465" i="1"/>
  <c r="G465" i="1" s="1"/>
  <c r="D466" i="1"/>
  <c r="G466" i="1" s="1"/>
  <c r="D467" i="1"/>
  <c r="G467" i="1" s="1"/>
  <c r="D468" i="1"/>
  <c r="G468" i="1" s="1"/>
  <c r="D469" i="1"/>
  <c r="G469" i="1" s="1"/>
  <c r="D470" i="1"/>
  <c r="G470" i="1" s="1"/>
  <c r="D471" i="1"/>
  <c r="G471" i="1" s="1"/>
  <c r="D472" i="1"/>
  <c r="G472" i="1" s="1"/>
  <c r="D473" i="1"/>
  <c r="G473" i="1" s="1"/>
  <c r="D474" i="1"/>
  <c r="G474" i="1" s="1"/>
  <c r="D475" i="1"/>
  <c r="G475" i="1" s="1"/>
  <c r="D476" i="1"/>
  <c r="G476" i="1" s="1"/>
  <c r="D477" i="1"/>
  <c r="G477" i="1" s="1"/>
  <c r="D478" i="1"/>
  <c r="G478" i="1" s="1"/>
  <c r="D479" i="1"/>
  <c r="G479" i="1" s="1"/>
  <c r="D480" i="1"/>
  <c r="G480" i="1" s="1"/>
  <c r="D481" i="1"/>
  <c r="G481" i="1" s="1"/>
  <c r="D482" i="1"/>
  <c r="G482" i="1" s="1"/>
  <c r="D483" i="1"/>
  <c r="G483" i="1" s="1"/>
  <c r="D484" i="1"/>
  <c r="G484" i="1" s="1"/>
  <c r="D485" i="1"/>
  <c r="G485" i="1" s="1"/>
  <c r="D486" i="1"/>
  <c r="G486" i="1" s="1"/>
  <c r="D487" i="1"/>
  <c r="G487" i="1" s="1"/>
  <c r="D488" i="1"/>
  <c r="G488" i="1" s="1"/>
  <c r="D489" i="1"/>
  <c r="G489" i="1" s="1"/>
  <c r="D490" i="1"/>
  <c r="G490" i="1" s="1"/>
  <c r="D491" i="1"/>
  <c r="G491" i="1" s="1"/>
  <c r="D492" i="1"/>
  <c r="G492" i="1" s="1"/>
  <c r="D493" i="1"/>
  <c r="G493" i="1" s="1"/>
  <c r="D494" i="1"/>
  <c r="G494" i="1" s="1"/>
  <c r="D495" i="1"/>
  <c r="G495" i="1" s="1"/>
  <c r="D496" i="1"/>
  <c r="G496" i="1" s="1"/>
  <c r="D497" i="1"/>
  <c r="G497" i="1" s="1"/>
  <c r="D498" i="1"/>
  <c r="G498" i="1" s="1"/>
  <c r="D499" i="1"/>
  <c r="G499" i="1" s="1"/>
  <c r="D500" i="1"/>
  <c r="G500" i="1" s="1"/>
  <c r="D501" i="1"/>
  <c r="G501" i="1" s="1"/>
  <c r="D502" i="1"/>
  <c r="G502" i="1" s="1"/>
  <c r="D503" i="1"/>
  <c r="G503" i="1" s="1"/>
  <c r="D504" i="1"/>
  <c r="G504" i="1" s="1"/>
  <c r="D505" i="1"/>
  <c r="G505" i="1" s="1"/>
  <c r="D506" i="1"/>
  <c r="G506" i="1" s="1"/>
  <c r="D507" i="1"/>
  <c r="G507" i="1" s="1"/>
  <c r="D508" i="1"/>
  <c r="G508" i="1" s="1"/>
  <c r="D509" i="1"/>
  <c r="G509" i="1" s="1"/>
  <c r="D510" i="1"/>
  <c r="G510" i="1" s="1"/>
  <c r="D511" i="1"/>
  <c r="G511" i="1" s="1"/>
  <c r="D512" i="1"/>
  <c r="G512" i="1" s="1"/>
  <c r="D513" i="1"/>
  <c r="G513" i="1" s="1"/>
  <c r="D514" i="1"/>
  <c r="G514" i="1" s="1"/>
  <c r="D515" i="1"/>
  <c r="G515" i="1" s="1"/>
  <c r="D516" i="1"/>
  <c r="G516" i="1" s="1"/>
  <c r="D517" i="1"/>
  <c r="G517" i="1" s="1"/>
  <c r="D518" i="1"/>
  <c r="G518" i="1" s="1"/>
  <c r="D519" i="1"/>
  <c r="G519" i="1" s="1"/>
  <c r="D520" i="1"/>
  <c r="G520" i="1" s="1"/>
  <c r="D521" i="1"/>
  <c r="G521" i="1" s="1"/>
  <c r="D522" i="1"/>
  <c r="G522" i="1" s="1"/>
  <c r="D523" i="1"/>
  <c r="G523" i="1" s="1"/>
  <c r="D524" i="1"/>
  <c r="G524" i="1" s="1"/>
  <c r="D525" i="1"/>
  <c r="G525" i="1" s="1"/>
  <c r="D526" i="1"/>
  <c r="G526" i="1" s="1"/>
  <c r="D527" i="1"/>
  <c r="G527" i="1" s="1"/>
  <c r="D528" i="1"/>
  <c r="G528" i="1" s="1"/>
  <c r="D529" i="1"/>
  <c r="G529" i="1" s="1"/>
  <c r="D530" i="1"/>
  <c r="G530" i="1" s="1"/>
  <c r="D531" i="1"/>
  <c r="G531" i="1" s="1"/>
  <c r="D532" i="1"/>
  <c r="G532" i="1" s="1"/>
  <c r="D533" i="1"/>
  <c r="G533" i="1" s="1"/>
  <c r="D534" i="1"/>
  <c r="G534" i="1" s="1"/>
  <c r="D535" i="1"/>
  <c r="G535" i="1" s="1"/>
  <c r="D536" i="1"/>
  <c r="G536" i="1" s="1"/>
  <c r="D537" i="1"/>
  <c r="G537" i="1" s="1"/>
  <c r="D538" i="1"/>
  <c r="G538" i="1" s="1"/>
  <c r="D539" i="1"/>
  <c r="G539" i="1" s="1"/>
  <c r="D540" i="1"/>
  <c r="G540" i="1" s="1"/>
  <c r="D541" i="1"/>
  <c r="G541" i="1" s="1"/>
  <c r="D542" i="1"/>
  <c r="G542" i="1" s="1"/>
  <c r="D543" i="1"/>
  <c r="G543" i="1" s="1"/>
  <c r="D544" i="1"/>
  <c r="G544" i="1" s="1"/>
  <c r="D545" i="1"/>
  <c r="G545" i="1" s="1"/>
  <c r="D546" i="1"/>
  <c r="G546" i="1" s="1"/>
  <c r="D547" i="1"/>
  <c r="G547" i="1" s="1"/>
  <c r="D548" i="1"/>
  <c r="G548" i="1" s="1"/>
  <c r="D549" i="1"/>
  <c r="G549" i="1" s="1"/>
  <c r="D550" i="1"/>
  <c r="G550" i="1" s="1"/>
  <c r="D551" i="1"/>
  <c r="G551" i="1" s="1"/>
  <c r="D552" i="1"/>
  <c r="G552" i="1" s="1"/>
  <c r="D553" i="1"/>
  <c r="G553" i="1" s="1"/>
  <c r="D554" i="1"/>
  <c r="G554" i="1" s="1"/>
  <c r="D555" i="1"/>
  <c r="G555" i="1" s="1"/>
  <c r="D556" i="1"/>
  <c r="G556" i="1" s="1"/>
  <c r="D557" i="1"/>
  <c r="G557" i="1" s="1"/>
  <c r="D558" i="1"/>
  <c r="G558" i="1" s="1"/>
  <c r="D559" i="1"/>
  <c r="G559" i="1" s="1"/>
  <c r="D560" i="1"/>
  <c r="G560" i="1" s="1"/>
  <c r="D561" i="1"/>
  <c r="G561" i="1" s="1"/>
  <c r="D562" i="1"/>
  <c r="G562" i="1" s="1"/>
  <c r="D563" i="1"/>
  <c r="G563" i="1" s="1"/>
  <c r="D564" i="1"/>
  <c r="G564" i="1" s="1"/>
  <c r="D565" i="1"/>
  <c r="G565" i="1" s="1"/>
  <c r="D566" i="1"/>
  <c r="G566" i="1" s="1"/>
  <c r="D567" i="1"/>
  <c r="G567" i="1" s="1"/>
  <c r="D568" i="1"/>
  <c r="G568" i="1" s="1"/>
  <c r="D569" i="1"/>
  <c r="G569" i="1" s="1"/>
  <c r="D570" i="1"/>
  <c r="G570" i="1" s="1"/>
  <c r="D571" i="1"/>
  <c r="G571" i="1" s="1"/>
  <c r="D572" i="1"/>
  <c r="G572" i="1" s="1"/>
  <c r="D573" i="1"/>
  <c r="G573" i="1" s="1"/>
  <c r="D574" i="1"/>
  <c r="G574" i="1" s="1"/>
  <c r="D575" i="1"/>
  <c r="G575" i="1" s="1"/>
  <c r="D576" i="1"/>
  <c r="G576" i="1" s="1"/>
  <c r="D577" i="1"/>
  <c r="G577" i="1" s="1"/>
  <c r="D578" i="1"/>
  <c r="G578" i="1" s="1"/>
  <c r="D579" i="1"/>
  <c r="G579" i="1" s="1"/>
  <c r="D580" i="1"/>
  <c r="G580" i="1" s="1"/>
  <c r="D581" i="1"/>
  <c r="G581" i="1" s="1"/>
  <c r="D582" i="1"/>
  <c r="G582" i="1" s="1"/>
  <c r="D583" i="1"/>
  <c r="G583" i="1" s="1"/>
  <c r="D584" i="1"/>
  <c r="G584" i="1" s="1"/>
  <c r="D585" i="1"/>
  <c r="G585" i="1" s="1"/>
  <c r="D586" i="1"/>
  <c r="G586" i="1" s="1"/>
  <c r="D587" i="1"/>
  <c r="G587" i="1" s="1"/>
  <c r="D588" i="1"/>
  <c r="G588" i="1" s="1"/>
  <c r="D589" i="1"/>
  <c r="G589" i="1" s="1"/>
  <c r="D590" i="1"/>
  <c r="G590" i="1" s="1"/>
  <c r="D591" i="1"/>
  <c r="G591" i="1" s="1"/>
  <c r="D592" i="1"/>
  <c r="G592" i="1" s="1"/>
  <c r="D593" i="1"/>
  <c r="G593" i="1" s="1"/>
  <c r="D594" i="1"/>
  <c r="G594" i="1" s="1"/>
  <c r="D595" i="1"/>
  <c r="G595" i="1" s="1"/>
  <c r="D596" i="1"/>
  <c r="G596" i="1" s="1"/>
  <c r="D597" i="1"/>
  <c r="G597" i="1" s="1"/>
  <c r="D598" i="1"/>
  <c r="G598" i="1" s="1"/>
  <c r="D599" i="1"/>
  <c r="G599" i="1" s="1"/>
  <c r="D600" i="1"/>
  <c r="G600" i="1" s="1"/>
  <c r="D601" i="1"/>
  <c r="G601" i="1" s="1"/>
  <c r="D602" i="1"/>
  <c r="G602" i="1" s="1"/>
  <c r="D603" i="1"/>
  <c r="G603" i="1" s="1"/>
  <c r="D604" i="1"/>
  <c r="G604" i="1" s="1"/>
  <c r="D605" i="1"/>
  <c r="G605" i="1" s="1"/>
  <c r="D606" i="1"/>
  <c r="G606" i="1" s="1"/>
  <c r="D607" i="1"/>
  <c r="G607" i="1" s="1"/>
  <c r="D608" i="1"/>
  <c r="G608" i="1" s="1"/>
  <c r="D609" i="1"/>
  <c r="G609" i="1" s="1"/>
  <c r="D610" i="1"/>
  <c r="G610" i="1" s="1"/>
  <c r="D611" i="1"/>
  <c r="G611" i="1" s="1"/>
  <c r="D612" i="1"/>
  <c r="G612" i="1" s="1"/>
  <c r="D613" i="1"/>
  <c r="G613" i="1" s="1"/>
  <c r="D614" i="1"/>
  <c r="G614" i="1" s="1"/>
  <c r="D615" i="1"/>
  <c r="G615" i="1" s="1"/>
  <c r="D616" i="1"/>
  <c r="G616" i="1" s="1"/>
  <c r="D617" i="1"/>
  <c r="G617" i="1" s="1"/>
  <c r="D618" i="1"/>
  <c r="G618" i="1" s="1"/>
  <c r="D619" i="1"/>
  <c r="G619" i="1" s="1"/>
  <c r="D620" i="1"/>
  <c r="G620" i="1" s="1"/>
  <c r="D621" i="1"/>
  <c r="G621" i="1" s="1"/>
  <c r="D622" i="1"/>
  <c r="G622" i="1" s="1"/>
  <c r="D623" i="1"/>
  <c r="G623" i="1" s="1"/>
  <c r="D624" i="1"/>
  <c r="G624" i="1" s="1"/>
  <c r="D625" i="1"/>
  <c r="G625" i="1" s="1"/>
  <c r="D626" i="1"/>
  <c r="G626" i="1" s="1"/>
  <c r="D627" i="1"/>
  <c r="G627" i="1" s="1"/>
  <c r="D628" i="1"/>
  <c r="G628" i="1" s="1"/>
  <c r="D629" i="1"/>
  <c r="G629" i="1" s="1"/>
  <c r="D630" i="1"/>
  <c r="G630" i="1" s="1"/>
  <c r="D631" i="1"/>
  <c r="G631" i="1" s="1"/>
  <c r="D632" i="1"/>
  <c r="G632" i="1" s="1"/>
  <c r="D633" i="1"/>
  <c r="G633" i="1" s="1"/>
  <c r="D634" i="1"/>
  <c r="G634" i="1" s="1"/>
  <c r="D635" i="1"/>
  <c r="G635" i="1" s="1"/>
  <c r="D636" i="1"/>
  <c r="G636" i="1" s="1"/>
  <c r="D637" i="1"/>
  <c r="G637" i="1" s="1"/>
  <c r="D638" i="1"/>
  <c r="G638" i="1" s="1"/>
  <c r="D639" i="1"/>
  <c r="G639" i="1" s="1"/>
  <c r="D640" i="1"/>
  <c r="G640" i="1" s="1"/>
  <c r="D641" i="1"/>
  <c r="G641" i="1" s="1"/>
  <c r="D642" i="1"/>
  <c r="G642" i="1" s="1"/>
  <c r="D643" i="1"/>
  <c r="G643" i="1" s="1"/>
  <c r="D644" i="1"/>
  <c r="G644" i="1" s="1"/>
  <c r="D645" i="1"/>
  <c r="G645" i="1" s="1"/>
  <c r="D646" i="1"/>
  <c r="G646" i="1" s="1"/>
  <c r="D647" i="1"/>
  <c r="G647" i="1" s="1"/>
  <c r="D648" i="1"/>
  <c r="G648" i="1" s="1"/>
  <c r="D649" i="1"/>
  <c r="G649" i="1" s="1"/>
  <c r="D650" i="1"/>
  <c r="G650" i="1" s="1"/>
  <c r="D651" i="1"/>
  <c r="G651" i="1" s="1"/>
  <c r="D652" i="1"/>
  <c r="G652" i="1" s="1"/>
  <c r="D653" i="1"/>
  <c r="G653" i="1" s="1"/>
  <c r="D654" i="1"/>
  <c r="G654" i="1" s="1"/>
  <c r="D655" i="1"/>
  <c r="G655" i="1" s="1"/>
  <c r="D656" i="1"/>
  <c r="G656" i="1" s="1"/>
  <c r="D657" i="1"/>
  <c r="G657" i="1" s="1"/>
  <c r="D658" i="1"/>
  <c r="G658" i="1" s="1"/>
  <c r="D659" i="1"/>
  <c r="G659" i="1" s="1"/>
  <c r="D660" i="1"/>
  <c r="G660" i="1" s="1"/>
  <c r="D661" i="1"/>
  <c r="G661" i="1" s="1"/>
  <c r="D662" i="1"/>
  <c r="G662" i="1" s="1"/>
  <c r="D663" i="1"/>
  <c r="G663" i="1" s="1"/>
  <c r="D664" i="1"/>
  <c r="G664" i="1" s="1"/>
  <c r="D665" i="1"/>
  <c r="G665" i="1" s="1"/>
  <c r="D666" i="1"/>
  <c r="G666" i="1" s="1"/>
  <c r="D667" i="1"/>
  <c r="G667" i="1" s="1"/>
  <c r="D668" i="1"/>
  <c r="G668" i="1" s="1"/>
  <c r="D669" i="1"/>
  <c r="G669" i="1" s="1"/>
  <c r="D670" i="1"/>
  <c r="G670" i="1" s="1"/>
  <c r="D671" i="1"/>
  <c r="G671" i="1" s="1"/>
  <c r="D672" i="1"/>
  <c r="G672" i="1" s="1"/>
  <c r="D673" i="1"/>
  <c r="G673" i="1" s="1"/>
  <c r="D674" i="1"/>
  <c r="G674" i="1" s="1"/>
  <c r="D675" i="1"/>
  <c r="G675" i="1" s="1"/>
  <c r="D676" i="1"/>
  <c r="G676" i="1" s="1"/>
  <c r="D677" i="1"/>
  <c r="G677" i="1" s="1"/>
  <c r="D678" i="1"/>
  <c r="G678" i="1" s="1"/>
  <c r="D679" i="1"/>
  <c r="G679" i="1" s="1"/>
  <c r="D680" i="1"/>
  <c r="G680" i="1" s="1"/>
  <c r="D681" i="1"/>
  <c r="G681" i="1" s="1"/>
  <c r="D682" i="1"/>
  <c r="G682" i="1" s="1"/>
  <c r="D683" i="1"/>
  <c r="G683" i="1" s="1"/>
  <c r="D684" i="1"/>
  <c r="G684" i="1" s="1"/>
  <c r="D685" i="1"/>
  <c r="G685" i="1" s="1"/>
  <c r="D686" i="1"/>
  <c r="G686" i="1" s="1"/>
  <c r="D687" i="1"/>
  <c r="G687" i="1" s="1"/>
  <c r="D688" i="1"/>
  <c r="G688" i="1" s="1"/>
  <c r="D689" i="1"/>
  <c r="G689" i="1" s="1"/>
  <c r="D690" i="1"/>
  <c r="G690" i="1" s="1"/>
  <c r="D691" i="1"/>
  <c r="G691" i="1" s="1"/>
  <c r="D692" i="1"/>
  <c r="G692" i="1" s="1"/>
  <c r="D693" i="1"/>
  <c r="G693" i="1" s="1"/>
  <c r="D694" i="1"/>
  <c r="G694" i="1" s="1"/>
  <c r="D695" i="1"/>
  <c r="G695" i="1" s="1"/>
  <c r="D696" i="1"/>
  <c r="G696" i="1" s="1"/>
  <c r="D697" i="1"/>
  <c r="G697" i="1" s="1"/>
  <c r="D698" i="1"/>
  <c r="G698" i="1" s="1"/>
  <c r="D699" i="1"/>
  <c r="G699" i="1" s="1"/>
  <c r="D700" i="1"/>
  <c r="G700" i="1" s="1"/>
  <c r="D701" i="1"/>
  <c r="G701" i="1" s="1"/>
  <c r="D702" i="1"/>
  <c r="G702" i="1" s="1"/>
  <c r="D703" i="1"/>
  <c r="G703" i="1" s="1"/>
  <c r="D704" i="1"/>
  <c r="G704" i="1" s="1"/>
  <c r="D705" i="1"/>
  <c r="G705" i="1" s="1"/>
  <c r="D706" i="1"/>
  <c r="G706" i="1" s="1"/>
  <c r="D707" i="1"/>
  <c r="G707" i="1" s="1"/>
  <c r="D708" i="1"/>
  <c r="G708" i="1" s="1"/>
  <c r="D709" i="1"/>
  <c r="G709" i="1" s="1"/>
  <c r="D710" i="1"/>
  <c r="G710" i="1" s="1"/>
  <c r="D711" i="1"/>
  <c r="G711" i="1" s="1"/>
  <c r="D712" i="1"/>
  <c r="G712" i="1" s="1"/>
  <c r="D713" i="1"/>
  <c r="G713" i="1" s="1"/>
  <c r="D714" i="1"/>
  <c r="G714" i="1" s="1"/>
  <c r="D715" i="1"/>
  <c r="G715" i="1" s="1"/>
  <c r="D716" i="1"/>
  <c r="G716" i="1" s="1"/>
  <c r="D717" i="1"/>
  <c r="G717" i="1" s="1"/>
  <c r="D718" i="1"/>
  <c r="G718" i="1" s="1"/>
  <c r="D719" i="1"/>
  <c r="G719" i="1" s="1"/>
  <c r="D720" i="1"/>
  <c r="G720" i="1" s="1"/>
  <c r="D721" i="1"/>
  <c r="G721" i="1" s="1"/>
  <c r="D722" i="1"/>
  <c r="G722" i="1" s="1"/>
  <c r="D723" i="1"/>
  <c r="G723" i="1" s="1"/>
  <c r="D724" i="1"/>
  <c r="G724" i="1" s="1"/>
  <c r="D725" i="1"/>
  <c r="G725" i="1" s="1"/>
  <c r="D726" i="1"/>
  <c r="G726" i="1" s="1"/>
  <c r="D727" i="1"/>
  <c r="G727" i="1" s="1"/>
  <c r="D728" i="1"/>
  <c r="G728" i="1" s="1"/>
  <c r="D729" i="1"/>
  <c r="G729" i="1" s="1"/>
  <c r="D730" i="1"/>
  <c r="G730" i="1" s="1"/>
  <c r="D731" i="1"/>
  <c r="G731" i="1" s="1"/>
  <c r="D732" i="1"/>
  <c r="G732" i="1" s="1"/>
  <c r="D733" i="1"/>
  <c r="G733" i="1" s="1"/>
  <c r="D734" i="1"/>
  <c r="G734" i="1" s="1"/>
  <c r="D735" i="1"/>
  <c r="G735" i="1" s="1"/>
  <c r="D736" i="1"/>
  <c r="G736" i="1" s="1"/>
  <c r="D737" i="1"/>
  <c r="G737" i="1" s="1"/>
  <c r="D738" i="1"/>
  <c r="G738" i="1" s="1"/>
  <c r="D739" i="1"/>
  <c r="G739" i="1" s="1"/>
  <c r="D740" i="1"/>
  <c r="G740" i="1" s="1"/>
  <c r="D741" i="1"/>
  <c r="G741" i="1" s="1"/>
  <c r="D742" i="1"/>
  <c r="G742" i="1" s="1"/>
  <c r="D743" i="1"/>
  <c r="G743" i="1" s="1"/>
  <c r="D744" i="1"/>
  <c r="G744" i="1" s="1"/>
  <c r="D745" i="1"/>
  <c r="G745" i="1" s="1"/>
  <c r="D746" i="1"/>
  <c r="G746" i="1" s="1"/>
  <c r="D747" i="1"/>
  <c r="G747" i="1" s="1"/>
  <c r="D748" i="1"/>
  <c r="G748" i="1" s="1"/>
  <c r="D749" i="1"/>
  <c r="G749" i="1" s="1"/>
  <c r="D750" i="1"/>
  <c r="G750" i="1" s="1"/>
  <c r="D751" i="1"/>
  <c r="G751" i="1" s="1"/>
  <c r="D752" i="1"/>
  <c r="G752" i="1" s="1"/>
  <c r="D753" i="1"/>
  <c r="G753" i="1" s="1"/>
  <c r="D754" i="1"/>
  <c r="G754" i="1" s="1"/>
  <c r="D755" i="1"/>
  <c r="G755" i="1" s="1"/>
  <c r="D756" i="1"/>
  <c r="G756" i="1" s="1"/>
  <c r="D757" i="1"/>
  <c r="G757" i="1" s="1"/>
  <c r="D758" i="1"/>
  <c r="G758" i="1" s="1"/>
  <c r="D759" i="1"/>
  <c r="G759" i="1" s="1"/>
  <c r="D760" i="1"/>
  <c r="G760" i="1" s="1"/>
  <c r="D761" i="1"/>
  <c r="G761" i="1" s="1"/>
  <c r="D762" i="1"/>
  <c r="G762" i="1" s="1"/>
  <c r="D763" i="1"/>
  <c r="G763" i="1" s="1"/>
  <c r="D764" i="1"/>
  <c r="G764" i="1" s="1"/>
  <c r="D765" i="1"/>
  <c r="G765" i="1" s="1"/>
  <c r="D766" i="1"/>
  <c r="G766" i="1" s="1"/>
  <c r="D767" i="1"/>
  <c r="G767" i="1" s="1"/>
  <c r="D768" i="1"/>
  <c r="G768" i="1" s="1"/>
  <c r="D769" i="1"/>
  <c r="G769" i="1" s="1"/>
  <c r="D770" i="1"/>
  <c r="G770" i="1" s="1"/>
  <c r="D771" i="1"/>
  <c r="G771" i="1" s="1"/>
  <c r="D772" i="1"/>
  <c r="G772" i="1" s="1"/>
  <c r="D773" i="1"/>
  <c r="G773" i="1" s="1"/>
  <c r="D774" i="1"/>
  <c r="G774" i="1" s="1"/>
  <c r="D775" i="1"/>
  <c r="G775" i="1" s="1"/>
  <c r="D776" i="1"/>
  <c r="G776" i="1" s="1"/>
  <c r="D777" i="1"/>
  <c r="G777" i="1" s="1"/>
  <c r="D778" i="1"/>
  <c r="G778" i="1" s="1"/>
  <c r="D779" i="1"/>
  <c r="G779" i="1" s="1"/>
  <c r="D780" i="1"/>
  <c r="G780" i="1" s="1"/>
  <c r="D781" i="1"/>
  <c r="G781" i="1" s="1"/>
  <c r="D782" i="1"/>
  <c r="G782" i="1" s="1"/>
  <c r="D783" i="1"/>
  <c r="G783" i="1" s="1"/>
  <c r="D784" i="1"/>
  <c r="G784" i="1" s="1"/>
  <c r="D785" i="1"/>
  <c r="G785" i="1" s="1"/>
  <c r="D786" i="1"/>
  <c r="G786" i="1" s="1"/>
  <c r="D787" i="1"/>
  <c r="G787" i="1" s="1"/>
  <c r="D788" i="1"/>
  <c r="G788" i="1" s="1"/>
  <c r="D789" i="1"/>
  <c r="G789" i="1" s="1"/>
  <c r="D790" i="1"/>
  <c r="G790" i="1" s="1"/>
  <c r="D791" i="1"/>
  <c r="G791" i="1" s="1"/>
  <c r="D792" i="1"/>
  <c r="G792" i="1" s="1"/>
  <c r="D793" i="1"/>
  <c r="G793" i="1" s="1"/>
  <c r="D794" i="1"/>
  <c r="G794" i="1" s="1"/>
  <c r="D795" i="1"/>
  <c r="G795" i="1" s="1"/>
  <c r="D796" i="1"/>
  <c r="G796" i="1" s="1"/>
  <c r="D797" i="1"/>
  <c r="G797" i="1" s="1"/>
  <c r="D798" i="1"/>
  <c r="G798" i="1" s="1"/>
  <c r="D799" i="1"/>
  <c r="G799" i="1" s="1"/>
  <c r="D800" i="1"/>
  <c r="G800" i="1" s="1"/>
  <c r="D801" i="1"/>
  <c r="G801" i="1" s="1"/>
  <c r="D802" i="1"/>
  <c r="G802" i="1" s="1"/>
  <c r="D803" i="1"/>
  <c r="G803" i="1" s="1"/>
  <c r="D804" i="1"/>
  <c r="G804" i="1" s="1"/>
  <c r="D805" i="1"/>
  <c r="G805" i="1" s="1"/>
  <c r="D806" i="1"/>
  <c r="G806" i="1" s="1"/>
  <c r="D807" i="1"/>
  <c r="G807" i="1" s="1"/>
  <c r="D808" i="1"/>
  <c r="G808" i="1" s="1"/>
  <c r="D809" i="1"/>
  <c r="G809" i="1" s="1"/>
  <c r="D810" i="1"/>
  <c r="G810" i="1" s="1"/>
  <c r="D811" i="1"/>
  <c r="G811" i="1" s="1"/>
  <c r="D812" i="1"/>
  <c r="G812" i="1" s="1"/>
  <c r="D813" i="1"/>
  <c r="G813" i="1" s="1"/>
  <c r="D814" i="1"/>
  <c r="G814" i="1" s="1"/>
  <c r="D815" i="1"/>
  <c r="G815" i="1" s="1"/>
  <c r="D816" i="1"/>
  <c r="G816" i="1" s="1"/>
  <c r="D817" i="1"/>
  <c r="G817" i="1" s="1"/>
  <c r="D818" i="1"/>
  <c r="G818" i="1" s="1"/>
  <c r="D819" i="1"/>
  <c r="G819" i="1" s="1"/>
  <c r="D820" i="1"/>
  <c r="G820" i="1" s="1"/>
  <c r="D821" i="1"/>
  <c r="G821" i="1" s="1"/>
  <c r="D822" i="1"/>
  <c r="G822" i="1" s="1"/>
  <c r="D823" i="1"/>
  <c r="G823" i="1" s="1"/>
  <c r="D824" i="1"/>
  <c r="G824" i="1" s="1"/>
  <c r="D825" i="1"/>
  <c r="G825" i="1" s="1"/>
  <c r="D826" i="1"/>
  <c r="G826" i="1" s="1"/>
  <c r="D827" i="1"/>
  <c r="G827" i="1" s="1"/>
  <c r="D828" i="1"/>
  <c r="G828" i="1" s="1"/>
  <c r="D829" i="1"/>
  <c r="G829" i="1" s="1"/>
  <c r="D830" i="1"/>
  <c r="G830" i="1" s="1"/>
  <c r="D831" i="1"/>
  <c r="G831" i="1" s="1"/>
  <c r="D832" i="1"/>
  <c r="G832" i="1" s="1"/>
  <c r="D833" i="1"/>
  <c r="G833" i="1" s="1"/>
  <c r="D834" i="1"/>
  <c r="G834" i="1" s="1"/>
  <c r="D835" i="1"/>
  <c r="G835" i="1" s="1"/>
  <c r="D836" i="1"/>
  <c r="G836" i="1" s="1"/>
  <c r="D837" i="1"/>
  <c r="G837" i="1" s="1"/>
  <c r="D838" i="1"/>
  <c r="G838" i="1" s="1"/>
  <c r="D839" i="1"/>
  <c r="G839" i="1" s="1"/>
  <c r="D840" i="1"/>
  <c r="G840" i="1" s="1"/>
  <c r="D841" i="1"/>
  <c r="G841" i="1" s="1"/>
  <c r="D842" i="1"/>
  <c r="G842" i="1" s="1"/>
  <c r="D843" i="1"/>
  <c r="G843" i="1" s="1"/>
  <c r="D844" i="1"/>
  <c r="G844" i="1" s="1"/>
  <c r="D845" i="1"/>
  <c r="G845" i="1" s="1"/>
  <c r="D846" i="1"/>
  <c r="G846" i="1" s="1"/>
  <c r="D847" i="1"/>
  <c r="G847" i="1" s="1"/>
  <c r="D848" i="1"/>
  <c r="G848" i="1" s="1"/>
  <c r="D849" i="1"/>
  <c r="G849" i="1" s="1"/>
  <c r="D850" i="1"/>
  <c r="G850" i="1" s="1"/>
  <c r="D851" i="1"/>
  <c r="G851" i="1" s="1"/>
  <c r="D852" i="1"/>
  <c r="G852" i="1" s="1"/>
  <c r="D853" i="1"/>
  <c r="G853" i="1" s="1"/>
  <c r="D854" i="1"/>
  <c r="G854" i="1" s="1"/>
  <c r="D855" i="1"/>
  <c r="G855" i="1" s="1"/>
  <c r="D856" i="1"/>
  <c r="G856" i="1" s="1"/>
  <c r="D857" i="1"/>
  <c r="G857" i="1" s="1"/>
  <c r="D858" i="1"/>
  <c r="G858" i="1" s="1"/>
  <c r="D859" i="1"/>
  <c r="G859" i="1" s="1"/>
  <c r="D860" i="1"/>
  <c r="G860" i="1" s="1"/>
  <c r="D861" i="1"/>
  <c r="G861" i="1" s="1"/>
  <c r="D862" i="1"/>
  <c r="G862" i="1" s="1"/>
  <c r="D863" i="1"/>
  <c r="G863" i="1" s="1"/>
  <c r="D864" i="1"/>
  <c r="G864" i="1" s="1"/>
  <c r="D865" i="1"/>
  <c r="G865" i="1" s="1"/>
  <c r="D866" i="1"/>
  <c r="G866" i="1" s="1"/>
  <c r="D867" i="1"/>
  <c r="G867" i="1" s="1"/>
  <c r="D868" i="1"/>
  <c r="G868" i="1" s="1"/>
  <c r="D869" i="1"/>
  <c r="G869" i="1" s="1"/>
  <c r="D870" i="1"/>
  <c r="G870" i="1" s="1"/>
  <c r="D871" i="1"/>
  <c r="G871" i="1" s="1"/>
  <c r="D872" i="1"/>
  <c r="G872" i="1" s="1"/>
  <c r="D873" i="1"/>
  <c r="G873" i="1" s="1"/>
  <c r="D874" i="1"/>
  <c r="G874" i="1" s="1"/>
  <c r="D875" i="1"/>
  <c r="G875" i="1" s="1"/>
  <c r="D876" i="1"/>
  <c r="G876" i="1" s="1"/>
  <c r="D877" i="1"/>
  <c r="G877" i="1" s="1"/>
  <c r="D878" i="1"/>
  <c r="G878" i="1" s="1"/>
  <c r="D879" i="1"/>
  <c r="G879" i="1" s="1"/>
  <c r="D880" i="1"/>
  <c r="G880" i="1" s="1"/>
  <c r="D881" i="1"/>
  <c r="G881" i="1" s="1"/>
  <c r="D882" i="1"/>
  <c r="G882" i="1" s="1"/>
  <c r="D883" i="1"/>
  <c r="G883" i="1" s="1"/>
  <c r="D884" i="1"/>
  <c r="G884" i="1" s="1"/>
  <c r="D885" i="1"/>
  <c r="G885" i="1" s="1"/>
  <c r="D886" i="1"/>
  <c r="G886" i="1" s="1"/>
  <c r="D887" i="1"/>
  <c r="G887" i="1" s="1"/>
  <c r="D888" i="1"/>
  <c r="G888" i="1" s="1"/>
  <c r="D889" i="1"/>
  <c r="G889" i="1" s="1"/>
  <c r="D890" i="1"/>
  <c r="G890" i="1" s="1"/>
  <c r="D891" i="1"/>
  <c r="G891" i="1" s="1"/>
  <c r="D892" i="1"/>
  <c r="G892" i="1" s="1"/>
  <c r="D893" i="1"/>
  <c r="G893" i="1" s="1"/>
  <c r="D894" i="1"/>
  <c r="G894" i="1" s="1"/>
  <c r="D895" i="1"/>
  <c r="G895" i="1" s="1"/>
  <c r="D896" i="1"/>
  <c r="G896" i="1" s="1"/>
  <c r="D897" i="1"/>
  <c r="G897" i="1" s="1"/>
  <c r="D898" i="1"/>
  <c r="G898" i="1" s="1"/>
  <c r="D899" i="1"/>
  <c r="G899" i="1" s="1"/>
  <c r="D900" i="1"/>
  <c r="G900" i="1" s="1"/>
  <c r="D901" i="1"/>
  <c r="G901" i="1" s="1"/>
  <c r="D902" i="1"/>
  <c r="G902" i="1" s="1"/>
  <c r="D903" i="1"/>
  <c r="G903" i="1" s="1"/>
  <c r="D904" i="1"/>
  <c r="G904" i="1" s="1"/>
  <c r="D905" i="1"/>
  <c r="G905" i="1" s="1"/>
  <c r="D906" i="1"/>
  <c r="G906" i="1" s="1"/>
  <c r="D907" i="1"/>
  <c r="G907" i="1" s="1"/>
  <c r="D908" i="1"/>
  <c r="G908" i="1" s="1"/>
  <c r="D909" i="1"/>
  <c r="G909" i="1" s="1"/>
  <c r="D910" i="1"/>
  <c r="G910" i="1" s="1"/>
  <c r="D911" i="1"/>
  <c r="G911" i="1" s="1"/>
  <c r="D912" i="1"/>
  <c r="G912" i="1" s="1"/>
  <c r="D913" i="1"/>
  <c r="G913" i="1" s="1"/>
  <c r="D914" i="1"/>
  <c r="G914" i="1" s="1"/>
  <c r="D915" i="1"/>
  <c r="G915" i="1" s="1"/>
  <c r="D916" i="1"/>
  <c r="G916" i="1" s="1"/>
  <c r="D917" i="1"/>
  <c r="G917" i="1" s="1"/>
  <c r="D918" i="1"/>
  <c r="G918" i="1" s="1"/>
  <c r="D919" i="1"/>
  <c r="G919" i="1" s="1"/>
  <c r="D920" i="1"/>
  <c r="G920" i="1" s="1"/>
  <c r="D921" i="1"/>
  <c r="G921" i="1" s="1"/>
  <c r="D922" i="1"/>
  <c r="G922" i="1" s="1"/>
  <c r="D923" i="1"/>
  <c r="G923" i="1" s="1"/>
  <c r="D924" i="1"/>
  <c r="G924" i="1" s="1"/>
  <c r="D925" i="1"/>
  <c r="G925" i="1" s="1"/>
  <c r="D926" i="1"/>
  <c r="G926" i="1" s="1"/>
  <c r="D927" i="1"/>
  <c r="G927" i="1" s="1"/>
  <c r="D928" i="1"/>
  <c r="G928" i="1" s="1"/>
  <c r="D929" i="1"/>
  <c r="G929" i="1" s="1"/>
  <c r="D930" i="1"/>
  <c r="G930" i="1" s="1"/>
  <c r="D931" i="1"/>
  <c r="G931" i="1" s="1"/>
  <c r="D932" i="1"/>
  <c r="G932" i="1" s="1"/>
  <c r="D933" i="1"/>
  <c r="G933" i="1" s="1"/>
  <c r="D934" i="1"/>
  <c r="G934" i="1" s="1"/>
  <c r="D935" i="1"/>
  <c r="G935" i="1" s="1"/>
  <c r="D936" i="1"/>
  <c r="G936" i="1" s="1"/>
  <c r="D937" i="1"/>
  <c r="G937" i="1" s="1"/>
  <c r="D938" i="1"/>
  <c r="G938" i="1" s="1"/>
  <c r="D939" i="1"/>
  <c r="G939" i="1" s="1"/>
  <c r="D940" i="1"/>
  <c r="G940" i="1" s="1"/>
  <c r="D941" i="1"/>
  <c r="G941" i="1" s="1"/>
  <c r="D942" i="1"/>
  <c r="G942" i="1" s="1"/>
  <c r="D943" i="1"/>
  <c r="G943" i="1" s="1"/>
  <c r="D944" i="1"/>
  <c r="G944" i="1" s="1"/>
  <c r="D945" i="1"/>
  <c r="G945" i="1" s="1"/>
  <c r="D946" i="1"/>
  <c r="G946" i="1" s="1"/>
  <c r="D947" i="1"/>
  <c r="G947" i="1" s="1"/>
  <c r="D948" i="1"/>
  <c r="G948" i="1" s="1"/>
  <c r="D949" i="1"/>
  <c r="G949" i="1" s="1"/>
  <c r="D950" i="1"/>
  <c r="G950" i="1" s="1"/>
  <c r="D951" i="1"/>
  <c r="G951" i="1" s="1"/>
  <c r="D952" i="1"/>
  <c r="G952" i="1" s="1"/>
  <c r="D953" i="1"/>
  <c r="G953" i="1" s="1"/>
  <c r="D954" i="1"/>
  <c r="G954" i="1" s="1"/>
  <c r="D955" i="1"/>
  <c r="G955" i="1" s="1"/>
  <c r="D956" i="1"/>
  <c r="G956" i="1" s="1"/>
  <c r="D957" i="1"/>
  <c r="G957" i="1" s="1"/>
  <c r="D958" i="1"/>
  <c r="G958" i="1" s="1"/>
  <c r="D959" i="1"/>
  <c r="G959" i="1" s="1"/>
  <c r="D960" i="1"/>
  <c r="G960" i="1" s="1"/>
  <c r="D961" i="1"/>
  <c r="G961" i="1" s="1"/>
  <c r="D962" i="1"/>
  <c r="G962" i="1" s="1"/>
  <c r="D963" i="1"/>
  <c r="G963" i="1" s="1"/>
  <c r="D964" i="1"/>
  <c r="G964" i="1" s="1"/>
  <c r="D965" i="1"/>
  <c r="G965" i="1" s="1"/>
  <c r="D966" i="1"/>
  <c r="G966" i="1" s="1"/>
  <c r="D967" i="1"/>
  <c r="G967" i="1" s="1"/>
  <c r="D968" i="1"/>
  <c r="G968" i="1" s="1"/>
  <c r="D969" i="1"/>
  <c r="G969" i="1" s="1"/>
  <c r="D970" i="1"/>
  <c r="G970" i="1" s="1"/>
  <c r="D971" i="1"/>
  <c r="G971" i="1" s="1"/>
  <c r="D972" i="1"/>
  <c r="G972" i="1" s="1"/>
  <c r="D973" i="1"/>
  <c r="G973" i="1" s="1"/>
  <c r="D974" i="1"/>
  <c r="G974" i="1" s="1"/>
  <c r="D975" i="1"/>
  <c r="G975" i="1" s="1"/>
  <c r="D976" i="1"/>
  <c r="G976" i="1" s="1"/>
  <c r="D977" i="1"/>
  <c r="G977" i="1" s="1"/>
  <c r="D978" i="1"/>
  <c r="G978" i="1" s="1"/>
  <c r="D979" i="1"/>
  <c r="G979" i="1" s="1"/>
  <c r="D980" i="1"/>
  <c r="G980" i="1" s="1"/>
  <c r="D981" i="1"/>
  <c r="G981" i="1" s="1"/>
  <c r="D982" i="1"/>
  <c r="G982" i="1" s="1"/>
  <c r="D983" i="1"/>
  <c r="G983" i="1" s="1"/>
  <c r="D984" i="1"/>
  <c r="G984" i="1" s="1"/>
  <c r="D985" i="1"/>
  <c r="G985" i="1" s="1"/>
  <c r="D986" i="1"/>
  <c r="G986" i="1" s="1"/>
  <c r="D987" i="1"/>
  <c r="G987" i="1" s="1"/>
  <c r="D988" i="1"/>
  <c r="G988" i="1" s="1"/>
  <c r="D989" i="1"/>
  <c r="G989" i="1" s="1"/>
  <c r="D990" i="1"/>
  <c r="G990" i="1" s="1"/>
  <c r="D991" i="1"/>
  <c r="G991" i="1" s="1"/>
  <c r="D992" i="1"/>
  <c r="G992" i="1" s="1"/>
  <c r="D993" i="1"/>
  <c r="G993" i="1" s="1"/>
  <c r="D994" i="1"/>
  <c r="G994" i="1" s="1"/>
  <c r="D995" i="1"/>
  <c r="G995" i="1" s="1"/>
  <c r="D996" i="1"/>
  <c r="G996" i="1" s="1"/>
  <c r="D997" i="1"/>
  <c r="G997" i="1" s="1"/>
  <c r="D998" i="1"/>
  <c r="G998" i="1" s="1"/>
  <c r="D999" i="1"/>
  <c r="G999" i="1" s="1"/>
  <c r="D1000" i="1"/>
  <c r="G1000" i="1" s="1"/>
  <c r="D1001" i="1"/>
  <c r="G1001" i="1" s="1"/>
  <c r="D1002" i="1"/>
  <c r="G1002" i="1" s="1"/>
  <c r="D1003" i="1"/>
  <c r="G1003" i="1" s="1"/>
  <c r="D1004" i="1"/>
  <c r="G1004" i="1" s="1"/>
  <c r="D1005" i="1"/>
  <c r="G1005" i="1" s="1"/>
  <c r="D1006" i="1"/>
  <c r="G1006" i="1" s="1"/>
  <c r="D1007" i="1"/>
  <c r="G1007" i="1" s="1"/>
  <c r="D1008" i="1"/>
  <c r="G1008" i="1" s="1"/>
  <c r="D1009" i="1"/>
  <c r="G1009" i="1" s="1"/>
  <c r="D1010" i="1"/>
  <c r="G1010" i="1" s="1"/>
  <c r="D1011" i="1"/>
  <c r="G1011" i="1" s="1"/>
  <c r="D1012" i="1"/>
  <c r="G1012" i="1" s="1"/>
  <c r="D1013" i="1"/>
  <c r="G1013" i="1" s="1"/>
  <c r="D1014" i="1"/>
  <c r="G1014" i="1" s="1"/>
  <c r="D1015" i="1"/>
  <c r="G1015" i="1" s="1"/>
  <c r="D1016" i="1"/>
  <c r="G1016" i="1" s="1"/>
  <c r="D1017" i="1"/>
  <c r="G1017" i="1" s="1"/>
  <c r="D1018" i="1"/>
  <c r="G1018" i="1" s="1"/>
  <c r="D1019" i="1"/>
  <c r="G1019" i="1" s="1"/>
  <c r="D1020" i="1"/>
  <c r="G1020" i="1" s="1"/>
  <c r="D1021" i="1"/>
  <c r="G1021" i="1" s="1"/>
  <c r="D1022" i="1"/>
  <c r="G1022" i="1" s="1"/>
  <c r="D1023" i="1"/>
  <c r="G1023" i="1" s="1"/>
  <c r="D1024" i="1"/>
  <c r="G1024" i="1" s="1"/>
  <c r="D1025" i="1"/>
  <c r="G1025" i="1" s="1"/>
  <c r="D1026" i="1"/>
  <c r="G1026" i="1" s="1"/>
  <c r="D1027" i="1"/>
  <c r="G1027" i="1" s="1"/>
  <c r="D1028" i="1"/>
  <c r="G1028" i="1" s="1"/>
  <c r="D1029" i="1"/>
  <c r="G1029" i="1" s="1"/>
  <c r="D1030" i="1"/>
  <c r="G1030" i="1" s="1"/>
  <c r="D1031" i="1"/>
  <c r="G1031" i="1" s="1"/>
  <c r="D1032" i="1"/>
  <c r="G1032" i="1" s="1"/>
  <c r="D1033" i="1"/>
  <c r="G1033" i="1" s="1"/>
  <c r="D1034" i="1"/>
  <c r="G1034" i="1" s="1"/>
  <c r="D1035" i="1"/>
  <c r="G1035" i="1" s="1"/>
  <c r="D1036" i="1"/>
  <c r="G1036" i="1" s="1"/>
  <c r="D1037" i="1"/>
  <c r="G1037" i="1" s="1"/>
  <c r="D1038" i="1"/>
  <c r="G1038" i="1" s="1"/>
  <c r="D1039" i="1"/>
  <c r="G1039" i="1" s="1"/>
  <c r="D1040" i="1"/>
  <c r="G1040" i="1" s="1"/>
  <c r="D1041" i="1"/>
  <c r="G1041" i="1" s="1"/>
  <c r="D1042" i="1"/>
  <c r="G1042" i="1" s="1"/>
  <c r="D1043" i="1"/>
  <c r="G1043" i="1" s="1"/>
  <c r="D1044" i="1"/>
  <c r="G1044" i="1" s="1"/>
  <c r="D1045" i="1"/>
  <c r="G1045" i="1" s="1"/>
  <c r="D1046" i="1"/>
  <c r="G1046" i="1" s="1"/>
  <c r="D1047" i="1"/>
  <c r="G1047" i="1" s="1"/>
  <c r="D1048" i="1"/>
  <c r="G1048" i="1" s="1"/>
  <c r="D1049" i="1"/>
  <c r="G1049" i="1" s="1"/>
  <c r="D1050" i="1"/>
  <c r="G1050" i="1" s="1"/>
  <c r="D1051" i="1"/>
  <c r="G1051" i="1" s="1"/>
  <c r="D1052" i="1"/>
  <c r="G1052" i="1" s="1"/>
  <c r="D1053" i="1"/>
  <c r="G1053" i="1" s="1"/>
  <c r="D1054" i="1"/>
  <c r="G1054" i="1" s="1"/>
  <c r="D1055" i="1"/>
  <c r="G1055" i="1" s="1"/>
  <c r="D1056" i="1"/>
  <c r="G1056" i="1" s="1"/>
  <c r="D1057" i="1"/>
  <c r="G1057" i="1" s="1"/>
  <c r="D1058" i="1"/>
  <c r="G1058" i="1" s="1"/>
  <c r="D1059" i="1"/>
  <c r="G1059" i="1" s="1"/>
  <c r="D1060" i="1"/>
  <c r="G1060" i="1" s="1"/>
  <c r="D1061" i="1"/>
  <c r="G1061" i="1" s="1"/>
  <c r="D1062" i="1"/>
  <c r="G1062" i="1" s="1"/>
  <c r="D1063" i="1"/>
  <c r="G1063" i="1" s="1"/>
  <c r="D1064" i="1"/>
  <c r="G1064" i="1" s="1"/>
  <c r="D1065" i="1"/>
  <c r="G1065" i="1" s="1"/>
  <c r="D1066" i="1"/>
  <c r="G1066" i="1" s="1"/>
  <c r="D1067" i="1"/>
  <c r="G1067" i="1" s="1"/>
  <c r="D1068" i="1"/>
  <c r="G1068" i="1" s="1"/>
  <c r="D1069" i="1"/>
  <c r="G1069" i="1" s="1"/>
  <c r="D1070" i="1"/>
  <c r="G1070" i="1" s="1"/>
  <c r="D1071" i="1"/>
  <c r="G1071" i="1" s="1"/>
  <c r="D1072" i="1"/>
  <c r="G1072" i="1" s="1"/>
  <c r="D1073" i="1"/>
  <c r="G1073" i="1" s="1"/>
  <c r="D1074" i="1"/>
  <c r="G1074" i="1" s="1"/>
  <c r="D1075" i="1"/>
  <c r="G1075" i="1" s="1"/>
  <c r="D1076" i="1"/>
  <c r="G1076" i="1" s="1"/>
  <c r="D1077" i="1"/>
  <c r="G1077" i="1" s="1"/>
  <c r="D1078" i="1"/>
  <c r="G1078" i="1" s="1"/>
  <c r="D1079" i="1"/>
  <c r="G1079" i="1" s="1"/>
  <c r="D1080" i="1"/>
  <c r="G1080" i="1" s="1"/>
  <c r="D1081" i="1"/>
  <c r="G1081" i="1" s="1"/>
  <c r="D1082" i="1"/>
  <c r="G1082" i="1" s="1"/>
  <c r="D1083" i="1"/>
  <c r="G1083" i="1" s="1"/>
  <c r="D1084" i="1"/>
  <c r="G1084" i="1" s="1"/>
  <c r="D1085" i="1"/>
  <c r="G1085" i="1" s="1"/>
  <c r="D1086" i="1"/>
  <c r="G1086" i="1" s="1"/>
  <c r="D1087" i="1"/>
  <c r="G1087" i="1" s="1"/>
  <c r="D1088" i="1"/>
  <c r="G1088" i="1" s="1"/>
  <c r="D1089" i="1"/>
  <c r="G1089" i="1" s="1"/>
  <c r="D1090" i="1"/>
  <c r="G1090" i="1" s="1"/>
  <c r="D1091" i="1"/>
  <c r="G1091" i="1" s="1"/>
  <c r="D1092" i="1"/>
  <c r="G1092" i="1" s="1"/>
  <c r="D1093" i="1"/>
  <c r="G1093" i="1" s="1"/>
  <c r="D1094" i="1"/>
  <c r="G1094" i="1" s="1"/>
  <c r="D1095" i="1"/>
  <c r="G1095" i="1" s="1"/>
  <c r="D1096" i="1"/>
  <c r="G1096" i="1" s="1"/>
  <c r="D1097" i="1"/>
  <c r="G1097" i="1" s="1"/>
  <c r="D1098" i="1"/>
  <c r="G1098" i="1" s="1"/>
  <c r="D1099" i="1"/>
  <c r="G1099" i="1" s="1"/>
  <c r="D1100" i="1"/>
  <c r="G1100" i="1" s="1"/>
  <c r="D1101" i="1"/>
  <c r="G1101" i="1" s="1"/>
  <c r="D1102" i="1"/>
  <c r="G1102" i="1" s="1"/>
  <c r="D1103" i="1"/>
  <c r="G1103" i="1" s="1"/>
  <c r="D1104" i="1"/>
  <c r="G1104" i="1" s="1"/>
  <c r="D1105" i="1"/>
  <c r="G1105" i="1" s="1"/>
  <c r="D1106" i="1"/>
  <c r="G1106" i="1" s="1"/>
  <c r="D1107" i="1"/>
  <c r="G1107" i="1" s="1"/>
  <c r="D1108" i="1"/>
  <c r="G1108" i="1" s="1"/>
  <c r="D1109" i="1"/>
  <c r="G1109" i="1" s="1"/>
  <c r="D1110" i="1"/>
  <c r="G1110" i="1" s="1"/>
  <c r="D1111" i="1"/>
  <c r="G1111" i="1" s="1"/>
  <c r="D1112" i="1"/>
  <c r="G1112" i="1" s="1"/>
  <c r="D1113" i="1"/>
  <c r="G1113" i="1" s="1"/>
  <c r="D1114" i="1"/>
  <c r="G1114" i="1" s="1"/>
  <c r="D1115" i="1"/>
  <c r="G1115" i="1" s="1"/>
  <c r="D1116" i="1"/>
  <c r="G1116" i="1" s="1"/>
  <c r="D1117" i="1"/>
  <c r="G1117" i="1" s="1"/>
  <c r="D1118" i="1"/>
  <c r="G1118" i="1" s="1"/>
  <c r="D1119" i="1"/>
  <c r="G1119" i="1" s="1"/>
  <c r="D1120" i="1"/>
  <c r="G1120" i="1" s="1"/>
  <c r="D1121" i="1"/>
  <c r="G1121" i="1" s="1"/>
  <c r="D1122" i="1"/>
  <c r="G1122" i="1" s="1"/>
  <c r="D1123" i="1"/>
  <c r="G1123" i="1" s="1"/>
  <c r="D1124" i="1"/>
  <c r="G1124" i="1" s="1"/>
  <c r="D1125" i="1"/>
  <c r="G1125" i="1" s="1"/>
  <c r="D1126" i="1"/>
  <c r="G1126" i="1" s="1"/>
  <c r="D1127" i="1"/>
  <c r="G1127" i="1" s="1"/>
  <c r="D1128" i="1"/>
  <c r="G1128" i="1" s="1"/>
  <c r="D1129" i="1"/>
  <c r="G1129" i="1" s="1"/>
  <c r="D1130" i="1"/>
  <c r="G1130" i="1" s="1"/>
  <c r="D1131" i="1"/>
  <c r="G1131" i="1" s="1"/>
  <c r="D1132" i="1"/>
  <c r="G1132" i="1" s="1"/>
  <c r="D1133" i="1"/>
  <c r="G1133" i="1" s="1"/>
  <c r="D1134" i="1"/>
  <c r="G1134" i="1" s="1"/>
  <c r="D1135" i="1"/>
  <c r="G1135" i="1" s="1"/>
  <c r="D1136" i="1"/>
  <c r="G1136" i="1" s="1"/>
  <c r="D1137" i="1"/>
  <c r="G1137" i="1" s="1"/>
  <c r="D1138" i="1"/>
  <c r="G1138" i="1" s="1"/>
  <c r="D1139" i="1"/>
  <c r="G1139" i="1" s="1"/>
  <c r="D1140" i="1"/>
  <c r="G1140" i="1" s="1"/>
  <c r="D1141" i="1"/>
  <c r="G1141" i="1" s="1"/>
  <c r="D1142" i="1"/>
  <c r="G1142" i="1" s="1"/>
  <c r="D1143" i="1"/>
  <c r="G1143" i="1" s="1"/>
  <c r="D1144" i="1"/>
  <c r="G1144" i="1" s="1"/>
  <c r="D1145" i="1"/>
  <c r="G1145" i="1" s="1"/>
  <c r="D1146" i="1"/>
  <c r="G1146" i="1" s="1"/>
  <c r="D1147" i="1"/>
  <c r="G1147" i="1" s="1"/>
  <c r="D1148" i="1"/>
  <c r="G1148" i="1" s="1"/>
  <c r="D1149" i="1"/>
  <c r="G1149" i="1" s="1"/>
  <c r="D1150" i="1"/>
  <c r="G1150" i="1" s="1"/>
  <c r="D1151" i="1"/>
  <c r="G1151" i="1" s="1"/>
  <c r="D1152" i="1"/>
  <c r="G1152" i="1" s="1"/>
  <c r="D1153" i="1"/>
  <c r="G1153" i="1" s="1"/>
  <c r="D1154" i="1"/>
  <c r="G1154" i="1" s="1"/>
  <c r="D1155" i="1"/>
  <c r="G1155" i="1" s="1"/>
  <c r="D1156" i="1"/>
  <c r="G1156" i="1" s="1"/>
  <c r="D1157" i="1"/>
  <c r="G1157" i="1" s="1"/>
  <c r="D1158" i="1"/>
  <c r="G1158" i="1" s="1"/>
  <c r="D1159" i="1"/>
  <c r="G1159" i="1" s="1"/>
  <c r="D1160" i="1"/>
  <c r="G1160" i="1" s="1"/>
  <c r="D1161" i="1"/>
  <c r="G1161" i="1" s="1"/>
  <c r="D1162" i="1"/>
  <c r="G1162" i="1" s="1"/>
  <c r="D1163" i="1"/>
  <c r="G1163" i="1" s="1"/>
  <c r="D1164" i="1"/>
  <c r="G1164" i="1" s="1"/>
  <c r="D1165" i="1"/>
  <c r="G1165" i="1" s="1"/>
  <c r="D1166" i="1"/>
  <c r="G1166" i="1" s="1"/>
  <c r="D1167" i="1"/>
  <c r="G1167" i="1" s="1"/>
  <c r="D1168" i="1"/>
  <c r="G1168" i="1" s="1"/>
  <c r="D1169" i="1"/>
  <c r="G1169" i="1" s="1"/>
  <c r="D1170" i="1"/>
  <c r="G1170" i="1" s="1"/>
  <c r="D1171" i="1"/>
  <c r="G1171" i="1" s="1"/>
  <c r="D1172" i="1"/>
  <c r="G1172" i="1" s="1"/>
  <c r="D1173" i="1"/>
  <c r="G1173" i="1" s="1"/>
  <c r="D1174" i="1"/>
  <c r="G1174" i="1" s="1"/>
  <c r="D1175" i="1"/>
  <c r="G1175" i="1" s="1"/>
  <c r="D1176" i="1"/>
  <c r="G1176" i="1" s="1"/>
  <c r="D1177" i="1"/>
  <c r="G1177" i="1" s="1"/>
  <c r="D1178" i="1"/>
  <c r="G1178" i="1" s="1"/>
  <c r="D1179" i="1"/>
  <c r="G1179" i="1" s="1"/>
  <c r="D1180" i="1"/>
  <c r="G1180" i="1" s="1"/>
  <c r="D1181" i="1"/>
  <c r="G1181" i="1" s="1"/>
  <c r="D1182" i="1"/>
  <c r="G1182" i="1" s="1"/>
  <c r="D1183" i="1"/>
  <c r="G1183" i="1" s="1"/>
  <c r="D1184" i="1"/>
  <c r="G1184" i="1" s="1"/>
  <c r="D1185" i="1"/>
  <c r="G1185" i="1" s="1"/>
  <c r="D1186" i="1"/>
  <c r="G1186" i="1" s="1"/>
  <c r="D1187" i="1"/>
  <c r="G1187" i="1" s="1"/>
  <c r="D1188" i="1"/>
  <c r="G1188" i="1" s="1"/>
  <c r="D1189" i="1"/>
  <c r="G1189" i="1" s="1"/>
  <c r="D1190" i="1"/>
  <c r="G1190" i="1" s="1"/>
  <c r="D1191" i="1"/>
  <c r="G1191" i="1" s="1"/>
  <c r="D1192" i="1"/>
  <c r="G1192" i="1" s="1"/>
  <c r="D1193" i="1"/>
  <c r="G1193" i="1" s="1"/>
  <c r="D1194" i="1"/>
  <c r="G1194" i="1" s="1"/>
  <c r="D1195" i="1"/>
  <c r="G1195" i="1" s="1"/>
  <c r="D1196" i="1"/>
  <c r="G1196" i="1" s="1"/>
  <c r="D1197" i="1"/>
  <c r="G1197" i="1" s="1"/>
  <c r="D1198" i="1"/>
  <c r="G1198" i="1" s="1"/>
  <c r="D1199" i="1"/>
  <c r="G1199" i="1" s="1"/>
  <c r="D1200" i="1"/>
  <c r="G1200" i="1" s="1"/>
  <c r="D1201" i="1"/>
  <c r="G1201" i="1" s="1"/>
  <c r="D1202" i="1"/>
  <c r="G1202" i="1" s="1"/>
  <c r="D1203" i="1"/>
  <c r="G1203" i="1" s="1"/>
  <c r="D1204" i="1"/>
  <c r="G1204" i="1" s="1"/>
  <c r="D1205" i="1"/>
  <c r="G1205" i="1" s="1"/>
  <c r="D1206" i="1"/>
  <c r="G1206" i="1" s="1"/>
  <c r="D1207" i="1"/>
  <c r="G1207" i="1" s="1"/>
  <c r="D1208" i="1"/>
  <c r="G1208" i="1" s="1"/>
  <c r="D1209" i="1"/>
  <c r="G1209" i="1" s="1"/>
  <c r="D1210" i="1"/>
  <c r="G1210" i="1" s="1"/>
  <c r="D1211" i="1"/>
  <c r="G1211" i="1" s="1"/>
  <c r="D1212" i="1"/>
  <c r="G1212" i="1" s="1"/>
  <c r="D1213" i="1"/>
  <c r="G1213" i="1" s="1"/>
  <c r="D1214" i="1"/>
  <c r="G1214" i="1" s="1"/>
  <c r="D1215" i="1"/>
  <c r="G1215" i="1" s="1"/>
  <c r="D1216" i="1"/>
  <c r="G1216" i="1" s="1"/>
  <c r="D1217" i="1"/>
  <c r="G1217" i="1" s="1"/>
  <c r="D1218" i="1"/>
  <c r="G1218" i="1" s="1"/>
  <c r="D1219" i="1"/>
  <c r="G1219" i="1" s="1"/>
  <c r="D1220" i="1"/>
  <c r="G1220" i="1" s="1"/>
  <c r="D1221" i="1"/>
  <c r="G1221" i="1" s="1"/>
  <c r="D1222" i="1"/>
  <c r="G1222" i="1" s="1"/>
  <c r="D1223" i="1"/>
  <c r="G1223" i="1" s="1"/>
  <c r="D1224" i="1"/>
  <c r="G1224" i="1" s="1"/>
  <c r="D1225" i="1"/>
  <c r="G1225" i="1" s="1"/>
  <c r="D1226" i="1"/>
  <c r="G1226" i="1" s="1"/>
  <c r="D1227" i="1"/>
  <c r="G1227" i="1" s="1"/>
  <c r="D1228" i="1"/>
  <c r="G1228" i="1" s="1"/>
  <c r="D1229" i="1"/>
  <c r="G1229" i="1" s="1"/>
  <c r="D1230" i="1"/>
  <c r="G1230" i="1" s="1"/>
  <c r="D1231" i="1"/>
  <c r="G1231" i="1" s="1"/>
  <c r="D1232" i="1"/>
  <c r="G1232" i="1" s="1"/>
  <c r="D1233" i="1"/>
  <c r="G1233" i="1" s="1"/>
  <c r="D1234" i="1"/>
  <c r="G1234" i="1" s="1"/>
  <c r="D1235" i="1"/>
  <c r="G1235" i="1" s="1"/>
  <c r="D1236" i="1"/>
  <c r="G1236" i="1" s="1"/>
  <c r="D1237" i="1"/>
  <c r="G1237" i="1" s="1"/>
  <c r="D1238" i="1"/>
  <c r="G1238" i="1" s="1"/>
  <c r="D1239" i="1"/>
  <c r="G1239" i="1" s="1"/>
  <c r="D1240" i="1"/>
  <c r="G1240" i="1" s="1"/>
  <c r="D1241" i="1"/>
  <c r="G1241" i="1" s="1"/>
  <c r="D1242" i="1"/>
  <c r="G1242" i="1" s="1"/>
  <c r="D1243" i="1"/>
  <c r="G1243" i="1" s="1"/>
  <c r="D1244" i="1"/>
  <c r="G1244" i="1" s="1"/>
  <c r="D1245" i="1"/>
  <c r="G1245" i="1" s="1"/>
  <c r="D1246" i="1"/>
  <c r="G1246" i="1" s="1"/>
  <c r="D1247" i="1"/>
  <c r="G1247" i="1" s="1"/>
  <c r="D1248" i="1"/>
  <c r="G1248" i="1" s="1"/>
  <c r="D1249" i="1"/>
  <c r="G1249" i="1" s="1"/>
  <c r="D1250" i="1"/>
  <c r="G1250" i="1" s="1"/>
  <c r="D1251" i="1"/>
  <c r="G1251" i="1" s="1"/>
  <c r="D1252" i="1"/>
  <c r="G1252" i="1" s="1"/>
  <c r="D1253" i="1"/>
  <c r="G1253" i="1" s="1"/>
  <c r="D1254" i="1"/>
  <c r="G1254" i="1" s="1"/>
  <c r="D1255" i="1"/>
  <c r="G1255" i="1" s="1"/>
  <c r="D1256" i="1"/>
  <c r="G1256" i="1" s="1"/>
  <c r="D1257" i="1"/>
  <c r="G1257" i="1" s="1"/>
  <c r="D1258" i="1"/>
  <c r="G1258" i="1" s="1"/>
  <c r="D1259" i="1"/>
  <c r="G1259" i="1" s="1"/>
  <c r="D1260" i="1"/>
  <c r="G1260" i="1" s="1"/>
  <c r="D1261" i="1"/>
  <c r="G1261" i="1" s="1"/>
  <c r="D1262" i="1"/>
  <c r="G1262" i="1" s="1"/>
  <c r="D1263" i="1"/>
  <c r="G1263" i="1" s="1"/>
  <c r="D1264" i="1"/>
  <c r="G1264" i="1" s="1"/>
  <c r="D1265" i="1"/>
  <c r="G1265" i="1" s="1"/>
  <c r="D1266" i="1"/>
  <c r="G1266" i="1" s="1"/>
  <c r="D1267" i="1"/>
  <c r="G1267" i="1" s="1"/>
  <c r="D1268" i="1"/>
  <c r="G1268" i="1" s="1"/>
  <c r="D1269" i="1"/>
  <c r="G1269" i="1" s="1"/>
  <c r="D1270" i="1"/>
  <c r="G1270" i="1" s="1"/>
  <c r="D1271" i="1"/>
  <c r="G1271" i="1" s="1"/>
  <c r="D1272" i="1"/>
  <c r="G1272" i="1" s="1"/>
  <c r="D1273" i="1"/>
  <c r="G1273" i="1" s="1"/>
  <c r="D1274" i="1"/>
  <c r="G1274" i="1" s="1"/>
  <c r="D1275" i="1"/>
  <c r="G1275" i="1" s="1"/>
  <c r="D1276" i="1"/>
  <c r="G1276" i="1" s="1"/>
  <c r="D1277" i="1"/>
  <c r="G1277" i="1" s="1"/>
  <c r="D1278" i="1"/>
  <c r="G1278" i="1" s="1"/>
  <c r="D1279" i="1"/>
  <c r="G1279" i="1" s="1"/>
  <c r="D1280" i="1"/>
  <c r="G1280" i="1" s="1"/>
  <c r="D1281" i="1"/>
  <c r="G1281" i="1" s="1"/>
  <c r="D1282" i="1"/>
  <c r="G1282" i="1" s="1"/>
  <c r="D1283" i="1"/>
  <c r="G1283" i="1" s="1"/>
  <c r="D1284" i="1"/>
  <c r="G1284" i="1" s="1"/>
  <c r="D1285" i="1"/>
  <c r="G1285" i="1" s="1"/>
  <c r="D1286" i="1"/>
  <c r="G1286" i="1" s="1"/>
  <c r="D1287" i="1"/>
  <c r="G1287" i="1" s="1"/>
  <c r="D1288" i="1"/>
  <c r="G1288" i="1" s="1"/>
  <c r="D1289" i="1"/>
  <c r="G1289" i="1" s="1"/>
  <c r="D1290" i="1"/>
  <c r="G1290" i="1" s="1"/>
  <c r="D1291" i="1"/>
  <c r="G1291" i="1" s="1"/>
  <c r="D1292" i="1"/>
  <c r="G1292" i="1" s="1"/>
  <c r="D1293" i="1"/>
  <c r="G1293" i="1" s="1"/>
  <c r="D1294" i="1"/>
  <c r="G1294" i="1" s="1"/>
  <c r="D1295" i="1"/>
  <c r="G1295" i="1" s="1"/>
  <c r="D1296" i="1"/>
  <c r="G1296" i="1" s="1"/>
  <c r="D1297" i="1"/>
  <c r="G1297" i="1" s="1"/>
  <c r="D1298" i="1"/>
  <c r="G1298" i="1" s="1"/>
  <c r="D1299" i="1"/>
  <c r="G1299" i="1" s="1"/>
  <c r="D1300" i="1"/>
  <c r="G1300" i="1" s="1"/>
  <c r="D1301" i="1"/>
  <c r="G1301" i="1" s="1"/>
  <c r="D1302" i="1"/>
  <c r="G1302" i="1" s="1"/>
  <c r="D1303" i="1"/>
  <c r="G1303" i="1" s="1"/>
  <c r="D1304" i="1"/>
  <c r="G1304" i="1" s="1"/>
  <c r="D1305" i="1"/>
  <c r="G1305" i="1" s="1"/>
  <c r="D1306" i="1"/>
  <c r="G1306" i="1" s="1"/>
  <c r="D1307" i="1"/>
  <c r="G1307" i="1" s="1"/>
  <c r="D1308" i="1"/>
  <c r="G1308" i="1" s="1"/>
  <c r="D1309" i="1"/>
  <c r="G1309" i="1" s="1"/>
  <c r="D1310" i="1"/>
  <c r="G1310" i="1" s="1"/>
  <c r="D1311" i="1"/>
  <c r="G1311" i="1" s="1"/>
  <c r="D1312" i="1"/>
  <c r="G1312" i="1" s="1"/>
  <c r="D1313" i="1"/>
  <c r="G1313" i="1" s="1"/>
  <c r="D1314" i="1"/>
  <c r="G1314" i="1" s="1"/>
  <c r="D1315" i="1"/>
  <c r="G1315" i="1" s="1"/>
  <c r="D1316" i="1"/>
  <c r="G1316" i="1" s="1"/>
  <c r="D1317" i="1"/>
  <c r="G1317" i="1" s="1"/>
  <c r="D1318" i="1"/>
  <c r="G1318" i="1" s="1"/>
  <c r="D1319" i="1"/>
  <c r="G1319" i="1" s="1"/>
  <c r="D1320" i="1"/>
  <c r="G1320" i="1" s="1"/>
  <c r="D1321" i="1"/>
  <c r="G1321" i="1" s="1"/>
  <c r="D1322" i="1"/>
  <c r="G1322" i="1" s="1"/>
  <c r="D1323" i="1"/>
  <c r="G1323" i="1" s="1"/>
  <c r="D1324" i="1"/>
  <c r="G1324" i="1" s="1"/>
  <c r="D1325" i="1"/>
  <c r="G1325" i="1" s="1"/>
  <c r="D1326" i="1"/>
  <c r="G1326" i="1" s="1"/>
  <c r="D1327" i="1"/>
  <c r="G1327" i="1" s="1"/>
  <c r="D1328" i="1"/>
  <c r="G1328" i="1" s="1"/>
  <c r="D1329" i="1"/>
  <c r="G1329" i="1" s="1"/>
  <c r="D1330" i="1"/>
  <c r="G1330" i="1" s="1"/>
  <c r="D1331" i="1"/>
  <c r="G1331" i="1" s="1"/>
  <c r="D1332" i="1"/>
  <c r="G1332" i="1" s="1"/>
  <c r="D1333" i="1"/>
  <c r="G1333" i="1" s="1"/>
  <c r="D1334" i="1"/>
  <c r="G1334" i="1" s="1"/>
  <c r="D1335" i="1"/>
  <c r="G1335" i="1" s="1"/>
  <c r="D1336" i="1"/>
  <c r="G1336" i="1" s="1"/>
  <c r="D1337" i="1"/>
  <c r="G1337" i="1" s="1"/>
  <c r="D1338" i="1"/>
  <c r="G1338" i="1" s="1"/>
  <c r="D1339" i="1"/>
  <c r="G1339" i="1" s="1"/>
  <c r="D1340" i="1"/>
  <c r="G1340" i="1" s="1"/>
  <c r="D1341" i="1"/>
  <c r="G1341" i="1" s="1"/>
  <c r="D1342" i="1"/>
  <c r="G1342" i="1" s="1"/>
  <c r="D1343" i="1"/>
  <c r="G1343" i="1" s="1"/>
  <c r="D1344" i="1"/>
  <c r="G1344" i="1" s="1"/>
  <c r="D1345" i="1"/>
  <c r="G1345" i="1" s="1"/>
  <c r="D1346" i="1"/>
  <c r="G1346" i="1" s="1"/>
  <c r="D1347" i="1"/>
  <c r="G1347" i="1" s="1"/>
  <c r="D1348" i="1"/>
  <c r="G1348" i="1" s="1"/>
  <c r="D1349" i="1"/>
  <c r="G1349" i="1" s="1"/>
  <c r="D1350" i="1"/>
  <c r="G1350" i="1" s="1"/>
  <c r="D1351" i="1"/>
  <c r="G1351" i="1" s="1"/>
  <c r="D1352" i="1"/>
  <c r="G1352" i="1" s="1"/>
  <c r="D1353" i="1"/>
  <c r="G1353" i="1" s="1"/>
  <c r="D1354" i="1"/>
  <c r="G1354" i="1" s="1"/>
  <c r="D1355" i="1"/>
  <c r="G1355" i="1" s="1"/>
  <c r="D1356" i="1"/>
  <c r="G1356" i="1" s="1"/>
  <c r="D1357" i="1"/>
  <c r="G1357" i="1" s="1"/>
  <c r="D1358" i="1"/>
  <c r="G1358" i="1" s="1"/>
  <c r="D1359" i="1"/>
  <c r="G1359" i="1" s="1"/>
  <c r="D1360" i="1"/>
  <c r="G1360" i="1" s="1"/>
  <c r="D1361" i="1"/>
  <c r="G1361" i="1" s="1"/>
  <c r="D1362" i="1"/>
  <c r="G1362" i="1" s="1"/>
  <c r="D1363" i="1"/>
  <c r="G1363" i="1" s="1"/>
  <c r="D1364" i="1"/>
  <c r="G1364" i="1" s="1"/>
  <c r="D1365" i="1"/>
  <c r="G1365" i="1" s="1"/>
  <c r="D1366" i="1"/>
  <c r="G1366" i="1" s="1"/>
  <c r="D1367" i="1"/>
  <c r="G1367" i="1" s="1"/>
  <c r="D1368" i="1"/>
  <c r="G1368" i="1" s="1"/>
  <c r="D1369" i="1"/>
  <c r="G1369" i="1" s="1"/>
  <c r="D1370" i="1"/>
  <c r="G1370" i="1" s="1"/>
  <c r="D1371" i="1"/>
  <c r="G1371" i="1" s="1"/>
  <c r="D1372" i="1"/>
  <c r="G1372" i="1" s="1"/>
  <c r="D1373" i="1"/>
  <c r="G1373" i="1" s="1"/>
  <c r="D1374" i="1"/>
  <c r="G1374" i="1" s="1"/>
  <c r="D1375" i="1"/>
  <c r="G1375" i="1" s="1"/>
  <c r="D1376" i="1"/>
  <c r="G1376" i="1" s="1"/>
  <c r="D1377" i="1"/>
  <c r="G1377" i="1" s="1"/>
  <c r="D1378" i="1"/>
  <c r="G1378" i="1" s="1"/>
  <c r="D1379" i="1"/>
  <c r="G1379" i="1" s="1"/>
  <c r="D1380" i="1"/>
  <c r="G1380" i="1" s="1"/>
  <c r="D1381" i="1"/>
  <c r="G1381" i="1" s="1"/>
  <c r="D1382" i="1"/>
  <c r="G1382" i="1" s="1"/>
  <c r="D1383" i="1"/>
  <c r="G1383" i="1" s="1"/>
  <c r="D1384" i="1"/>
  <c r="G1384" i="1" s="1"/>
  <c r="D1385" i="1"/>
  <c r="G1385" i="1" s="1"/>
  <c r="D1386" i="1"/>
  <c r="G1386" i="1" s="1"/>
  <c r="D1387" i="1"/>
  <c r="G1387" i="1" s="1"/>
  <c r="D1388" i="1"/>
  <c r="G1388" i="1" s="1"/>
  <c r="D1389" i="1"/>
  <c r="G1389" i="1" s="1"/>
  <c r="D1390" i="1"/>
  <c r="G1390" i="1" s="1"/>
  <c r="D1391" i="1"/>
  <c r="G1391" i="1" s="1"/>
  <c r="D1392" i="1"/>
  <c r="G1392" i="1" s="1"/>
  <c r="D1393" i="1"/>
  <c r="G1393" i="1" s="1"/>
  <c r="D1394" i="1"/>
  <c r="G1394" i="1" s="1"/>
  <c r="D1395" i="1"/>
  <c r="G1395" i="1" s="1"/>
  <c r="D1396" i="1"/>
  <c r="G1396" i="1" s="1"/>
  <c r="D1397" i="1"/>
  <c r="G1397" i="1" s="1"/>
  <c r="D1398" i="1"/>
  <c r="G1398" i="1" s="1"/>
  <c r="D1399" i="1"/>
  <c r="G1399" i="1" s="1"/>
  <c r="D1400" i="1"/>
  <c r="G1400" i="1" s="1"/>
  <c r="D1401" i="1"/>
  <c r="G1401" i="1" s="1"/>
  <c r="D1402" i="1"/>
  <c r="G1402" i="1" s="1"/>
  <c r="D1403" i="1"/>
  <c r="G1403" i="1" s="1"/>
  <c r="D1404" i="1"/>
  <c r="G1404" i="1" s="1"/>
  <c r="D1405" i="1"/>
  <c r="G1405" i="1" s="1"/>
  <c r="D1406" i="1"/>
  <c r="G1406" i="1" s="1"/>
  <c r="D1407" i="1"/>
  <c r="G1407" i="1" s="1"/>
  <c r="D1408" i="1"/>
  <c r="G1408" i="1" s="1"/>
  <c r="D1409" i="1"/>
  <c r="G1409" i="1" s="1"/>
  <c r="D1410" i="1"/>
  <c r="G1410" i="1" s="1"/>
  <c r="D1411" i="1"/>
  <c r="G1411" i="1" s="1"/>
  <c r="D1412" i="1"/>
  <c r="G1412" i="1" s="1"/>
  <c r="D1413" i="1"/>
  <c r="G1413" i="1" s="1"/>
  <c r="D1414" i="1"/>
  <c r="G1414" i="1" s="1"/>
  <c r="D1415" i="1"/>
  <c r="G1415" i="1" s="1"/>
  <c r="D1416" i="1"/>
  <c r="G1416" i="1" s="1"/>
  <c r="D1417" i="1"/>
  <c r="G1417" i="1" s="1"/>
  <c r="D1418" i="1"/>
  <c r="G1418" i="1" s="1"/>
  <c r="D1419" i="1"/>
  <c r="G1419" i="1" s="1"/>
  <c r="D1420" i="1"/>
  <c r="G1420" i="1" s="1"/>
  <c r="D1421" i="1"/>
  <c r="G1421" i="1" s="1"/>
  <c r="D1422" i="1"/>
  <c r="G1422" i="1" s="1"/>
  <c r="D1423" i="1"/>
  <c r="G1423" i="1" s="1"/>
  <c r="D1424" i="1"/>
  <c r="G1424" i="1" s="1"/>
  <c r="D1425" i="1"/>
  <c r="G1425" i="1" s="1"/>
  <c r="D1426" i="1"/>
  <c r="G1426" i="1" s="1"/>
  <c r="D1427" i="1"/>
  <c r="G1427" i="1" s="1"/>
  <c r="D1428" i="1"/>
  <c r="G1428" i="1" s="1"/>
  <c r="D1429" i="1"/>
  <c r="G1429" i="1" s="1"/>
  <c r="D1430" i="1"/>
  <c r="G1430" i="1" s="1"/>
  <c r="D1431" i="1"/>
  <c r="G1431" i="1" s="1"/>
  <c r="D1432" i="1"/>
  <c r="G1432" i="1" s="1"/>
  <c r="D1433" i="1"/>
  <c r="G1433" i="1" s="1"/>
  <c r="D1434" i="1"/>
  <c r="G1434" i="1" s="1"/>
  <c r="D1435" i="1"/>
  <c r="G1435" i="1" s="1"/>
  <c r="D1436" i="1"/>
  <c r="G1436" i="1" s="1"/>
  <c r="D1437" i="1"/>
  <c r="G1437" i="1" s="1"/>
  <c r="D1438" i="1"/>
  <c r="G1438" i="1" s="1"/>
  <c r="D1439" i="1"/>
  <c r="G1439" i="1" s="1"/>
  <c r="D1440" i="1"/>
  <c r="G1440" i="1" s="1"/>
  <c r="D1441" i="1"/>
  <c r="G1441" i="1" s="1"/>
  <c r="D1442" i="1"/>
  <c r="G1442" i="1" s="1"/>
  <c r="D1443" i="1"/>
  <c r="G1443" i="1" s="1"/>
  <c r="D1444" i="1"/>
  <c r="G1444" i="1" s="1"/>
  <c r="D1445" i="1"/>
  <c r="G1445" i="1" s="1"/>
  <c r="D1446" i="1"/>
  <c r="G1446" i="1" s="1"/>
  <c r="D1447" i="1"/>
  <c r="G1447" i="1" s="1"/>
  <c r="D1448" i="1"/>
  <c r="G1448" i="1" s="1"/>
  <c r="D1449" i="1"/>
  <c r="G1449" i="1" s="1"/>
  <c r="D1450" i="1"/>
  <c r="G1450" i="1" s="1"/>
  <c r="D1451" i="1"/>
  <c r="G1451" i="1" s="1"/>
  <c r="D1452" i="1"/>
  <c r="G1452" i="1" s="1"/>
  <c r="D1453" i="1"/>
  <c r="G1453" i="1" s="1"/>
  <c r="D1454" i="1"/>
  <c r="G1454" i="1" s="1"/>
  <c r="D1455" i="1"/>
  <c r="G1455" i="1" s="1"/>
  <c r="D1456" i="1"/>
  <c r="G1456" i="1" s="1"/>
  <c r="D1457" i="1"/>
  <c r="G1457" i="1" s="1"/>
  <c r="D1458" i="1"/>
  <c r="G1458" i="1" s="1"/>
  <c r="D1459" i="1"/>
  <c r="G1459" i="1" s="1"/>
  <c r="D1460" i="1"/>
  <c r="G1460" i="1" s="1"/>
  <c r="D1461" i="1"/>
  <c r="G1461" i="1" s="1"/>
  <c r="D1462" i="1"/>
  <c r="G1462" i="1" s="1"/>
  <c r="D1463" i="1"/>
  <c r="G1463" i="1" s="1"/>
  <c r="D1464" i="1"/>
  <c r="G1464" i="1" s="1"/>
  <c r="D1465" i="1"/>
  <c r="G1465" i="1" s="1"/>
  <c r="D1466" i="1"/>
  <c r="G1466" i="1" s="1"/>
  <c r="D1467" i="1"/>
  <c r="G1467" i="1" s="1"/>
  <c r="D1468" i="1"/>
  <c r="G1468" i="1" s="1"/>
  <c r="D1469" i="1"/>
  <c r="G1469" i="1" s="1"/>
  <c r="D1470" i="1"/>
  <c r="G1470" i="1" s="1"/>
  <c r="D1471" i="1"/>
  <c r="G1471" i="1" s="1"/>
  <c r="D1472" i="1"/>
  <c r="G1472" i="1" s="1"/>
  <c r="D1473" i="1"/>
  <c r="G1473" i="1" s="1"/>
  <c r="D1474" i="1"/>
  <c r="G1474" i="1" s="1"/>
  <c r="D1475" i="1"/>
  <c r="G1475" i="1" s="1"/>
  <c r="D1476" i="1"/>
  <c r="G1476" i="1" s="1"/>
  <c r="D1477" i="1"/>
  <c r="G1477" i="1" s="1"/>
  <c r="D1478" i="1"/>
  <c r="G1478" i="1" s="1"/>
  <c r="D1479" i="1"/>
  <c r="G1479" i="1" s="1"/>
  <c r="D1480" i="1"/>
  <c r="G1480" i="1" s="1"/>
  <c r="D1481" i="1"/>
  <c r="G1481" i="1" s="1"/>
  <c r="D1482" i="1"/>
  <c r="G1482" i="1" s="1"/>
  <c r="D1483" i="1"/>
  <c r="G1483" i="1" s="1"/>
  <c r="D1484" i="1"/>
  <c r="G1484" i="1" s="1"/>
  <c r="D1485" i="1"/>
  <c r="G1485" i="1" s="1"/>
  <c r="D1486" i="1"/>
  <c r="G1486" i="1" s="1"/>
  <c r="D1487" i="1"/>
  <c r="G1487" i="1" s="1"/>
  <c r="D1488" i="1"/>
  <c r="G1488" i="1" s="1"/>
  <c r="D1489" i="1"/>
  <c r="G1489" i="1" s="1"/>
  <c r="D1490" i="1"/>
  <c r="G1490" i="1" s="1"/>
  <c r="D1491" i="1"/>
  <c r="G1491" i="1" s="1"/>
  <c r="D1492" i="1"/>
  <c r="G1492" i="1" s="1"/>
  <c r="D1493" i="1"/>
  <c r="G1493" i="1" s="1"/>
  <c r="D1494" i="1"/>
  <c r="G1494" i="1" s="1"/>
  <c r="D1495" i="1"/>
  <c r="G1495" i="1" s="1"/>
  <c r="D1496" i="1"/>
  <c r="G1496" i="1" s="1"/>
  <c r="D1497" i="1"/>
  <c r="G1497" i="1" s="1"/>
  <c r="D1498" i="1"/>
  <c r="G1498" i="1" s="1"/>
  <c r="D1499" i="1"/>
  <c r="G1499" i="1" s="1"/>
  <c r="D1500" i="1"/>
  <c r="G1500" i="1" s="1"/>
  <c r="D1501" i="1"/>
  <c r="G1501" i="1" s="1"/>
  <c r="D1502" i="1"/>
  <c r="G1502" i="1" s="1"/>
  <c r="D1503" i="1"/>
  <c r="G1503" i="1" s="1"/>
  <c r="D1504" i="1"/>
  <c r="G1504" i="1" s="1"/>
  <c r="D1505" i="1"/>
  <c r="G1505" i="1" s="1"/>
  <c r="D1506" i="1"/>
  <c r="G1506" i="1" s="1"/>
  <c r="D1507" i="1"/>
  <c r="G1507" i="1" s="1"/>
  <c r="D1508" i="1"/>
  <c r="G1508" i="1" s="1"/>
  <c r="D1509" i="1"/>
  <c r="G1509" i="1" s="1"/>
  <c r="D1510" i="1"/>
  <c r="G1510" i="1" s="1"/>
  <c r="D1511" i="1"/>
  <c r="G1511" i="1" s="1"/>
  <c r="D1512" i="1"/>
  <c r="G1512" i="1" s="1"/>
  <c r="D1513" i="1"/>
  <c r="G1513" i="1" s="1"/>
  <c r="D1514" i="1"/>
  <c r="G1514" i="1" s="1"/>
  <c r="D1515" i="1"/>
  <c r="G1515" i="1" s="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I496" i="5"/>
  <c r="C86" i="5"/>
  <c r="H99" i="5"/>
  <c r="H85" i="5"/>
  <c r="H351" i="5"/>
  <c r="H329" i="5"/>
  <c r="H152" i="5"/>
  <c r="H70" i="5"/>
  <c r="H133" i="5"/>
  <c r="H322" i="5"/>
  <c r="H49" i="5"/>
  <c r="H226" i="5"/>
  <c r="H472" i="5"/>
  <c r="H293" i="5"/>
  <c r="C71" i="5"/>
  <c r="C40" i="5"/>
  <c r="C418" i="5"/>
  <c r="C201" i="5"/>
  <c r="C253" i="5"/>
  <c r="C293" i="5"/>
  <c r="C362" i="5"/>
  <c r="C359" i="5"/>
  <c r="C436" i="5"/>
  <c r="C327" i="5"/>
  <c r="C424" i="5"/>
  <c r="C203" i="5"/>
  <c r="C202" i="5"/>
  <c r="C251" i="5"/>
  <c r="C242" i="5"/>
  <c r="C122" i="5"/>
  <c r="C32" i="5"/>
  <c r="C143" i="5"/>
  <c r="C204" i="5"/>
  <c r="C450" i="5"/>
  <c r="C388" i="5"/>
  <c r="C333" i="5"/>
  <c r="C254" i="5"/>
  <c r="C368" i="5"/>
  <c r="C211" i="5"/>
  <c r="C19" i="5"/>
  <c r="C155" i="5"/>
  <c r="C304" i="5"/>
  <c r="C23" i="5"/>
  <c r="C168" i="5"/>
  <c r="C167" i="5"/>
  <c r="C252" i="5"/>
  <c r="C472" i="5"/>
  <c r="C495" i="5"/>
  <c r="C395" i="5"/>
  <c r="C178" i="5"/>
  <c r="C226" i="5"/>
  <c r="C49" i="5"/>
  <c r="C322" i="5"/>
  <c r="C497" i="5"/>
  <c r="C94" i="5"/>
  <c r="C498" i="5"/>
  <c r="C228" i="5"/>
  <c r="C460" i="5"/>
  <c r="C100" i="5"/>
  <c r="C366" i="5"/>
  <c r="C484" i="5"/>
  <c r="C198" i="5"/>
  <c r="C425" i="5"/>
  <c r="C193" i="5"/>
  <c r="C117" i="5"/>
  <c r="C93" i="5"/>
  <c r="C360" i="5"/>
  <c r="C383" i="5"/>
  <c r="C340" i="5"/>
  <c r="C134" i="5"/>
  <c r="C315" i="5"/>
  <c r="C231" i="5"/>
  <c r="C105" i="5"/>
  <c r="C16" i="5"/>
  <c r="C367" i="5"/>
  <c r="C212" i="5"/>
  <c r="C332" i="5"/>
  <c r="C369" i="5"/>
  <c r="C170" i="5"/>
  <c r="C494" i="5"/>
  <c r="C491" i="5"/>
  <c r="C232" i="5"/>
  <c r="C95" i="5"/>
  <c r="C467" i="5"/>
  <c r="C400" i="5"/>
  <c r="C217" i="5"/>
  <c r="C363" i="5"/>
  <c r="C102" i="5"/>
  <c r="C72" i="5"/>
  <c r="C298" i="5"/>
  <c r="C265" i="5"/>
  <c r="C33" i="5"/>
  <c r="C116" i="5"/>
  <c r="C443" i="5"/>
  <c r="C243" i="5"/>
  <c r="C409" i="5"/>
  <c r="C321" i="5"/>
  <c r="C176" i="5"/>
  <c r="C162" i="5"/>
  <c r="C342" i="5"/>
  <c r="C319" i="5"/>
  <c r="C267" i="5"/>
  <c r="C454" i="5"/>
  <c r="C88" i="5"/>
  <c r="C294" i="5"/>
  <c r="C229" i="5"/>
  <c r="C320" i="5"/>
  <c r="C41" i="5"/>
  <c r="C132" i="5"/>
  <c r="C371" i="5"/>
  <c r="C350" i="5"/>
  <c r="C401" i="5"/>
  <c r="C345" i="5"/>
  <c r="C113" i="5"/>
  <c r="C36" i="5"/>
  <c r="C160" i="5"/>
  <c r="C101" i="5"/>
  <c r="C346" i="5"/>
  <c r="C355" i="5"/>
  <c r="C103" i="5"/>
  <c r="C268" i="5"/>
  <c r="C421" i="5"/>
  <c r="C317" i="5"/>
  <c r="C238" i="5"/>
  <c r="C133" i="5"/>
  <c r="C148" i="5"/>
  <c r="C447" i="5"/>
  <c r="C374" i="5"/>
  <c r="C437" i="5"/>
  <c r="C56" i="5"/>
  <c r="C159" i="5"/>
  <c r="C87" i="5"/>
  <c r="C260" i="5"/>
  <c r="C347" i="5"/>
  <c r="C169" i="5"/>
  <c r="C31" i="5"/>
  <c r="C106" i="5"/>
  <c r="C451" i="5"/>
  <c r="C262" i="5"/>
  <c r="C70" i="5"/>
  <c r="C397" i="5"/>
  <c r="C218" i="5"/>
  <c r="C154" i="5"/>
  <c r="C236" i="5"/>
  <c r="C481" i="5"/>
  <c r="C188" i="5"/>
  <c r="C413" i="5"/>
  <c r="C305" i="5"/>
  <c r="C17" i="5"/>
  <c r="C488" i="5"/>
  <c r="C341" i="5"/>
  <c r="C104" i="5"/>
  <c r="C256" i="5"/>
  <c r="C136" i="5"/>
  <c r="C406" i="5"/>
  <c r="C370" i="5"/>
  <c r="C485" i="5"/>
  <c r="C26" i="5"/>
  <c r="C272" i="5"/>
  <c r="C14" i="5"/>
  <c r="C205" i="5"/>
  <c r="C458" i="5"/>
  <c r="C404" i="5"/>
  <c r="C489" i="5"/>
  <c r="C213" i="5"/>
  <c r="C152" i="5"/>
  <c r="C323" i="5"/>
  <c r="C270" i="5"/>
  <c r="C459" i="5"/>
  <c r="C344" i="5"/>
  <c r="C78" i="5"/>
  <c r="C440" i="5"/>
  <c r="C24" i="5"/>
  <c r="C53" i="5"/>
  <c r="C30" i="5"/>
  <c r="C455" i="5"/>
  <c r="C54" i="5"/>
  <c r="C410" i="5"/>
  <c r="C214" i="5"/>
  <c r="C277" i="5"/>
  <c r="C197" i="5"/>
  <c r="C441" i="5"/>
  <c r="C316" i="5"/>
  <c r="C21" i="5"/>
  <c r="C114" i="5"/>
  <c r="C215" i="5"/>
  <c r="C380" i="5"/>
  <c r="C473" i="5"/>
  <c r="C393" i="5"/>
  <c r="C439" i="5"/>
  <c r="C18" i="5"/>
  <c r="C81" i="5"/>
  <c r="C283" i="5"/>
  <c r="C112" i="5"/>
  <c r="C42" i="5"/>
  <c r="C47" i="5"/>
  <c r="C37" i="5"/>
  <c r="C461" i="5"/>
  <c r="C83" i="5"/>
  <c r="C261" i="5"/>
  <c r="C111" i="5"/>
  <c r="C407" i="5"/>
  <c r="C9" i="5"/>
  <c r="C173" i="5"/>
  <c r="C337" i="5"/>
  <c r="C216" i="5"/>
  <c r="C452" i="5"/>
  <c r="C194" i="5"/>
  <c r="C184" i="5"/>
  <c r="C107" i="5"/>
  <c r="C89" i="5"/>
  <c r="C29" i="5"/>
  <c r="C348" i="5"/>
  <c r="C303" i="5"/>
  <c r="C237" i="5"/>
  <c r="C470" i="5"/>
  <c r="C208" i="5"/>
  <c r="C381" i="5"/>
  <c r="C419" i="5"/>
  <c r="C171" i="5"/>
  <c r="C129" i="5"/>
  <c r="C206" i="5"/>
  <c r="C352" i="5"/>
  <c r="C199" i="5"/>
  <c r="C118" i="5"/>
  <c r="C123" i="5"/>
  <c r="C244" i="5"/>
  <c r="C456" i="5"/>
  <c r="C281" i="5"/>
  <c r="C61" i="5"/>
  <c r="C431" i="5"/>
  <c r="C257" i="5"/>
  <c r="C309" i="5"/>
  <c r="C311" i="5"/>
  <c r="C445" i="5"/>
  <c r="C496" i="5"/>
  <c r="C299" i="5"/>
  <c r="C161" i="5"/>
  <c r="C125" i="5"/>
  <c r="C43" i="5"/>
  <c r="C20" i="5"/>
  <c r="C417" i="5"/>
  <c r="C195" i="5"/>
  <c r="C142" i="5"/>
  <c r="C57" i="5"/>
  <c r="C245" i="5"/>
  <c r="C328" i="5"/>
  <c r="C185" i="5"/>
  <c r="C110" i="5"/>
  <c r="C165" i="5"/>
  <c r="C225" i="5"/>
  <c r="C144" i="5"/>
  <c r="C7" i="5"/>
  <c r="C90" i="5"/>
  <c r="C468" i="5"/>
  <c r="C285" i="5"/>
  <c r="C276" i="5"/>
  <c r="C466" i="5"/>
  <c r="C58" i="5"/>
  <c r="C249" i="5"/>
  <c r="C501" i="5"/>
  <c r="C446" i="5"/>
  <c r="C52" i="5"/>
  <c r="C453" i="5"/>
  <c r="C8" i="5"/>
  <c r="C318" i="5"/>
  <c r="C278" i="5"/>
  <c r="C22" i="5"/>
  <c r="C6" i="5"/>
  <c r="C329" i="5"/>
  <c r="C130" i="5"/>
  <c r="C34" i="5"/>
  <c r="C402" i="5"/>
  <c r="C258" i="5"/>
  <c r="C82" i="5"/>
  <c r="C291" i="5"/>
  <c r="C339" i="5"/>
  <c r="C131" i="5"/>
  <c r="C189" i="5"/>
  <c r="C65" i="5"/>
  <c r="C415" i="5"/>
  <c r="C239" i="5"/>
  <c r="C474" i="5"/>
  <c r="C490" i="5"/>
  <c r="C200" i="5"/>
  <c r="C62" i="5"/>
  <c r="C442" i="5"/>
  <c r="C126" i="5"/>
  <c r="C330" i="5"/>
  <c r="C387" i="5"/>
  <c r="C223" i="5"/>
  <c r="C392" i="5"/>
  <c r="C375" i="5"/>
  <c r="C141" i="5"/>
  <c r="C384" i="5"/>
  <c r="C145" i="5"/>
  <c r="C325" i="5"/>
  <c r="C186" i="5"/>
  <c r="C10" i="5"/>
  <c r="C127" i="5"/>
  <c r="C240" i="5"/>
  <c r="C109" i="5"/>
  <c r="C469" i="5"/>
  <c r="C5" i="5"/>
  <c r="C241" i="5"/>
  <c r="C493" i="5"/>
  <c r="C312" i="5"/>
  <c r="C471" i="5"/>
  <c r="C308" i="5"/>
  <c r="C163" i="5"/>
  <c r="C207" i="5"/>
  <c r="C356" i="5"/>
  <c r="C69" i="5"/>
  <c r="C310" i="5"/>
  <c r="C296" i="5"/>
  <c r="C399" i="5"/>
  <c r="C372" i="5"/>
  <c r="C45" i="5"/>
  <c r="C115" i="5"/>
  <c r="C324" i="5"/>
  <c r="C335" i="5"/>
  <c r="C164" i="5"/>
  <c r="C373" i="5"/>
  <c r="C290" i="5"/>
  <c r="C353" i="5"/>
  <c r="C403" i="5"/>
  <c r="C128" i="5"/>
  <c r="C59" i="5"/>
  <c r="C11" i="5"/>
  <c r="C3" i="5"/>
  <c r="C358" i="5"/>
  <c r="C331" i="5"/>
  <c r="C478" i="5"/>
  <c r="C180" i="5"/>
  <c r="C351" i="5"/>
  <c r="C462" i="5"/>
  <c r="C273" i="5"/>
  <c r="C302" i="5"/>
  <c r="C475" i="5"/>
  <c r="C430" i="5"/>
  <c r="C364" i="5"/>
  <c r="C50" i="5"/>
  <c r="C196" i="5"/>
  <c r="C181" i="5"/>
  <c r="C378" i="5"/>
  <c r="C301" i="5"/>
  <c r="C219" i="5"/>
  <c r="C230" i="5"/>
  <c r="C259" i="5"/>
  <c r="C12" i="5"/>
  <c r="C314" i="5"/>
  <c r="C438" i="5"/>
  <c r="C282" i="5"/>
  <c r="C227" i="5"/>
  <c r="C63" i="5"/>
  <c r="C411" i="5"/>
  <c r="C220" i="5"/>
  <c r="C376" i="5"/>
  <c r="C44" i="5"/>
  <c r="C465" i="5"/>
  <c r="C274" i="5"/>
  <c r="C412" i="5"/>
  <c r="C175" i="5"/>
  <c r="C486" i="5"/>
  <c r="C124" i="5"/>
  <c r="C476" i="5"/>
  <c r="C365" i="5"/>
  <c r="C46" i="5"/>
  <c r="C420" i="5"/>
  <c r="C121" i="5"/>
  <c r="C394" i="5"/>
  <c r="C246" i="5"/>
  <c r="C479" i="5"/>
  <c r="C85" i="5"/>
  <c r="C379" i="5"/>
  <c r="C74" i="5"/>
  <c r="C385" i="5"/>
  <c r="C79" i="5"/>
  <c r="C334" i="5"/>
  <c r="C35" i="5"/>
  <c r="C166" i="5"/>
  <c r="C73" i="5"/>
  <c r="C146" i="5"/>
  <c r="C336" i="5"/>
  <c r="C482" i="5"/>
  <c r="C92" i="5"/>
  <c r="C99" i="5"/>
  <c r="C463" i="5"/>
  <c r="C343" i="5"/>
  <c r="C448" i="5"/>
  <c r="C292" i="5"/>
  <c r="C477" i="5"/>
  <c r="C96" i="5"/>
  <c r="C135" i="5"/>
  <c r="C275" i="5"/>
  <c r="C140" i="5"/>
  <c r="C150" i="5"/>
  <c r="C97" i="5"/>
  <c r="C190" i="5"/>
  <c r="C306" i="5"/>
  <c r="C187" i="5"/>
  <c r="C457" i="5"/>
  <c r="C98" i="5"/>
  <c r="C233" i="5"/>
  <c r="C149" i="5"/>
  <c r="C255" i="5"/>
  <c r="C499" i="5"/>
  <c r="C182" i="5"/>
  <c r="C428" i="5"/>
  <c r="C15" i="5"/>
  <c r="C416" i="5"/>
  <c r="C377" i="5"/>
  <c r="C487" i="5"/>
  <c r="C389" i="5"/>
  <c r="C177" i="5"/>
  <c r="C153" i="5"/>
  <c r="C382" i="5"/>
  <c r="C313" i="5"/>
  <c r="C234" i="5"/>
  <c r="C75" i="5"/>
  <c r="C396" i="5"/>
  <c r="C426" i="5"/>
  <c r="C284" i="5"/>
  <c r="C444" i="5"/>
  <c r="C156" i="5"/>
  <c r="C137" i="5"/>
  <c r="C179" i="5"/>
  <c r="C295" i="5"/>
  <c r="C174" i="5"/>
  <c r="C349" i="5"/>
  <c r="C210" i="5"/>
  <c r="C25" i="5"/>
  <c r="C263" i="5"/>
  <c r="C483" i="5"/>
  <c r="C427" i="5"/>
  <c r="C398" i="5"/>
  <c r="C224" i="5"/>
  <c r="C64" i="5"/>
  <c r="C408" i="5"/>
  <c r="C191" i="5"/>
  <c r="C264" i="5"/>
  <c r="C432" i="5"/>
  <c r="C158" i="5"/>
  <c r="C172" i="5"/>
  <c r="C77" i="5"/>
  <c r="C221" i="5"/>
  <c r="C235" i="5"/>
  <c r="C464" i="5"/>
  <c r="C209" i="5"/>
  <c r="C480" i="5"/>
  <c r="C297" i="5"/>
  <c r="C192" i="5"/>
  <c r="C289" i="5"/>
  <c r="C449" i="5"/>
  <c r="C247" i="5"/>
  <c r="C108" i="5"/>
  <c r="C222" i="5"/>
  <c r="C405" i="5"/>
  <c r="C386" i="5"/>
  <c r="C266" i="5"/>
  <c r="C250" i="5"/>
  <c r="C429" i="5"/>
  <c r="C326" i="5"/>
  <c r="C151" i="5"/>
  <c r="C422" i="5"/>
  <c r="C361" i="5"/>
  <c r="C269" i="5"/>
  <c r="C66" i="5"/>
  <c r="C138" i="5"/>
  <c r="C357" i="5"/>
  <c r="C338" i="5"/>
  <c r="C157" i="5"/>
  <c r="C55" i="5"/>
  <c r="C4" i="5"/>
  <c r="C147" i="5"/>
  <c r="C13" i="5"/>
  <c r="C500" i="5"/>
  <c r="C434" i="5"/>
  <c r="C91" i="5"/>
  <c r="C60" i="5"/>
  <c r="C248" i="5"/>
  <c r="C492" i="5"/>
  <c r="C80" i="5"/>
  <c r="C279" i="5"/>
  <c r="C68" i="5"/>
  <c r="C307" i="5"/>
  <c r="C119" i="5"/>
  <c r="C84" i="5"/>
  <c r="C390" i="5"/>
  <c r="C48" i="5"/>
  <c r="C39" i="5"/>
  <c r="C280" i="5"/>
  <c r="C76" i="5"/>
  <c r="C414" i="5"/>
  <c r="C27" i="5"/>
  <c r="C120" i="5"/>
  <c r="C286" i="5"/>
  <c r="C28" i="5"/>
  <c r="C183" i="5"/>
  <c r="C51" i="5"/>
  <c r="C435" i="5"/>
  <c r="C38" i="5"/>
  <c r="C433" i="5"/>
  <c r="C287" i="5"/>
  <c r="C67" i="5"/>
  <c r="C391" i="5"/>
  <c r="C300" i="5"/>
  <c r="C139" i="5"/>
  <c r="C271" i="5"/>
  <c r="C423" i="5"/>
  <c r="C288" i="5"/>
  <c r="C354" i="5"/>
  <c r="I373" i="5"/>
  <c r="I164" i="5"/>
  <c r="I372" i="5"/>
  <c r="I469" i="5"/>
  <c r="I325" i="5"/>
  <c r="I329" i="5"/>
  <c r="I318" i="5"/>
  <c r="I276" i="5"/>
  <c r="I20" i="5"/>
  <c r="I431" i="5"/>
  <c r="I118" i="5"/>
  <c r="I303" i="5"/>
  <c r="I194" i="5"/>
  <c r="I216" i="5"/>
  <c r="I173" i="5"/>
  <c r="I407" i="5"/>
  <c r="I112" i="5"/>
  <c r="I81" i="5"/>
  <c r="I440" i="5"/>
  <c r="I404" i="5"/>
  <c r="I458" i="5"/>
  <c r="I154" i="5"/>
  <c r="I397" i="5"/>
  <c r="I70" i="5"/>
  <c r="I262" i="5"/>
  <c r="I159" i="5"/>
  <c r="I374" i="5"/>
  <c r="I133" i="5"/>
  <c r="I345" i="5"/>
  <c r="I229" i="5"/>
  <c r="I409" i="5"/>
  <c r="I232" i="5"/>
  <c r="I212" i="5"/>
  <c r="I383" i="5"/>
  <c r="I193" i="5"/>
  <c r="I198" i="5"/>
  <c r="I100" i="5"/>
  <c r="I322" i="5"/>
  <c r="I49" i="5"/>
  <c r="I226" i="5"/>
  <c r="I472" i="5"/>
  <c r="I23" i="5"/>
  <c r="I450" i="5"/>
  <c r="I362" i="5"/>
  <c r="I293" i="5"/>
  <c r="I40" i="5"/>
  <c r="H198" i="5"/>
  <c r="H409" i="5"/>
  <c r="H345" i="5"/>
  <c r="H262" i="5"/>
  <c r="H154" i="5"/>
  <c r="H458" i="5"/>
  <c r="H404" i="5"/>
  <c r="H440" i="5"/>
  <c r="H81" i="5"/>
  <c r="H112" i="5"/>
  <c r="H407" i="5"/>
  <c r="I87" i="5"/>
  <c r="H40" i="5"/>
  <c r="M4" i="1"/>
  <c r="M6" i="1"/>
  <c r="M7" i="1"/>
  <c r="M8" i="1"/>
  <c r="M9" i="1"/>
  <c r="M12" i="1"/>
  <c r="M13" i="1"/>
  <c r="M14" i="1"/>
  <c r="M17" i="1"/>
  <c r="M18" i="1"/>
  <c r="M23" i="1"/>
  <c r="M24" i="1"/>
  <c r="M25" i="1"/>
  <c r="M26" i="1"/>
  <c r="M27" i="1"/>
  <c r="M28" i="1"/>
  <c r="M29" i="1"/>
  <c r="M40" i="1"/>
  <c r="M41" i="1"/>
  <c r="M42" i="1"/>
  <c r="M43" i="1"/>
  <c r="M44" i="1"/>
  <c r="M45" i="1"/>
  <c r="M46" i="1"/>
  <c r="M47" i="1"/>
  <c r="M64" i="1"/>
  <c r="M65" i="1"/>
  <c r="M66" i="1"/>
  <c r="M67" i="1"/>
  <c r="N67" i="1" s="1"/>
  <c r="H67" i="1" s="1"/>
  <c r="M68" i="1"/>
  <c r="M69" i="1"/>
  <c r="M70" i="1"/>
  <c r="M75" i="1"/>
  <c r="M76" i="1"/>
  <c r="M77" i="1"/>
  <c r="M78" i="1"/>
  <c r="M83" i="1"/>
  <c r="M84" i="1"/>
  <c r="M85" i="1"/>
  <c r="M86" i="1"/>
  <c r="M87" i="1"/>
  <c r="M88" i="1"/>
  <c r="M89" i="1"/>
  <c r="M90" i="1"/>
  <c r="M91" i="1"/>
  <c r="M92" i="1"/>
  <c r="M93" i="1"/>
  <c r="M98" i="1"/>
  <c r="M99" i="1"/>
  <c r="M109" i="1"/>
  <c r="M110" i="1"/>
  <c r="M111" i="1"/>
  <c r="M112" i="1"/>
  <c r="M116" i="1"/>
  <c r="M117" i="1"/>
  <c r="M120" i="1"/>
  <c r="M121" i="1"/>
  <c r="M122" i="1"/>
  <c r="M123" i="1"/>
  <c r="M124" i="1"/>
  <c r="M125" i="1"/>
  <c r="M126" i="1"/>
  <c r="M127" i="1"/>
  <c r="M128" i="1"/>
  <c r="M134" i="1"/>
  <c r="M135" i="1"/>
  <c r="M136" i="1"/>
  <c r="M137" i="1"/>
  <c r="M138" i="1"/>
  <c r="M142" i="1"/>
  <c r="M143" i="1"/>
  <c r="M144" i="1"/>
  <c r="M145" i="1"/>
  <c r="M163" i="1"/>
  <c r="M164" i="1"/>
  <c r="M167" i="1"/>
  <c r="M168" i="1"/>
  <c r="M169" i="1"/>
  <c r="M170" i="1"/>
  <c r="M171" i="1"/>
  <c r="M177" i="1"/>
  <c r="M178" i="1"/>
  <c r="M179" i="1"/>
  <c r="M180" i="1"/>
  <c r="M181" i="1"/>
  <c r="M184" i="1"/>
  <c r="M185" i="1"/>
  <c r="M186" i="1"/>
  <c r="M191" i="1"/>
  <c r="M192" i="1"/>
  <c r="M193" i="1"/>
  <c r="M194" i="1"/>
  <c r="M195" i="1"/>
  <c r="M198" i="1"/>
  <c r="M199" i="1"/>
  <c r="M200" i="1"/>
  <c r="M203" i="1"/>
  <c r="M204" i="1"/>
  <c r="M214" i="1"/>
  <c r="M215" i="1"/>
  <c r="M219" i="1"/>
  <c r="M220" i="1"/>
  <c r="M225" i="1"/>
  <c r="M226" i="1"/>
  <c r="M227" i="1"/>
  <c r="M228" i="1"/>
  <c r="M229" i="1"/>
  <c r="M230" i="1"/>
  <c r="M231" i="1"/>
  <c r="M232" i="1"/>
  <c r="M233" i="1"/>
  <c r="M234" i="1"/>
  <c r="M235" i="1"/>
  <c r="M236" i="1"/>
  <c r="M237" i="1"/>
  <c r="M238" i="1"/>
  <c r="M246" i="1"/>
  <c r="M247" i="1"/>
  <c r="M248" i="1"/>
  <c r="M249" i="1"/>
  <c r="M250" i="1"/>
  <c r="M251" i="1"/>
  <c r="M252" i="1"/>
  <c r="M253" i="1"/>
  <c r="M254" i="1"/>
  <c r="M259" i="1"/>
  <c r="M260" i="1"/>
  <c r="M261" i="1"/>
  <c r="M264" i="1"/>
  <c r="M265" i="1"/>
  <c r="M266" i="1"/>
  <c r="M267" i="1"/>
  <c r="M268" i="1"/>
  <c r="M272" i="1"/>
  <c r="M273" i="1"/>
  <c r="M274" i="1"/>
  <c r="M277" i="1"/>
  <c r="M278" i="1"/>
  <c r="M279" i="1"/>
  <c r="M280" i="1"/>
  <c r="M281" i="1"/>
  <c r="M282" i="1"/>
  <c r="M283" i="1"/>
  <c r="M284" i="1"/>
  <c r="M285" i="1"/>
  <c r="M288" i="1"/>
  <c r="M289" i="1"/>
  <c r="M290" i="1"/>
  <c r="M291" i="1"/>
  <c r="M292" i="1"/>
  <c r="M293" i="1"/>
  <c r="M294" i="1"/>
  <c r="M295" i="1"/>
  <c r="M296" i="1"/>
  <c r="M297" i="1"/>
  <c r="M334" i="1"/>
  <c r="M335" i="1"/>
  <c r="M338" i="1"/>
  <c r="M339" i="1"/>
  <c r="M370" i="1"/>
  <c r="M371" i="1"/>
  <c r="M372" i="1"/>
  <c r="M373" i="1"/>
  <c r="M376" i="1"/>
  <c r="M377" i="1"/>
  <c r="M378" i="1"/>
  <c r="M379" i="1"/>
  <c r="M380" i="1"/>
  <c r="M390" i="1"/>
  <c r="M391" i="1"/>
  <c r="M392" i="1"/>
  <c r="M393" i="1"/>
  <c r="M397" i="1"/>
  <c r="M398" i="1"/>
  <c r="M399" i="1"/>
  <c r="M400" i="1"/>
  <c r="M409" i="1"/>
  <c r="M410" i="1"/>
  <c r="M411" i="1"/>
  <c r="M412" i="1"/>
  <c r="M418" i="1"/>
  <c r="M419" i="1"/>
  <c r="M425" i="1"/>
  <c r="M426" i="1"/>
  <c r="M427" i="1"/>
  <c r="M428" i="1"/>
  <c r="M434" i="1"/>
  <c r="M435" i="1"/>
  <c r="M436" i="1"/>
  <c r="M437" i="1"/>
  <c r="M438" i="1"/>
  <c r="M439" i="1"/>
  <c r="M440" i="1"/>
  <c r="M441" i="1"/>
  <c r="M442" i="1"/>
  <c r="M443" i="1"/>
  <c r="M444" i="1"/>
  <c r="M445" i="1"/>
  <c r="M446" i="1"/>
  <c r="M447" i="1"/>
  <c r="M448" i="1"/>
  <c r="M453" i="1"/>
  <c r="M454" i="1"/>
  <c r="M455" i="1"/>
  <c r="M456" i="1"/>
  <c r="M473" i="1"/>
  <c r="M474" i="1"/>
  <c r="M475" i="1"/>
  <c r="M489" i="1"/>
  <c r="M490" i="1"/>
  <c r="M491" i="1"/>
  <c r="M505" i="1"/>
  <c r="M506" i="1"/>
  <c r="M515" i="1"/>
  <c r="M516" i="1"/>
  <c r="M517" i="1"/>
  <c r="M518" i="1"/>
  <c r="M519" i="1"/>
  <c r="M520" i="1"/>
  <c r="M521" i="1"/>
  <c r="M522" i="1"/>
  <c r="M523" i="1"/>
  <c r="M528" i="1"/>
  <c r="M529" i="1"/>
  <c r="M530" i="1"/>
  <c r="M531" i="1"/>
  <c r="M539" i="1"/>
  <c r="M540" i="1"/>
  <c r="M541" i="1"/>
  <c r="M542" i="1"/>
  <c r="M543" i="1"/>
  <c r="M544" i="1"/>
  <c r="M545" i="1"/>
  <c r="M546" i="1"/>
  <c r="M549" i="1"/>
  <c r="M550" i="1"/>
  <c r="M551" i="1"/>
  <c r="M559" i="1"/>
  <c r="M560" i="1"/>
  <c r="M561" i="1"/>
  <c r="M562" i="1"/>
  <c r="M563" i="1"/>
  <c r="M564" i="1"/>
  <c r="M565" i="1"/>
  <c r="M566" i="1"/>
  <c r="M567" i="1"/>
  <c r="M575" i="1"/>
  <c r="M576" i="1"/>
  <c r="M577" i="1"/>
  <c r="M578" i="1"/>
  <c r="M579" i="1"/>
  <c r="M580" i="1"/>
  <c r="M581" i="1"/>
  <c r="M582" i="1"/>
  <c r="M583" i="1"/>
  <c r="M584" i="1"/>
  <c r="M587" i="1"/>
  <c r="M588" i="1"/>
  <c r="M589" i="1"/>
  <c r="M590" i="1"/>
  <c r="M591" i="1"/>
  <c r="M592" i="1"/>
  <c r="M593" i="1"/>
  <c r="M594" i="1"/>
  <c r="M595" i="1"/>
  <c r="M596" i="1"/>
  <c r="M597" i="1"/>
  <c r="M602" i="1"/>
  <c r="M603" i="1"/>
  <c r="M604" i="1"/>
  <c r="M605" i="1"/>
  <c r="M606" i="1"/>
  <c r="M607" i="1"/>
  <c r="M608" i="1"/>
  <c r="M609" i="1"/>
  <c r="M620" i="1"/>
  <c r="M621" i="1"/>
  <c r="M622" i="1"/>
  <c r="M641" i="1"/>
  <c r="M642" i="1"/>
  <c r="M643" i="1"/>
  <c r="M644" i="1"/>
  <c r="M653" i="1"/>
  <c r="M654" i="1"/>
  <c r="M663" i="1"/>
  <c r="M664" i="1"/>
  <c r="M665" i="1"/>
  <c r="M666" i="1"/>
  <c r="M667" i="1"/>
  <c r="M675" i="1"/>
  <c r="M676" i="1"/>
  <c r="M677" i="1"/>
  <c r="M678" i="1"/>
  <c r="M695" i="1"/>
  <c r="M696" i="1"/>
  <c r="M697" i="1"/>
  <c r="M698" i="1"/>
  <c r="M705" i="1"/>
  <c r="M706" i="1"/>
  <c r="M707" i="1"/>
  <c r="M728" i="1"/>
  <c r="M729" i="1"/>
  <c r="M730" i="1"/>
  <c r="M731" i="1"/>
  <c r="M732" i="1"/>
  <c r="M733" i="1"/>
  <c r="M734" i="1"/>
  <c r="M735" i="1"/>
  <c r="M741" i="1"/>
  <c r="M742" i="1"/>
  <c r="M743" i="1"/>
  <c r="M744" i="1"/>
  <c r="M749" i="1"/>
  <c r="M750" i="1"/>
  <c r="M751" i="1"/>
  <c r="M752" i="1"/>
  <c r="M769" i="1"/>
  <c r="M770" i="1"/>
  <c r="M777" i="1"/>
  <c r="M778" i="1"/>
  <c r="M779" i="1"/>
  <c r="M780" i="1"/>
  <c r="M781" i="1"/>
  <c r="M782" i="1"/>
  <c r="M785" i="1"/>
  <c r="M786" i="1"/>
  <c r="M787" i="1"/>
  <c r="M788" i="1"/>
  <c r="M789" i="1"/>
  <c r="M794" i="1"/>
  <c r="M795" i="1"/>
  <c r="M796" i="1"/>
  <c r="M800" i="1"/>
  <c r="M801" i="1"/>
  <c r="M802" i="1"/>
  <c r="M803" i="1"/>
  <c r="M804" i="1"/>
  <c r="M805" i="1"/>
  <c r="M806" i="1"/>
  <c r="M807" i="1"/>
  <c r="M808" i="1"/>
  <c r="M809" i="1"/>
  <c r="M810" i="1"/>
  <c r="M811" i="1"/>
  <c r="M812" i="1"/>
  <c r="M813" i="1"/>
  <c r="M814" i="1"/>
  <c r="M822" i="1"/>
  <c r="M823" i="1"/>
  <c r="M824" i="1"/>
  <c r="M825" i="1"/>
  <c r="M826" i="1"/>
  <c r="M827" i="1"/>
  <c r="M828" i="1"/>
  <c r="M829" i="1"/>
  <c r="M830" i="1"/>
  <c r="M835" i="1"/>
  <c r="M836" i="1"/>
  <c r="M837" i="1"/>
  <c r="M838" i="1"/>
  <c r="M839" i="1"/>
  <c r="M840" i="1"/>
  <c r="M843" i="1"/>
  <c r="M844" i="1"/>
  <c r="M845" i="1"/>
  <c r="M846" i="1"/>
  <c r="M847" i="1"/>
  <c r="M848" i="1"/>
  <c r="M849" i="1"/>
  <c r="M850" i="1"/>
  <c r="M851" i="1"/>
  <c r="M852" i="1"/>
  <c r="M853" i="1"/>
  <c r="M854" i="1"/>
  <c r="M857" i="1"/>
  <c r="M858" i="1"/>
  <c r="M859" i="1"/>
  <c r="M860" i="1"/>
  <c r="M876" i="1"/>
  <c r="M877" i="1"/>
  <c r="M878" i="1"/>
  <c r="M879" i="1"/>
  <c r="M880" i="1"/>
  <c r="M881" i="1"/>
  <c r="M882" i="1"/>
  <c r="M883" i="1"/>
  <c r="M884" i="1"/>
  <c r="M885" i="1"/>
  <c r="M886" i="1"/>
  <c r="M887" i="1"/>
  <c r="M888" i="1"/>
  <c r="M889" i="1"/>
  <c r="M890" i="1"/>
  <c r="M891" i="1"/>
  <c r="M897" i="1"/>
  <c r="M898" i="1"/>
  <c r="M899" i="1"/>
  <c r="M902" i="1"/>
  <c r="M903" i="1"/>
  <c r="M904" i="1"/>
  <c r="M909" i="1"/>
  <c r="M910" i="1"/>
  <c r="M911" i="1"/>
  <c r="M912" i="1"/>
  <c r="M913" i="1"/>
  <c r="M914" i="1"/>
  <c r="M915" i="1"/>
  <c r="M922" i="1"/>
  <c r="M923" i="1"/>
  <c r="M924" i="1"/>
  <c r="M925" i="1"/>
  <c r="M930" i="1"/>
  <c r="M931" i="1"/>
  <c r="M932" i="1"/>
  <c r="M933" i="1"/>
  <c r="M934" i="1"/>
  <c r="M935" i="1"/>
  <c r="M936" i="1"/>
  <c r="M937" i="1"/>
  <c r="M938" i="1"/>
  <c r="M939" i="1"/>
  <c r="M940" i="1"/>
  <c r="M941" i="1"/>
  <c r="M942" i="1"/>
  <c r="M943" i="1"/>
  <c r="M944" i="1"/>
  <c r="M958" i="1"/>
  <c r="M959" i="1"/>
  <c r="M973" i="1"/>
  <c r="M974" i="1"/>
  <c r="M975" i="1"/>
  <c r="M976" i="1"/>
  <c r="M987" i="1"/>
  <c r="M988" i="1"/>
  <c r="M989" i="1"/>
  <c r="M992" i="1"/>
  <c r="M993" i="1"/>
  <c r="M994" i="1"/>
  <c r="M995" i="1"/>
  <c r="M996" i="1"/>
  <c r="M997" i="1"/>
  <c r="M998" i="1"/>
  <c r="M1002" i="1"/>
  <c r="M1003" i="1"/>
  <c r="M1004" i="1"/>
  <c r="M1005" i="1"/>
  <c r="M1008" i="1"/>
  <c r="M1009" i="1"/>
  <c r="M1010" i="1"/>
  <c r="M1011" i="1"/>
  <c r="M1016" i="1"/>
  <c r="M1017" i="1"/>
  <c r="M1018" i="1"/>
  <c r="M1019" i="1"/>
  <c r="M1023" i="1"/>
  <c r="M1024" i="1"/>
  <c r="M1025" i="1"/>
  <c r="M1026" i="1"/>
  <c r="M1027" i="1"/>
  <c r="M1028" i="1"/>
  <c r="M1029" i="1"/>
  <c r="M1030" i="1"/>
  <c r="M1034" i="1"/>
  <c r="M1035" i="1"/>
  <c r="M1036" i="1"/>
  <c r="M1037" i="1"/>
  <c r="M1044" i="1"/>
  <c r="M1045" i="1"/>
  <c r="M1046" i="1"/>
  <c r="M1047" i="1"/>
  <c r="M1048" i="1"/>
  <c r="M1049" i="1"/>
  <c r="M1050" i="1"/>
  <c r="M1051" i="1"/>
  <c r="M1052" i="1"/>
  <c r="M1053" i="1"/>
  <c r="M1060" i="1"/>
  <c r="M1061"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100" i="1"/>
  <c r="M1101" i="1"/>
  <c r="M1106" i="1"/>
  <c r="M1107" i="1"/>
  <c r="M1108" i="1"/>
  <c r="M1109" i="1"/>
  <c r="M1110" i="1"/>
  <c r="M1111" i="1"/>
  <c r="M1124" i="1"/>
  <c r="M1125" i="1"/>
  <c r="M1126" i="1"/>
  <c r="M1127" i="1"/>
  <c r="M1142" i="1"/>
  <c r="M1143" i="1"/>
  <c r="M1144" i="1"/>
  <c r="M1145" i="1"/>
  <c r="M1146" i="1"/>
  <c r="M1147" i="1"/>
  <c r="M1148" i="1"/>
  <c r="M1149" i="1"/>
  <c r="M1150" i="1"/>
  <c r="M1151" i="1"/>
  <c r="M1155" i="1"/>
  <c r="M1156" i="1"/>
  <c r="M1157" i="1"/>
  <c r="M1158" i="1"/>
  <c r="M1159" i="1"/>
  <c r="M1160" i="1"/>
  <c r="M1161" i="1"/>
  <c r="M1162" i="1"/>
  <c r="M1163" i="1"/>
  <c r="M1164" i="1"/>
  <c r="M1165" i="1"/>
  <c r="M1173" i="1"/>
  <c r="M1174" i="1"/>
  <c r="M1175" i="1"/>
  <c r="M1176" i="1"/>
  <c r="M1177" i="1"/>
  <c r="M1178" i="1"/>
  <c r="M1179" i="1"/>
  <c r="M1189" i="1"/>
  <c r="M1190" i="1"/>
  <c r="M1191" i="1"/>
  <c r="M1192" i="1"/>
  <c r="M1193" i="1"/>
  <c r="M1194" i="1"/>
  <c r="M1195" i="1"/>
  <c r="M1196" i="1"/>
  <c r="M1197" i="1"/>
  <c r="M1198" i="1"/>
  <c r="M1199" i="1"/>
  <c r="M1203" i="1"/>
  <c r="M1204" i="1"/>
  <c r="M1205" i="1"/>
  <c r="M1206" i="1"/>
  <c r="M1207" i="1"/>
  <c r="M1208" i="1"/>
  <c r="M1209" i="1"/>
  <c r="M1210" i="1"/>
  <c r="M1211" i="1"/>
  <c r="M1212" i="1"/>
  <c r="M1217" i="1"/>
  <c r="M1218" i="1"/>
  <c r="M1219" i="1"/>
  <c r="M1220" i="1"/>
  <c r="M1223" i="1"/>
  <c r="M1224" i="1"/>
  <c r="M1225" i="1"/>
  <c r="M1226" i="1"/>
  <c r="M1227" i="1"/>
  <c r="M1228" i="1"/>
  <c r="M1229" i="1"/>
  <c r="M1230" i="1"/>
  <c r="M1231" i="1"/>
  <c r="M1232" i="1"/>
  <c r="M1233" i="1"/>
  <c r="M1234" i="1"/>
  <c r="M1235" i="1"/>
  <c r="M1236" i="1"/>
  <c r="M1237" i="1"/>
  <c r="M1238" i="1"/>
  <c r="M1239" i="1"/>
  <c r="M1240" i="1"/>
  <c r="M1241" i="1"/>
  <c r="M1242" i="1"/>
  <c r="M1249" i="1"/>
  <c r="M1250" i="1"/>
  <c r="M1251" i="1"/>
  <c r="M1252" i="1"/>
  <c r="M1253" i="1"/>
  <c r="M1254" i="1"/>
  <c r="M1255" i="1"/>
  <c r="M1256" i="1"/>
  <c r="M1260" i="1"/>
  <c r="M1261" i="1"/>
  <c r="M1262" i="1"/>
  <c r="M1263" i="1"/>
  <c r="M1270" i="1"/>
  <c r="M1271" i="1"/>
  <c r="M1278" i="1"/>
  <c r="M1279" i="1"/>
  <c r="M1280" i="1"/>
  <c r="M1281" i="1"/>
  <c r="M1282" i="1"/>
  <c r="M1283" i="1"/>
  <c r="M1284" i="1"/>
  <c r="M1287" i="1"/>
  <c r="M1288" i="1"/>
  <c r="M1305" i="1"/>
  <c r="M1306" i="1"/>
  <c r="M1307" i="1"/>
  <c r="M1308" i="1"/>
  <c r="M1312" i="1"/>
  <c r="M1313" i="1"/>
  <c r="M1317" i="1"/>
  <c r="M1318" i="1"/>
  <c r="M1322" i="1"/>
  <c r="M1323" i="1"/>
  <c r="M1324" i="1"/>
  <c r="M1325" i="1"/>
  <c r="M1326" i="1"/>
  <c r="M1327" i="1"/>
  <c r="M1328" i="1"/>
  <c r="M1336" i="1"/>
  <c r="M1337" i="1"/>
  <c r="M1338" i="1"/>
  <c r="M1339" i="1"/>
  <c r="M1343" i="1"/>
  <c r="M1344" i="1"/>
  <c r="M1345" i="1"/>
  <c r="M1346" i="1"/>
  <c r="M1347" i="1"/>
  <c r="M1348" i="1"/>
  <c r="M1349" i="1"/>
  <c r="M1350" i="1"/>
  <c r="M1351" i="1"/>
  <c r="M1352" i="1"/>
  <c r="M1353" i="1"/>
  <c r="M1354" i="1"/>
  <c r="M1359" i="1"/>
  <c r="M1360" i="1"/>
  <c r="M1361" i="1"/>
  <c r="M1362" i="1"/>
  <c r="M1367" i="1"/>
  <c r="M1368" i="1"/>
  <c r="M1369" i="1"/>
  <c r="M1405" i="1"/>
  <c r="M1406" i="1"/>
  <c r="M1407" i="1"/>
  <c r="M1408" i="1"/>
  <c r="M1409" i="1"/>
  <c r="M1410" i="1"/>
  <c r="M1411" i="1"/>
  <c r="M1426" i="1"/>
  <c r="M1427" i="1"/>
  <c r="M1428" i="1"/>
  <c r="M1429" i="1"/>
  <c r="M1434" i="1"/>
  <c r="M1435" i="1"/>
  <c r="M1436" i="1"/>
  <c r="M1437" i="1"/>
  <c r="M1438" i="1"/>
  <c r="M1439" i="1"/>
  <c r="M1440" i="1"/>
  <c r="M1441" i="1"/>
  <c r="M1442" i="1"/>
  <c r="M1443" i="1"/>
  <c r="M1448" i="1"/>
  <c r="M1449" i="1"/>
  <c r="M1450" i="1"/>
  <c r="M1451" i="1"/>
  <c r="M1452" i="1"/>
  <c r="M1453" i="1"/>
  <c r="M1454" i="1"/>
  <c r="M1455" i="1"/>
  <c r="M1456" i="1"/>
  <c r="M1457" i="1"/>
  <c r="M1458" i="1"/>
  <c r="M1459" i="1"/>
  <c r="M1460" i="1"/>
  <c r="M1465" i="1"/>
  <c r="M1466" i="1"/>
  <c r="M1467" i="1"/>
  <c r="M1468" i="1"/>
  <c r="M1469" i="1"/>
  <c r="M1470" i="1"/>
  <c r="M1471" i="1"/>
  <c r="M1472" i="1"/>
  <c r="M1479" i="1"/>
  <c r="M1480" i="1"/>
  <c r="M1481" i="1"/>
  <c r="M1482" i="1"/>
  <c r="M1483" i="1"/>
  <c r="M1484" i="1"/>
  <c r="M1485" i="1"/>
  <c r="M1486" i="1"/>
  <c r="M1487" i="1"/>
  <c r="M1488" i="1"/>
  <c r="M1489" i="1"/>
  <c r="M1490" i="1"/>
  <c r="M1491" i="1"/>
  <c r="M1492" i="1"/>
  <c r="M1493" i="1"/>
  <c r="M1494" i="1"/>
  <c r="M1495" i="1"/>
  <c r="M1496" i="1"/>
  <c r="M1497" i="1"/>
  <c r="M1498" i="1"/>
  <c r="M1509" i="1"/>
  <c r="M1510" i="1"/>
  <c r="M1511" i="1"/>
  <c r="M1512" i="1"/>
  <c r="M1513" i="1"/>
  <c r="M1514" i="1"/>
  <c r="M1515" i="1"/>
  <c r="M2" i="1"/>
  <c r="M5" i="1"/>
  <c r="M10" i="1"/>
  <c r="M11" i="1"/>
  <c r="M15" i="1"/>
  <c r="M16" i="1"/>
  <c r="M19" i="1"/>
  <c r="M20" i="1"/>
  <c r="M21" i="1"/>
  <c r="M22" i="1"/>
  <c r="M30" i="1"/>
  <c r="M31" i="1"/>
  <c r="M32" i="1"/>
  <c r="M33" i="1"/>
  <c r="M34" i="1"/>
  <c r="M35" i="1"/>
  <c r="M36" i="1"/>
  <c r="M37" i="1"/>
  <c r="M38" i="1"/>
  <c r="M39" i="1"/>
  <c r="M48" i="1"/>
  <c r="M49" i="1"/>
  <c r="M50" i="1"/>
  <c r="M51" i="1"/>
  <c r="M52" i="1"/>
  <c r="M53" i="1"/>
  <c r="M54" i="1"/>
  <c r="M55" i="1"/>
  <c r="M56" i="1"/>
  <c r="M57" i="1"/>
  <c r="M58" i="1"/>
  <c r="M59" i="1"/>
  <c r="M60" i="1"/>
  <c r="M61" i="1"/>
  <c r="M62" i="1"/>
  <c r="M63" i="1"/>
  <c r="M71" i="1"/>
  <c r="M72" i="1"/>
  <c r="M73" i="1"/>
  <c r="M74" i="1"/>
  <c r="M79" i="1"/>
  <c r="M80" i="1"/>
  <c r="M81" i="1"/>
  <c r="M82" i="1"/>
  <c r="M94" i="1"/>
  <c r="M95" i="1"/>
  <c r="M96" i="1"/>
  <c r="M97" i="1"/>
  <c r="M100" i="1"/>
  <c r="M101" i="1"/>
  <c r="M102" i="1"/>
  <c r="M103" i="1"/>
  <c r="M104" i="1"/>
  <c r="M105" i="1"/>
  <c r="M106" i="1"/>
  <c r="M107" i="1"/>
  <c r="M108" i="1"/>
  <c r="M113" i="1"/>
  <c r="M114" i="1"/>
  <c r="M115" i="1"/>
  <c r="M118" i="1"/>
  <c r="M119" i="1"/>
  <c r="M129" i="1"/>
  <c r="M130" i="1"/>
  <c r="M131" i="1"/>
  <c r="M132" i="1"/>
  <c r="M133" i="1"/>
  <c r="M139" i="1"/>
  <c r="M140" i="1"/>
  <c r="M141" i="1"/>
  <c r="M146" i="1"/>
  <c r="M147" i="1"/>
  <c r="M148" i="1"/>
  <c r="M149" i="1"/>
  <c r="M150" i="1"/>
  <c r="M151" i="1"/>
  <c r="M152" i="1"/>
  <c r="M153" i="1"/>
  <c r="M154" i="1"/>
  <c r="M155" i="1"/>
  <c r="M156" i="1"/>
  <c r="M157" i="1"/>
  <c r="M158" i="1"/>
  <c r="M159" i="1"/>
  <c r="M160" i="1"/>
  <c r="M161" i="1"/>
  <c r="M162" i="1"/>
  <c r="M165" i="1"/>
  <c r="M166" i="1"/>
  <c r="M172" i="1"/>
  <c r="M173" i="1"/>
  <c r="M174" i="1"/>
  <c r="M175" i="1"/>
  <c r="M176" i="1"/>
  <c r="M182" i="1"/>
  <c r="M183" i="1"/>
  <c r="M187" i="1"/>
  <c r="M188" i="1"/>
  <c r="M189" i="1"/>
  <c r="M190" i="1"/>
  <c r="M196" i="1"/>
  <c r="M197" i="1"/>
  <c r="M201" i="1"/>
  <c r="M202" i="1"/>
  <c r="M205" i="1"/>
  <c r="M206" i="1"/>
  <c r="M207" i="1"/>
  <c r="M208" i="1"/>
  <c r="M209" i="1"/>
  <c r="M210" i="1"/>
  <c r="M211" i="1"/>
  <c r="M212" i="1"/>
  <c r="M213" i="1"/>
  <c r="M216" i="1"/>
  <c r="M217" i="1"/>
  <c r="M218" i="1"/>
  <c r="M221" i="1"/>
  <c r="M222" i="1"/>
  <c r="M223" i="1"/>
  <c r="M224" i="1"/>
  <c r="M239" i="1"/>
  <c r="M240" i="1"/>
  <c r="M241" i="1"/>
  <c r="M242" i="1"/>
  <c r="M243" i="1"/>
  <c r="M244" i="1"/>
  <c r="M245" i="1"/>
  <c r="M255" i="1"/>
  <c r="M256" i="1"/>
  <c r="M257" i="1"/>
  <c r="M258" i="1"/>
  <c r="M262" i="1"/>
  <c r="M263" i="1"/>
  <c r="M269" i="1"/>
  <c r="M270" i="1"/>
  <c r="M271" i="1"/>
  <c r="M275" i="1"/>
  <c r="M276" i="1"/>
  <c r="M286" i="1"/>
  <c r="M28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6" i="1"/>
  <c r="M337"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4" i="1"/>
  <c r="M375" i="1"/>
  <c r="M381" i="1"/>
  <c r="M382" i="1"/>
  <c r="M383" i="1"/>
  <c r="M384" i="1"/>
  <c r="M385" i="1"/>
  <c r="M386" i="1"/>
  <c r="M387" i="1"/>
  <c r="M388" i="1"/>
  <c r="M389" i="1"/>
  <c r="M394" i="1"/>
  <c r="M395" i="1"/>
  <c r="M396" i="1"/>
  <c r="M401" i="1"/>
  <c r="M402" i="1"/>
  <c r="M403" i="1"/>
  <c r="M404" i="1"/>
  <c r="M405" i="1"/>
  <c r="M406" i="1"/>
  <c r="M407" i="1"/>
  <c r="M408" i="1"/>
  <c r="M413" i="1"/>
  <c r="M414" i="1"/>
  <c r="M415" i="1"/>
  <c r="M416" i="1"/>
  <c r="M417" i="1"/>
  <c r="M420" i="1"/>
  <c r="M421" i="1"/>
  <c r="M422" i="1"/>
  <c r="M423" i="1"/>
  <c r="M424" i="1"/>
  <c r="M429" i="1"/>
  <c r="M430" i="1"/>
  <c r="M431" i="1"/>
  <c r="M432" i="1"/>
  <c r="M433" i="1"/>
  <c r="M449" i="1"/>
  <c r="M450" i="1"/>
  <c r="M451" i="1"/>
  <c r="M452" i="1"/>
  <c r="M457" i="1"/>
  <c r="M458" i="1"/>
  <c r="M459" i="1"/>
  <c r="M460" i="1"/>
  <c r="M461" i="1"/>
  <c r="M462" i="1"/>
  <c r="M463" i="1"/>
  <c r="M464" i="1"/>
  <c r="M465" i="1"/>
  <c r="M466" i="1"/>
  <c r="M467" i="1"/>
  <c r="M468" i="1"/>
  <c r="M469" i="1"/>
  <c r="M470" i="1"/>
  <c r="M471" i="1"/>
  <c r="M472" i="1"/>
  <c r="M476" i="1"/>
  <c r="M477" i="1"/>
  <c r="M478" i="1"/>
  <c r="M479" i="1"/>
  <c r="M480" i="1"/>
  <c r="M481" i="1"/>
  <c r="M482" i="1"/>
  <c r="M483" i="1"/>
  <c r="M484" i="1"/>
  <c r="M485" i="1"/>
  <c r="M486" i="1"/>
  <c r="M487" i="1"/>
  <c r="M488" i="1"/>
  <c r="M492" i="1"/>
  <c r="M493" i="1"/>
  <c r="M494" i="1"/>
  <c r="M495" i="1"/>
  <c r="M496" i="1"/>
  <c r="M497" i="1"/>
  <c r="M498" i="1"/>
  <c r="M499" i="1"/>
  <c r="M500" i="1"/>
  <c r="M501" i="1"/>
  <c r="M502" i="1"/>
  <c r="M503" i="1"/>
  <c r="M504" i="1"/>
  <c r="M507" i="1"/>
  <c r="M508" i="1"/>
  <c r="M509" i="1"/>
  <c r="M510" i="1"/>
  <c r="M511" i="1"/>
  <c r="M512" i="1"/>
  <c r="M513" i="1"/>
  <c r="M514" i="1"/>
  <c r="M524" i="1"/>
  <c r="M525" i="1"/>
  <c r="M526" i="1"/>
  <c r="M527" i="1"/>
  <c r="M532" i="1"/>
  <c r="M533" i="1"/>
  <c r="M534" i="1"/>
  <c r="M535" i="1"/>
  <c r="M536" i="1"/>
  <c r="M537" i="1"/>
  <c r="M538" i="1"/>
  <c r="M547" i="1"/>
  <c r="M548" i="1"/>
  <c r="M552" i="1"/>
  <c r="M553" i="1"/>
  <c r="M554" i="1"/>
  <c r="M555" i="1"/>
  <c r="M556" i="1"/>
  <c r="M557" i="1"/>
  <c r="M558" i="1"/>
  <c r="M568" i="1"/>
  <c r="M569" i="1"/>
  <c r="M570" i="1"/>
  <c r="M571" i="1"/>
  <c r="M572" i="1"/>
  <c r="M573" i="1"/>
  <c r="M574" i="1"/>
  <c r="M585" i="1"/>
  <c r="M586" i="1"/>
  <c r="M598" i="1"/>
  <c r="M599" i="1"/>
  <c r="M600" i="1"/>
  <c r="M601" i="1"/>
  <c r="M610" i="1"/>
  <c r="M611" i="1"/>
  <c r="M612" i="1"/>
  <c r="M613" i="1"/>
  <c r="M614" i="1"/>
  <c r="M615" i="1"/>
  <c r="M616" i="1"/>
  <c r="M617" i="1"/>
  <c r="M618" i="1"/>
  <c r="M619" i="1"/>
  <c r="M623" i="1"/>
  <c r="M624" i="1"/>
  <c r="M625" i="1"/>
  <c r="M626" i="1"/>
  <c r="M627" i="1"/>
  <c r="M628" i="1"/>
  <c r="M629" i="1"/>
  <c r="M630" i="1"/>
  <c r="M631" i="1"/>
  <c r="M632" i="1"/>
  <c r="M633" i="1"/>
  <c r="M634" i="1"/>
  <c r="M635" i="1"/>
  <c r="M636" i="1"/>
  <c r="M637" i="1"/>
  <c r="M638" i="1"/>
  <c r="M639" i="1"/>
  <c r="M640" i="1"/>
  <c r="M645" i="1"/>
  <c r="M646" i="1"/>
  <c r="M647" i="1"/>
  <c r="M648" i="1"/>
  <c r="M649" i="1"/>
  <c r="M650" i="1"/>
  <c r="M651" i="1"/>
  <c r="M652" i="1"/>
  <c r="M655" i="1"/>
  <c r="M656" i="1"/>
  <c r="M657" i="1"/>
  <c r="M658" i="1"/>
  <c r="M659" i="1"/>
  <c r="M660" i="1"/>
  <c r="M661" i="1"/>
  <c r="M662" i="1"/>
  <c r="M668" i="1"/>
  <c r="M669" i="1"/>
  <c r="M670" i="1"/>
  <c r="M671" i="1"/>
  <c r="M672" i="1"/>
  <c r="M673" i="1"/>
  <c r="M674" i="1"/>
  <c r="M679" i="1"/>
  <c r="M680" i="1"/>
  <c r="M681" i="1"/>
  <c r="M682" i="1"/>
  <c r="M683" i="1"/>
  <c r="M684" i="1"/>
  <c r="M685" i="1"/>
  <c r="M686" i="1"/>
  <c r="M687" i="1"/>
  <c r="M688" i="1"/>
  <c r="M689" i="1"/>
  <c r="M690" i="1"/>
  <c r="M691" i="1"/>
  <c r="M692" i="1"/>
  <c r="M693" i="1"/>
  <c r="M694" i="1"/>
  <c r="M699" i="1"/>
  <c r="M700" i="1"/>
  <c r="M701" i="1"/>
  <c r="M702" i="1"/>
  <c r="M703" i="1"/>
  <c r="M704" i="1"/>
  <c r="M708" i="1"/>
  <c r="M709" i="1"/>
  <c r="M710" i="1"/>
  <c r="M711" i="1"/>
  <c r="M712" i="1"/>
  <c r="M713" i="1"/>
  <c r="M714" i="1"/>
  <c r="M715" i="1"/>
  <c r="M716" i="1"/>
  <c r="M717" i="1"/>
  <c r="M718" i="1"/>
  <c r="M719" i="1"/>
  <c r="M720" i="1"/>
  <c r="M721" i="1"/>
  <c r="M722" i="1"/>
  <c r="M723" i="1"/>
  <c r="M724" i="1"/>
  <c r="M725" i="1"/>
  <c r="M726" i="1"/>
  <c r="M727" i="1"/>
  <c r="M736" i="1"/>
  <c r="M737" i="1"/>
  <c r="M738" i="1"/>
  <c r="M739" i="1"/>
  <c r="M740" i="1"/>
  <c r="M745" i="1"/>
  <c r="M746" i="1"/>
  <c r="M747" i="1"/>
  <c r="M748" i="1"/>
  <c r="M753" i="1"/>
  <c r="M754" i="1"/>
  <c r="M755" i="1"/>
  <c r="M756" i="1"/>
  <c r="M757" i="1"/>
  <c r="M758" i="1"/>
  <c r="M759" i="1"/>
  <c r="M760" i="1"/>
  <c r="M761" i="1"/>
  <c r="M762" i="1"/>
  <c r="M763" i="1"/>
  <c r="M764" i="1"/>
  <c r="M765" i="1"/>
  <c r="M766" i="1"/>
  <c r="M767" i="1"/>
  <c r="M768" i="1"/>
  <c r="M771" i="1"/>
  <c r="M772" i="1"/>
  <c r="M773" i="1"/>
  <c r="M774" i="1"/>
  <c r="M775" i="1"/>
  <c r="M776" i="1"/>
  <c r="M783" i="1"/>
  <c r="M784" i="1"/>
  <c r="M790" i="1"/>
  <c r="M791" i="1"/>
  <c r="M792" i="1"/>
  <c r="M793" i="1"/>
  <c r="M797" i="1"/>
  <c r="M798" i="1"/>
  <c r="M799" i="1"/>
  <c r="M815" i="1"/>
  <c r="M816" i="1"/>
  <c r="M817" i="1"/>
  <c r="M818" i="1"/>
  <c r="M819" i="1"/>
  <c r="M820" i="1"/>
  <c r="M821" i="1"/>
  <c r="M831" i="1"/>
  <c r="M832" i="1"/>
  <c r="M833" i="1"/>
  <c r="M834" i="1"/>
  <c r="M841" i="1"/>
  <c r="M842" i="1"/>
  <c r="M855" i="1"/>
  <c r="M856" i="1"/>
  <c r="M861" i="1"/>
  <c r="M862" i="1"/>
  <c r="M863" i="1"/>
  <c r="M864" i="1"/>
  <c r="M865" i="1"/>
  <c r="M866" i="1"/>
  <c r="M867" i="1"/>
  <c r="M868" i="1"/>
  <c r="M869" i="1"/>
  <c r="M870" i="1"/>
  <c r="M871" i="1"/>
  <c r="M872" i="1"/>
  <c r="M873" i="1"/>
  <c r="M874" i="1"/>
  <c r="M875" i="1"/>
  <c r="M892" i="1"/>
  <c r="M893" i="1"/>
  <c r="M894" i="1"/>
  <c r="M895" i="1"/>
  <c r="M896" i="1"/>
  <c r="M900" i="1"/>
  <c r="M901" i="1"/>
  <c r="M905" i="1"/>
  <c r="M906" i="1"/>
  <c r="M907" i="1"/>
  <c r="M908" i="1"/>
  <c r="M916" i="1"/>
  <c r="M917" i="1"/>
  <c r="M918" i="1"/>
  <c r="M919" i="1"/>
  <c r="M920" i="1"/>
  <c r="M921" i="1"/>
  <c r="M926" i="1"/>
  <c r="M927" i="1"/>
  <c r="M928" i="1"/>
  <c r="M929" i="1"/>
  <c r="M945" i="1"/>
  <c r="M946" i="1"/>
  <c r="M947" i="1"/>
  <c r="M948" i="1"/>
  <c r="M949" i="1"/>
  <c r="M950" i="1"/>
  <c r="M951" i="1"/>
  <c r="M952" i="1"/>
  <c r="M953" i="1"/>
  <c r="M954" i="1"/>
  <c r="M955" i="1"/>
  <c r="M956" i="1"/>
  <c r="M957" i="1"/>
  <c r="M960" i="1"/>
  <c r="M961" i="1"/>
  <c r="M962" i="1"/>
  <c r="M963" i="1"/>
  <c r="M964" i="1"/>
  <c r="M965" i="1"/>
  <c r="M966" i="1"/>
  <c r="M967" i="1"/>
  <c r="M968" i="1"/>
  <c r="M969" i="1"/>
  <c r="M970" i="1"/>
  <c r="M971" i="1"/>
  <c r="M972" i="1"/>
  <c r="M977" i="1"/>
  <c r="M978" i="1"/>
  <c r="M979" i="1"/>
  <c r="M980" i="1"/>
  <c r="M981" i="1"/>
  <c r="M982" i="1"/>
  <c r="M983" i="1"/>
  <c r="M984" i="1"/>
  <c r="M985" i="1"/>
  <c r="M986" i="1"/>
  <c r="M990" i="1"/>
  <c r="M991" i="1"/>
  <c r="M999" i="1"/>
  <c r="M1000" i="1"/>
  <c r="M1001" i="1"/>
  <c r="M1006" i="1"/>
  <c r="M1007" i="1"/>
  <c r="M1012" i="1"/>
  <c r="M1013" i="1"/>
  <c r="M1014" i="1"/>
  <c r="M1015" i="1"/>
  <c r="M1020" i="1"/>
  <c r="M1021" i="1"/>
  <c r="M1022" i="1"/>
  <c r="M1031" i="1"/>
  <c r="M1032" i="1"/>
  <c r="M1033" i="1"/>
  <c r="M1038" i="1"/>
  <c r="M1039" i="1"/>
  <c r="M1040" i="1"/>
  <c r="M1041" i="1"/>
  <c r="M1042" i="1"/>
  <c r="M1043" i="1"/>
  <c r="M1054" i="1"/>
  <c r="M1055" i="1"/>
  <c r="M1056" i="1"/>
  <c r="M1057" i="1"/>
  <c r="M1058" i="1"/>
  <c r="M1059" i="1"/>
  <c r="M1062" i="1"/>
  <c r="M1063" i="1"/>
  <c r="M1064" i="1"/>
  <c r="M1065" i="1"/>
  <c r="M1096" i="1"/>
  <c r="M1097" i="1"/>
  <c r="M1098" i="1"/>
  <c r="M1099" i="1"/>
  <c r="M1102" i="1"/>
  <c r="M1103" i="1"/>
  <c r="M1104" i="1"/>
  <c r="M1105" i="1"/>
  <c r="M1112" i="1"/>
  <c r="M1113" i="1"/>
  <c r="M1114" i="1"/>
  <c r="M1115" i="1"/>
  <c r="M1116" i="1"/>
  <c r="M1117" i="1"/>
  <c r="M1118" i="1"/>
  <c r="M1119" i="1"/>
  <c r="M1120" i="1"/>
  <c r="M1121" i="1"/>
  <c r="M1122" i="1"/>
  <c r="M1123" i="1"/>
  <c r="M1128" i="1"/>
  <c r="M1129" i="1"/>
  <c r="M1130" i="1"/>
  <c r="M1131" i="1"/>
  <c r="M1132" i="1"/>
  <c r="M1133" i="1"/>
  <c r="M1134" i="1"/>
  <c r="M1135" i="1"/>
  <c r="M1136" i="1"/>
  <c r="M1137" i="1"/>
  <c r="M1138" i="1"/>
  <c r="M1139" i="1"/>
  <c r="M1140" i="1"/>
  <c r="M1141" i="1"/>
  <c r="M1152" i="1"/>
  <c r="M1153" i="1"/>
  <c r="M1154" i="1"/>
  <c r="M1166" i="1"/>
  <c r="M1167" i="1"/>
  <c r="M1168" i="1"/>
  <c r="M1169" i="1"/>
  <c r="M1170" i="1"/>
  <c r="M1171" i="1"/>
  <c r="M1172" i="1"/>
  <c r="M1180" i="1"/>
  <c r="M1181" i="1"/>
  <c r="M1182" i="1"/>
  <c r="M1183" i="1"/>
  <c r="M1184" i="1"/>
  <c r="M1185" i="1"/>
  <c r="M1186" i="1"/>
  <c r="M1187" i="1"/>
  <c r="M1188" i="1"/>
  <c r="M1200" i="1"/>
  <c r="M1201" i="1"/>
  <c r="M1202" i="1"/>
  <c r="M1213" i="1"/>
  <c r="M1214" i="1"/>
  <c r="M1215" i="1"/>
  <c r="M1216" i="1"/>
  <c r="M1221" i="1"/>
  <c r="M1222" i="1"/>
  <c r="M1243" i="1"/>
  <c r="M1244" i="1"/>
  <c r="M1245" i="1"/>
  <c r="M1246" i="1"/>
  <c r="M1247" i="1"/>
  <c r="M1248" i="1"/>
  <c r="M1257" i="1"/>
  <c r="M1258" i="1"/>
  <c r="M1259" i="1"/>
  <c r="M1264" i="1"/>
  <c r="M1265" i="1"/>
  <c r="M1266" i="1"/>
  <c r="M1267" i="1"/>
  <c r="M1268" i="1"/>
  <c r="M1269" i="1"/>
  <c r="M1272" i="1"/>
  <c r="M1273" i="1"/>
  <c r="M1274" i="1"/>
  <c r="M1275" i="1"/>
  <c r="M1276" i="1"/>
  <c r="M1277" i="1"/>
  <c r="M1285" i="1"/>
  <c r="M1286" i="1"/>
  <c r="M1289" i="1"/>
  <c r="M1290" i="1"/>
  <c r="M1291" i="1"/>
  <c r="M1292" i="1"/>
  <c r="M1293" i="1"/>
  <c r="M1294" i="1"/>
  <c r="M1295" i="1"/>
  <c r="M1296" i="1"/>
  <c r="M1297" i="1"/>
  <c r="M1298" i="1"/>
  <c r="M1299" i="1"/>
  <c r="M1300" i="1"/>
  <c r="M1301" i="1"/>
  <c r="M1302" i="1"/>
  <c r="M1303" i="1"/>
  <c r="M1304" i="1"/>
  <c r="M1309" i="1"/>
  <c r="M1310" i="1"/>
  <c r="M1311" i="1"/>
  <c r="M1314" i="1"/>
  <c r="M1315" i="1"/>
  <c r="M1316" i="1"/>
  <c r="M1319" i="1"/>
  <c r="M1320" i="1"/>
  <c r="M1321" i="1"/>
  <c r="M1329" i="1"/>
  <c r="M1330" i="1"/>
  <c r="M1331" i="1"/>
  <c r="M1332" i="1"/>
  <c r="M1333" i="1"/>
  <c r="M1334" i="1"/>
  <c r="M1335" i="1"/>
  <c r="M1340" i="1"/>
  <c r="M1341" i="1"/>
  <c r="M1342" i="1"/>
  <c r="M1355" i="1"/>
  <c r="M1356" i="1"/>
  <c r="M1357" i="1"/>
  <c r="M1358" i="1"/>
  <c r="M1363" i="1"/>
  <c r="M1364" i="1"/>
  <c r="M1365" i="1"/>
  <c r="M1366"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12" i="1"/>
  <c r="M1413" i="1"/>
  <c r="M1414" i="1"/>
  <c r="M1415" i="1"/>
  <c r="M1416" i="1"/>
  <c r="M1417" i="1"/>
  <c r="M1418" i="1"/>
  <c r="M1419" i="1"/>
  <c r="M1420" i="1"/>
  <c r="M1421" i="1"/>
  <c r="M1422" i="1"/>
  <c r="M1423" i="1"/>
  <c r="M1424" i="1"/>
  <c r="M1425" i="1"/>
  <c r="M1430" i="1"/>
  <c r="M1431" i="1"/>
  <c r="M1432" i="1"/>
  <c r="M1433" i="1"/>
  <c r="M1444" i="1"/>
  <c r="M1445" i="1"/>
  <c r="M1446" i="1"/>
  <c r="M1447" i="1"/>
  <c r="M1461" i="1"/>
  <c r="M1462" i="1"/>
  <c r="M1463" i="1"/>
  <c r="M1464" i="1"/>
  <c r="M1473" i="1"/>
  <c r="M1474" i="1"/>
  <c r="M1475" i="1"/>
  <c r="M1476" i="1"/>
  <c r="M1477" i="1"/>
  <c r="M1478" i="1"/>
  <c r="M1499" i="1"/>
  <c r="M1500" i="1"/>
  <c r="M1501" i="1"/>
  <c r="M1502" i="1"/>
  <c r="M1503" i="1"/>
  <c r="M1504" i="1"/>
  <c r="M1505" i="1"/>
  <c r="M1506" i="1"/>
  <c r="M1507" i="1"/>
  <c r="M1508" i="1"/>
  <c r="M3" i="1"/>
  <c r="N4" i="1"/>
  <c r="N6" i="1"/>
  <c r="N7" i="1"/>
  <c r="N8" i="1"/>
  <c r="N9" i="1"/>
  <c r="N12" i="1"/>
  <c r="N13" i="1"/>
  <c r="N14" i="1"/>
  <c r="N17" i="1"/>
  <c r="N18" i="1"/>
  <c r="N23" i="1"/>
  <c r="N24" i="1"/>
  <c r="N25" i="1"/>
  <c r="N26" i="1"/>
  <c r="N27" i="1"/>
  <c r="N28" i="1"/>
  <c r="N29" i="1"/>
  <c r="N40" i="1"/>
  <c r="N41" i="1"/>
  <c r="N42" i="1"/>
  <c r="N43" i="1"/>
  <c r="N44" i="1"/>
  <c r="N45" i="1"/>
  <c r="N46" i="1"/>
  <c r="N47" i="1"/>
  <c r="N64" i="1"/>
  <c r="N65" i="1"/>
  <c r="N66" i="1"/>
  <c r="N68" i="1"/>
  <c r="N69" i="1"/>
  <c r="N75" i="1"/>
  <c r="N76" i="1"/>
  <c r="N77" i="1"/>
  <c r="N78" i="1"/>
  <c r="N83" i="1"/>
  <c r="N84" i="1"/>
  <c r="N85" i="1"/>
  <c r="N86" i="1"/>
  <c r="N87" i="1"/>
  <c r="N88" i="1"/>
  <c r="N89" i="1"/>
  <c r="H89" i="1" s="1"/>
  <c r="N90" i="1"/>
  <c r="N91" i="1"/>
  <c r="N92" i="1"/>
  <c r="N93" i="1"/>
  <c r="H93" i="1" s="1"/>
  <c r="N98" i="1"/>
  <c r="H98" i="1" s="1"/>
  <c r="N99" i="1"/>
  <c r="N109" i="1"/>
  <c r="N110" i="1"/>
  <c r="N111" i="1"/>
  <c r="N112" i="1"/>
  <c r="N116" i="1"/>
  <c r="N117" i="1"/>
  <c r="N120" i="1"/>
  <c r="N121" i="1"/>
  <c r="N122" i="1"/>
  <c r="N123" i="1"/>
  <c r="N124" i="1"/>
  <c r="N125" i="1"/>
  <c r="N126" i="1"/>
  <c r="N127" i="1"/>
  <c r="N128" i="1"/>
  <c r="N134" i="1"/>
  <c r="N135" i="1"/>
  <c r="N136" i="1"/>
  <c r="N137" i="1"/>
  <c r="N138" i="1"/>
  <c r="N142" i="1"/>
  <c r="N143" i="1"/>
  <c r="N144" i="1"/>
  <c r="N145" i="1"/>
  <c r="N163" i="1"/>
  <c r="N164" i="1"/>
  <c r="N167" i="1"/>
  <c r="N168" i="1"/>
  <c r="N169" i="1"/>
  <c r="N170" i="1"/>
  <c r="N171" i="1"/>
  <c r="N177" i="1"/>
  <c r="N178" i="1"/>
  <c r="N179" i="1"/>
  <c r="N180" i="1"/>
  <c r="N181" i="1"/>
  <c r="N184" i="1"/>
  <c r="N185" i="1"/>
  <c r="N186" i="1"/>
  <c r="N191" i="1"/>
  <c r="N192" i="1"/>
  <c r="N193" i="1"/>
  <c r="N194" i="1"/>
  <c r="N195" i="1"/>
  <c r="H195" i="1" s="1"/>
  <c r="N198" i="1"/>
  <c r="N199" i="1"/>
  <c r="N200" i="1"/>
  <c r="N203" i="1"/>
  <c r="N204" i="1"/>
  <c r="N214" i="1"/>
  <c r="N215" i="1"/>
  <c r="N219" i="1"/>
  <c r="H219" i="1" s="1"/>
  <c r="N220" i="1"/>
  <c r="N225" i="1"/>
  <c r="N226" i="1"/>
  <c r="N227" i="1"/>
  <c r="N228" i="1"/>
  <c r="N229" i="1"/>
  <c r="N230" i="1"/>
  <c r="N231" i="1"/>
  <c r="N232" i="1"/>
  <c r="N233" i="1"/>
  <c r="N234" i="1"/>
  <c r="N235" i="1"/>
  <c r="N236" i="1"/>
  <c r="N237" i="1"/>
  <c r="N238" i="1"/>
  <c r="N246" i="1"/>
  <c r="N247" i="1"/>
  <c r="N248" i="1"/>
  <c r="N249" i="1"/>
  <c r="N250" i="1"/>
  <c r="H250" i="1" s="1"/>
  <c r="N251" i="1"/>
  <c r="N252" i="1"/>
  <c r="N253" i="1"/>
  <c r="N254" i="1"/>
  <c r="N259" i="1"/>
  <c r="N260" i="1"/>
  <c r="N261" i="1"/>
  <c r="N264" i="1"/>
  <c r="N265" i="1"/>
  <c r="N266" i="1"/>
  <c r="N267" i="1"/>
  <c r="N268" i="1"/>
  <c r="N272" i="1"/>
  <c r="N273" i="1"/>
  <c r="N274" i="1"/>
  <c r="N277" i="1"/>
  <c r="N278" i="1"/>
  <c r="N279" i="1"/>
  <c r="H279" i="1" s="1"/>
  <c r="N280" i="1"/>
  <c r="N281" i="1"/>
  <c r="N282" i="1"/>
  <c r="N283" i="1"/>
  <c r="N284" i="1"/>
  <c r="N285" i="1"/>
  <c r="N288" i="1"/>
  <c r="N289" i="1"/>
  <c r="N290" i="1"/>
  <c r="N291" i="1"/>
  <c r="N292" i="1"/>
  <c r="N293" i="1"/>
  <c r="N294" i="1"/>
  <c r="N295" i="1"/>
  <c r="N296" i="1"/>
  <c r="N297" i="1"/>
  <c r="N334" i="1"/>
  <c r="H334" i="1" s="1"/>
  <c r="N335" i="1"/>
  <c r="N338" i="1"/>
  <c r="N339" i="1"/>
  <c r="N370" i="1"/>
  <c r="N371" i="1"/>
  <c r="N372" i="1"/>
  <c r="N373" i="1"/>
  <c r="N376" i="1"/>
  <c r="N377" i="1"/>
  <c r="N378" i="1"/>
  <c r="H378" i="1" s="1"/>
  <c r="N379" i="1"/>
  <c r="N380" i="1"/>
  <c r="N390" i="1"/>
  <c r="N391" i="1"/>
  <c r="N392" i="1"/>
  <c r="N393" i="1"/>
  <c r="N397" i="1"/>
  <c r="N398" i="1"/>
  <c r="N399" i="1"/>
  <c r="N400" i="1"/>
  <c r="N409" i="1"/>
  <c r="N410" i="1"/>
  <c r="N411" i="1"/>
  <c r="N412" i="1"/>
  <c r="N418" i="1"/>
  <c r="N419" i="1"/>
  <c r="N425" i="1"/>
  <c r="N426" i="1"/>
  <c r="N427" i="1"/>
  <c r="N428" i="1"/>
  <c r="N434" i="1"/>
  <c r="N435" i="1"/>
  <c r="N436" i="1"/>
  <c r="N437" i="1"/>
  <c r="N438" i="1"/>
  <c r="N439" i="1"/>
  <c r="N440" i="1"/>
  <c r="N441" i="1"/>
  <c r="N442" i="1"/>
  <c r="N443" i="1"/>
  <c r="N444" i="1"/>
  <c r="N445" i="1"/>
  <c r="N446" i="1"/>
  <c r="N447" i="1"/>
  <c r="N453" i="1"/>
  <c r="N454" i="1"/>
  <c r="N455" i="1"/>
  <c r="N456" i="1"/>
  <c r="N473" i="1"/>
  <c r="N474" i="1"/>
  <c r="N475" i="1"/>
  <c r="H475" i="1" s="1"/>
  <c r="N489" i="1"/>
  <c r="N490" i="1"/>
  <c r="N491" i="1"/>
  <c r="N505" i="1"/>
  <c r="N506" i="1"/>
  <c r="N515" i="1"/>
  <c r="N516" i="1"/>
  <c r="N517" i="1"/>
  <c r="N518" i="1"/>
  <c r="N519" i="1"/>
  <c r="N520" i="1"/>
  <c r="N521" i="1"/>
  <c r="N522" i="1"/>
  <c r="N523" i="1"/>
  <c r="N528" i="1"/>
  <c r="N529" i="1"/>
  <c r="N530" i="1"/>
  <c r="N531" i="1"/>
  <c r="N539" i="1"/>
  <c r="N540" i="1"/>
  <c r="N541" i="1"/>
  <c r="N542" i="1"/>
  <c r="N543" i="1"/>
  <c r="H543" i="1" s="1"/>
  <c r="N544" i="1"/>
  <c r="N545" i="1"/>
  <c r="N546" i="1"/>
  <c r="N549" i="1"/>
  <c r="N550" i="1"/>
  <c r="N551" i="1"/>
  <c r="N559" i="1"/>
  <c r="N560" i="1"/>
  <c r="N561" i="1"/>
  <c r="N562" i="1"/>
  <c r="N563" i="1"/>
  <c r="N564" i="1"/>
  <c r="N565" i="1"/>
  <c r="N566" i="1"/>
  <c r="N567" i="1"/>
  <c r="N575" i="1"/>
  <c r="N576" i="1"/>
  <c r="N577" i="1"/>
  <c r="N578" i="1"/>
  <c r="N579" i="1"/>
  <c r="N580" i="1"/>
  <c r="N581" i="1"/>
  <c r="N582" i="1"/>
  <c r="N583" i="1"/>
  <c r="N584" i="1"/>
  <c r="N587" i="1"/>
  <c r="N588" i="1"/>
  <c r="N589" i="1"/>
  <c r="N590" i="1"/>
  <c r="N591" i="1"/>
  <c r="N592" i="1"/>
  <c r="N593" i="1"/>
  <c r="N594" i="1"/>
  <c r="H594" i="1" s="1"/>
  <c r="N595" i="1"/>
  <c r="N596" i="1"/>
  <c r="N597" i="1"/>
  <c r="N602" i="1"/>
  <c r="N603" i="1"/>
  <c r="N604" i="1"/>
  <c r="N605" i="1"/>
  <c r="H605" i="1" s="1"/>
  <c r="N606" i="1"/>
  <c r="N607" i="1"/>
  <c r="H607" i="1" s="1"/>
  <c r="N608" i="1"/>
  <c r="N609" i="1"/>
  <c r="N620" i="1"/>
  <c r="H620" i="1" s="1"/>
  <c r="N621" i="1"/>
  <c r="N622" i="1"/>
  <c r="H622" i="1" s="1"/>
  <c r="N641" i="1"/>
  <c r="N643" i="1"/>
  <c r="N644" i="1"/>
  <c r="N653" i="1"/>
  <c r="N654" i="1"/>
  <c r="N663" i="1"/>
  <c r="N664" i="1"/>
  <c r="N665" i="1"/>
  <c r="N666" i="1"/>
  <c r="N667" i="1"/>
  <c r="N675" i="1"/>
  <c r="N676" i="1"/>
  <c r="N677" i="1"/>
  <c r="N678" i="1"/>
  <c r="N695" i="1"/>
  <c r="N696" i="1"/>
  <c r="N697" i="1"/>
  <c r="N698" i="1"/>
  <c r="N705" i="1"/>
  <c r="N706" i="1"/>
  <c r="N707" i="1"/>
  <c r="N728" i="1"/>
  <c r="N729" i="1"/>
  <c r="N730" i="1"/>
  <c r="N731" i="1"/>
  <c r="N732" i="1"/>
  <c r="N733" i="1"/>
  <c r="N734" i="1"/>
  <c r="N735" i="1"/>
  <c r="N741" i="1"/>
  <c r="N742" i="1"/>
  <c r="N743" i="1"/>
  <c r="H743" i="1" s="1"/>
  <c r="N744" i="1"/>
  <c r="N749" i="1"/>
  <c r="N750" i="1"/>
  <c r="N752" i="1"/>
  <c r="N769" i="1"/>
  <c r="N770" i="1"/>
  <c r="N777" i="1"/>
  <c r="N778" i="1"/>
  <c r="N779" i="1"/>
  <c r="N780" i="1"/>
  <c r="N781" i="1"/>
  <c r="N782" i="1"/>
  <c r="N785" i="1"/>
  <c r="N786" i="1"/>
  <c r="N787" i="1"/>
  <c r="N788" i="1"/>
  <c r="N789" i="1"/>
  <c r="N794" i="1"/>
  <c r="N795" i="1"/>
  <c r="N796" i="1"/>
  <c r="N800" i="1"/>
  <c r="N801" i="1"/>
  <c r="N802" i="1"/>
  <c r="N803" i="1"/>
  <c r="N804" i="1"/>
  <c r="N805" i="1"/>
  <c r="N806" i="1"/>
  <c r="N807" i="1"/>
  <c r="N808" i="1"/>
  <c r="N809" i="1"/>
  <c r="N810" i="1"/>
  <c r="N811" i="1"/>
  <c r="N812" i="1"/>
  <c r="N813" i="1"/>
  <c r="N814" i="1"/>
  <c r="N822" i="1"/>
  <c r="N823" i="1"/>
  <c r="N824" i="1"/>
  <c r="N825" i="1"/>
  <c r="H825" i="1" s="1"/>
  <c r="N826" i="1"/>
  <c r="N827" i="1"/>
  <c r="N828" i="1"/>
  <c r="N829" i="1"/>
  <c r="N830" i="1"/>
  <c r="H830" i="1" s="1"/>
  <c r="N835" i="1"/>
  <c r="H835" i="1" s="1"/>
  <c r="N836" i="1"/>
  <c r="N837" i="1"/>
  <c r="N838" i="1"/>
  <c r="N839" i="1"/>
  <c r="N840" i="1"/>
  <c r="N843" i="1"/>
  <c r="H843" i="1" s="1"/>
  <c r="N844" i="1"/>
  <c r="N845" i="1"/>
  <c r="H845" i="1" s="1"/>
  <c r="N846" i="1"/>
  <c r="H846" i="1" s="1"/>
  <c r="N847" i="1"/>
  <c r="N848" i="1"/>
  <c r="N849" i="1"/>
  <c r="N850" i="1"/>
  <c r="N851" i="1"/>
  <c r="N852" i="1"/>
  <c r="N853" i="1"/>
  <c r="N854" i="1"/>
  <c r="N857" i="1"/>
  <c r="N858" i="1"/>
  <c r="N859" i="1"/>
  <c r="N860" i="1"/>
  <c r="H860" i="1" s="1"/>
  <c r="N876" i="1"/>
  <c r="N877" i="1"/>
  <c r="H877" i="1" s="1"/>
  <c r="N878" i="1"/>
  <c r="N879" i="1"/>
  <c r="N880" i="1"/>
  <c r="N881" i="1"/>
  <c r="N882" i="1"/>
  <c r="N884" i="1"/>
  <c r="H884" i="1" s="1"/>
  <c r="N885" i="1"/>
  <c r="H885" i="1" s="1"/>
  <c r="N886" i="1"/>
  <c r="N887" i="1"/>
  <c r="N888" i="1"/>
  <c r="N889" i="1"/>
  <c r="N890" i="1"/>
  <c r="N891" i="1"/>
  <c r="N897" i="1"/>
  <c r="N898" i="1"/>
  <c r="H898" i="1" s="1"/>
  <c r="N899" i="1"/>
  <c r="N902" i="1"/>
  <c r="N903" i="1"/>
  <c r="N904" i="1"/>
  <c r="N909" i="1"/>
  <c r="N910" i="1"/>
  <c r="N911" i="1"/>
  <c r="N912" i="1"/>
  <c r="N913" i="1"/>
  <c r="H913" i="1" s="1"/>
  <c r="N914" i="1"/>
  <c r="N915" i="1"/>
  <c r="N922" i="1"/>
  <c r="N923" i="1"/>
  <c r="N924" i="1"/>
  <c r="N925" i="1"/>
  <c r="N930" i="1"/>
  <c r="N931" i="1"/>
  <c r="N932" i="1"/>
  <c r="N933" i="1"/>
  <c r="H933" i="1" s="1"/>
  <c r="N934" i="1"/>
  <c r="H934" i="1" s="1"/>
  <c r="N935" i="1"/>
  <c r="N936" i="1"/>
  <c r="N937" i="1"/>
  <c r="N938" i="1"/>
  <c r="N939" i="1"/>
  <c r="N940" i="1"/>
  <c r="N941" i="1"/>
  <c r="N942" i="1"/>
  <c r="N943" i="1"/>
  <c r="N944" i="1"/>
  <c r="N958" i="1"/>
  <c r="N959" i="1"/>
  <c r="N973" i="1"/>
  <c r="N974" i="1"/>
  <c r="N975" i="1"/>
  <c r="N976" i="1"/>
  <c r="H976" i="1" s="1"/>
  <c r="N987" i="1"/>
  <c r="N988" i="1"/>
  <c r="H988" i="1" s="1"/>
  <c r="N989" i="1"/>
  <c r="N992" i="1"/>
  <c r="N993" i="1"/>
  <c r="H993" i="1" s="1"/>
  <c r="N994" i="1"/>
  <c r="N995" i="1"/>
  <c r="H995" i="1" s="1"/>
  <c r="N996" i="1"/>
  <c r="N997" i="1"/>
  <c r="N998" i="1"/>
  <c r="N1002" i="1"/>
  <c r="N1003" i="1"/>
  <c r="N1004" i="1"/>
  <c r="N1005" i="1"/>
  <c r="N1008" i="1"/>
  <c r="N1009" i="1"/>
  <c r="N1010" i="1"/>
  <c r="N1011" i="1"/>
  <c r="N1016" i="1"/>
  <c r="N1017" i="1"/>
  <c r="N1018" i="1"/>
  <c r="N1019" i="1"/>
  <c r="N1023" i="1"/>
  <c r="H1023" i="1" s="1"/>
  <c r="N1024" i="1"/>
  <c r="N1025" i="1"/>
  <c r="N1026" i="1"/>
  <c r="N1027" i="1"/>
  <c r="N1028" i="1"/>
  <c r="N1029" i="1"/>
  <c r="N1030" i="1"/>
  <c r="N1034" i="1"/>
  <c r="N1035" i="1"/>
  <c r="N1036" i="1"/>
  <c r="N1037" i="1"/>
  <c r="N1044" i="1"/>
  <c r="N1045" i="1"/>
  <c r="N1046" i="1"/>
  <c r="N1047" i="1"/>
  <c r="H1047" i="1" s="1"/>
  <c r="N1048" i="1"/>
  <c r="H1048" i="1" s="1"/>
  <c r="N1049" i="1"/>
  <c r="N1050" i="1"/>
  <c r="N1051" i="1"/>
  <c r="H1051" i="1" s="1"/>
  <c r="N1052" i="1"/>
  <c r="N1053" i="1"/>
  <c r="N1060" i="1"/>
  <c r="N1061" i="1"/>
  <c r="N1066" i="1"/>
  <c r="N1067" i="1"/>
  <c r="N1068" i="1"/>
  <c r="N1069" i="1"/>
  <c r="N1070" i="1"/>
  <c r="N1071" i="1"/>
  <c r="N1072" i="1"/>
  <c r="N1073" i="1"/>
  <c r="N1074" i="1"/>
  <c r="N1075" i="1"/>
  <c r="N1076" i="1"/>
  <c r="N1077" i="1"/>
  <c r="H1077" i="1" s="1"/>
  <c r="N1078" i="1"/>
  <c r="N1079" i="1"/>
  <c r="N1080" i="1"/>
  <c r="N1081" i="1"/>
  <c r="N1082" i="1"/>
  <c r="N1083" i="1"/>
  <c r="N1084" i="1"/>
  <c r="N1085" i="1"/>
  <c r="N1086" i="1"/>
  <c r="N1087" i="1"/>
  <c r="N1088" i="1"/>
  <c r="N1089" i="1"/>
  <c r="N1090" i="1"/>
  <c r="N1091" i="1"/>
  <c r="N1092" i="1"/>
  <c r="N1093" i="1"/>
  <c r="N1094" i="1"/>
  <c r="N1095" i="1"/>
  <c r="H1095" i="1" s="1"/>
  <c r="N1100" i="1"/>
  <c r="N1101" i="1"/>
  <c r="N1106" i="1"/>
  <c r="N1107" i="1"/>
  <c r="N1108" i="1"/>
  <c r="N1109" i="1"/>
  <c r="N1110" i="1"/>
  <c r="N1111" i="1"/>
  <c r="N1125" i="1"/>
  <c r="N1126" i="1"/>
  <c r="N1127" i="1"/>
  <c r="N1142" i="1"/>
  <c r="N1143" i="1"/>
  <c r="H1143" i="1" s="1"/>
  <c r="N1144" i="1"/>
  <c r="N1145" i="1"/>
  <c r="N1146" i="1"/>
  <c r="N1147" i="1"/>
  <c r="N1148" i="1"/>
  <c r="H1148" i="1" s="1"/>
  <c r="N1149" i="1"/>
  <c r="H1149" i="1" s="1"/>
  <c r="N1150" i="1"/>
  <c r="N1151" i="1"/>
  <c r="N1155" i="1"/>
  <c r="H1155" i="1" s="1"/>
  <c r="N1156" i="1"/>
  <c r="N1157" i="1"/>
  <c r="N1158" i="1"/>
  <c r="N1159" i="1"/>
  <c r="N1160" i="1"/>
  <c r="N1161" i="1"/>
  <c r="N1162" i="1"/>
  <c r="N1163" i="1"/>
  <c r="N1164" i="1"/>
  <c r="N1165" i="1"/>
  <c r="N1173" i="1"/>
  <c r="N1174" i="1"/>
  <c r="N1175" i="1"/>
  <c r="N1176" i="1"/>
  <c r="N1177" i="1"/>
  <c r="N1178" i="1"/>
  <c r="N1179" i="1"/>
  <c r="N1189" i="1"/>
  <c r="H1189" i="1" s="1"/>
  <c r="N1190" i="1"/>
  <c r="N1191" i="1"/>
  <c r="N1192" i="1"/>
  <c r="N1193" i="1"/>
  <c r="N1194" i="1"/>
  <c r="N1195" i="1"/>
  <c r="N1196" i="1"/>
  <c r="N1197" i="1"/>
  <c r="N1198" i="1"/>
  <c r="N1199" i="1"/>
  <c r="N1203" i="1"/>
  <c r="N1204" i="1"/>
  <c r="N1205" i="1"/>
  <c r="N1206" i="1"/>
  <c r="N1207" i="1"/>
  <c r="N1208" i="1"/>
  <c r="N1209" i="1"/>
  <c r="N1210" i="1"/>
  <c r="N1211" i="1"/>
  <c r="N1212" i="1"/>
  <c r="N1217" i="1"/>
  <c r="N1218" i="1"/>
  <c r="N1219" i="1"/>
  <c r="N1220" i="1"/>
  <c r="N1223" i="1"/>
  <c r="N1224" i="1"/>
  <c r="N1225" i="1"/>
  <c r="N1226" i="1"/>
  <c r="N1227" i="1"/>
  <c r="H1227" i="1" s="1"/>
  <c r="N1228" i="1"/>
  <c r="N1229" i="1"/>
  <c r="N1230" i="1"/>
  <c r="N1231" i="1"/>
  <c r="H1231" i="1" s="1"/>
  <c r="N1232" i="1"/>
  <c r="N1233" i="1"/>
  <c r="N1234" i="1"/>
  <c r="N1235" i="1"/>
  <c r="N1236" i="1"/>
  <c r="N1237" i="1"/>
  <c r="N1238" i="1"/>
  <c r="N1239" i="1"/>
  <c r="N1240" i="1"/>
  <c r="N1241" i="1"/>
  <c r="H1241" i="1" s="1"/>
  <c r="N1242" i="1"/>
  <c r="N1249" i="1"/>
  <c r="N1250" i="1"/>
  <c r="N1251" i="1"/>
  <c r="N1252" i="1"/>
  <c r="N1253" i="1"/>
  <c r="N1254" i="1"/>
  <c r="N1255" i="1"/>
  <c r="N1256" i="1"/>
  <c r="N1260" i="1"/>
  <c r="N1261" i="1"/>
  <c r="N1262" i="1"/>
  <c r="H1262" i="1" s="1"/>
  <c r="N1263" i="1"/>
  <c r="N1270" i="1"/>
  <c r="N1271" i="1"/>
  <c r="N1278" i="1"/>
  <c r="N1279" i="1"/>
  <c r="N1280" i="1"/>
  <c r="N1281" i="1"/>
  <c r="N1282" i="1"/>
  <c r="H1282" i="1" s="1"/>
  <c r="N1283" i="1"/>
  <c r="N1284" i="1"/>
  <c r="H1284" i="1" s="1"/>
  <c r="N1287" i="1"/>
  <c r="N1288" i="1"/>
  <c r="N1305" i="1"/>
  <c r="N1306" i="1"/>
  <c r="N1307" i="1"/>
  <c r="N1312" i="1"/>
  <c r="N1313" i="1"/>
  <c r="N1317" i="1"/>
  <c r="N1318" i="1"/>
  <c r="N1323" i="1"/>
  <c r="N1324" i="1"/>
  <c r="N1325" i="1"/>
  <c r="N1326" i="1"/>
  <c r="N1327" i="1"/>
  <c r="N1328" i="1"/>
  <c r="N1336" i="1"/>
  <c r="N1337" i="1"/>
  <c r="N1338" i="1"/>
  <c r="N1339" i="1"/>
  <c r="N1343" i="1"/>
  <c r="N1344" i="1"/>
  <c r="N1345" i="1"/>
  <c r="N1346" i="1"/>
  <c r="N1347" i="1"/>
  <c r="N1349" i="1"/>
  <c r="H1349" i="1" s="1"/>
  <c r="N1350" i="1"/>
  <c r="N1351" i="1"/>
  <c r="H1351" i="1" s="1"/>
  <c r="N1352" i="1"/>
  <c r="N1353" i="1"/>
  <c r="N1354" i="1"/>
  <c r="H1354" i="1" s="1"/>
  <c r="N1359" i="1"/>
  <c r="N1360" i="1"/>
  <c r="H1360" i="1" s="1"/>
  <c r="N1361" i="1"/>
  <c r="N1362" i="1"/>
  <c r="N1367" i="1"/>
  <c r="N1368" i="1"/>
  <c r="N1369" i="1"/>
  <c r="N1405" i="1"/>
  <c r="N1406" i="1"/>
  <c r="N1407" i="1"/>
  <c r="H1407" i="1" s="1"/>
  <c r="N1408" i="1"/>
  <c r="N1409" i="1"/>
  <c r="N1410" i="1"/>
  <c r="N1411" i="1"/>
  <c r="H1411" i="1" s="1"/>
  <c r="N1426" i="1"/>
  <c r="N1427" i="1"/>
  <c r="N1428" i="1"/>
  <c r="N1429" i="1"/>
  <c r="H1429" i="1" s="1"/>
  <c r="N1434" i="1"/>
  <c r="N1435" i="1"/>
  <c r="H1435" i="1" s="1"/>
  <c r="N1436" i="1"/>
  <c r="N1437" i="1"/>
  <c r="N1438" i="1"/>
  <c r="N1439" i="1"/>
  <c r="N1440" i="1"/>
  <c r="N1441" i="1"/>
  <c r="N1442" i="1"/>
  <c r="N1443" i="1"/>
  <c r="N1448" i="1"/>
  <c r="N1450" i="1"/>
  <c r="N1451" i="1"/>
  <c r="N1452" i="1"/>
  <c r="N1453" i="1"/>
  <c r="N1454" i="1"/>
  <c r="N1455" i="1"/>
  <c r="N1456" i="1"/>
  <c r="N1457" i="1"/>
  <c r="N1458" i="1"/>
  <c r="N1459" i="1"/>
  <c r="N1460" i="1"/>
  <c r="N1465" i="1"/>
  <c r="N1466" i="1"/>
  <c r="N1467" i="1"/>
  <c r="N1468" i="1"/>
  <c r="N1469" i="1"/>
  <c r="N1470" i="1"/>
  <c r="N1471" i="1"/>
  <c r="N1472" i="1"/>
  <c r="N1479" i="1"/>
  <c r="N1480" i="1"/>
  <c r="N1481" i="1"/>
  <c r="N1482" i="1"/>
  <c r="N1483" i="1"/>
  <c r="N1484" i="1"/>
  <c r="N1485" i="1"/>
  <c r="N1486" i="1"/>
  <c r="N1487" i="1"/>
  <c r="N1488" i="1"/>
  <c r="N1489" i="1"/>
  <c r="N1490" i="1"/>
  <c r="N1491" i="1"/>
  <c r="N1492" i="1"/>
  <c r="N1493" i="1"/>
  <c r="N1494" i="1"/>
  <c r="N1495" i="1"/>
  <c r="N1496" i="1"/>
  <c r="H1496" i="1" s="1"/>
  <c r="N1497" i="1"/>
  <c r="N1498" i="1"/>
  <c r="N1509" i="1"/>
  <c r="N1510" i="1"/>
  <c r="N1511" i="1"/>
  <c r="N1512" i="1"/>
  <c r="N1513" i="1"/>
  <c r="N1514" i="1"/>
  <c r="N1515" i="1"/>
  <c r="N2" i="1"/>
  <c r="H2" i="1" s="1"/>
  <c r="N5" i="1"/>
  <c r="N10" i="1"/>
  <c r="N11" i="1"/>
  <c r="N15" i="1"/>
  <c r="N16" i="1"/>
  <c r="N19" i="1"/>
  <c r="N20" i="1"/>
  <c r="N21" i="1"/>
  <c r="N22" i="1"/>
  <c r="N30" i="1"/>
  <c r="N31" i="1"/>
  <c r="N32" i="1"/>
  <c r="N33" i="1"/>
  <c r="N35" i="1"/>
  <c r="N36" i="1"/>
  <c r="N37" i="1"/>
  <c r="N38" i="1"/>
  <c r="N39" i="1"/>
  <c r="N48" i="1"/>
  <c r="N49" i="1"/>
  <c r="N50" i="1"/>
  <c r="N51" i="1"/>
  <c r="N52" i="1"/>
  <c r="N53" i="1"/>
  <c r="N54" i="1"/>
  <c r="N55" i="1"/>
  <c r="N56" i="1"/>
  <c r="N57" i="1"/>
  <c r="N58" i="1"/>
  <c r="N59" i="1"/>
  <c r="N60" i="1"/>
  <c r="N61" i="1"/>
  <c r="N62" i="1"/>
  <c r="N63" i="1"/>
  <c r="N71" i="1"/>
  <c r="N72" i="1"/>
  <c r="N73" i="1"/>
  <c r="N74" i="1"/>
  <c r="N79" i="1"/>
  <c r="N80" i="1"/>
  <c r="N81" i="1"/>
  <c r="N82" i="1"/>
  <c r="N94" i="1"/>
  <c r="N95" i="1"/>
  <c r="N96" i="1"/>
  <c r="N97" i="1"/>
  <c r="N100" i="1"/>
  <c r="N101" i="1"/>
  <c r="N102" i="1"/>
  <c r="N103" i="1"/>
  <c r="N104" i="1"/>
  <c r="N105" i="1"/>
  <c r="N106" i="1"/>
  <c r="N107" i="1"/>
  <c r="N108" i="1"/>
  <c r="N113" i="1"/>
  <c r="N114" i="1"/>
  <c r="N115" i="1"/>
  <c r="N118" i="1"/>
  <c r="N119" i="1"/>
  <c r="N129" i="1"/>
  <c r="N130" i="1"/>
  <c r="N131" i="1"/>
  <c r="N132" i="1"/>
  <c r="N133" i="1"/>
  <c r="N139" i="1"/>
  <c r="N140" i="1"/>
  <c r="N141" i="1"/>
  <c r="N146" i="1"/>
  <c r="N147" i="1"/>
  <c r="N148" i="1"/>
  <c r="N149" i="1"/>
  <c r="N150" i="1"/>
  <c r="N151" i="1"/>
  <c r="N152" i="1"/>
  <c r="N153" i="1"/>
  <c r="N154" i="1"/>
  <c r="N155" i="1"/>
  <c r="N156" i="1"/>
  <c r="N157" i="1"/>
  <c r="N158" i="1"/>
  <c r="N159" i="1"/>
  <c r="N160" i="1"/>
  <c r="N161" i="1"/>
  <c r="N162" i="1"/>
  <c r="N165" i="1"/>
  <c r="N166" i="1"/>
  <c r="N172" i="1"/>
  <c r="N173" i="1"/>
  <c r="N174" i="1"/>
  <c r="N175" i="1"/>
  <c r="N176" i="1"/>
  <c r="N182" i="1"/>
  <c r="N183" i="1"/>
  <c r="N187" i="1"/>
  <c r="N188" i="1"/>
  <c r="N189" i="1"/>
  <c r="N190" i="1"/>
  <c r="N196" i="1"/>
  <c r="N197" i="1"/>
  <c r="N201" i="1"/>
  <c r="N202" i="1"/>
  <c r="N205" i="1"/>
  <c r="N206" i="1"/>
  <c r="N207" i="1"/>
  <c r="N208" i="1"/>
  <c r="N209" i="1"/>
  <c r="N210" i="1"/>
  <c r="N211" i="1"/>
  <c r="N212" i="1"/>
  <c r="N213" i="1"/>
  <c r="N216" i="1"/>
  <c r="N217" i="1"/>
  <c r="N218" i="1"/>
  <c r="N221" i="1"/>
  <c r="N222" i="1"/>
  <c r="N223" i="1"/>
  <c r="N224" i="1"/>
  <c r="N239" i="1"/>
  <c r="N240" i="1"/>
  <c r="N241" i="1"/>
  <c r="N242" i="1"/>
  <c r="N243" i="1"/>
  <c r="N244" i="1"/>
  <c r="N245" i="1"/>
  <c r="N255" i="1"/>
  <c r="N256" i="1"/>
  <c r="N257" i="1"/>
  <c r="N258" i="1"/>
  <c r="N262" i="1"/>
  <c r="N263" i="1"/>
  <c r="N269" i="1"/>
  <c r="N270" i="1"/>
  <c r="N271" i="1"/>
  <c r="N275" i="1"/>
  <c r="N276" i="1"/>
  <c r="N286" i="1"/>
  <c r="N28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6" i="1"/>
  <c r="N337" i="1"/>
  <c r="N340" i="1"/>
  <c r="N341" i="1"/>
  <c r="N342" i="1"/>
  <c r="N343" i="1"/>
  <c r="N344" i="1"/>
  <c r="N345" i="1"/>
  <c r="N346" i="1"/>
  <c r="N347" i="1"/>
  <c r="N348" i="1"/>
  <c r="N349" i="1"/>
  <c r="N350" i="1"/>
  <c r="N351" i="1"/>
  <c r="N352" i="1"/>
  <c r="N353" i="1"/>
  <c r="N354" i="1"/>
  <c r="N355" i="1"/>
  <c r="N356" i="1"/>
  <c r="N357" i="1"/>
  <c r="N358" i="1"/>
  <c r="N359" i="1"/>
  <c r="N360" i="1"/>
  <c r="N361" i="1"/>
  <c r="N362" i="1"/>
  <c r="N364" i="1"/>
  <c r="N365" i="1"/>
  <c r="N366" i="1"/>
  <c r="N367" i="1"/>
  <c r="N368" i="1"/>
  <c r="N369" i="1"/>
  <c r="N374" i="1"/>
  <c r="N375" i="1"/>
  <c r="N381" i="1"/>
  <c r="N382" i="1"/>
  <c r="N383" i="1"/>
  <c r="N384" i="1"/>
  <c r="N385" i="1"/>
  <c r="N386" i="1"/>
  <c r="N387" i="1"/>
  <c r="N388" i="1"/>
  <c r="N389" i="1"/>
  <c r="N394" i="1"/>
  <c r="N395" i="1"/>
  <c r="N396" i="1"/>
  <c r="N401" i="1"/>
  <c r="N402" i="1"/>
  <c r="N403" i="1"/>
  <c r="N404" i="1"/>
  <c r="N405" i="1"/>
  <c r="N406" i="1"/>
  <c r="N407" i="1"/>
  <c r="N408" i="1"/>
  <c r="N413" i="1"/>
  <c r="N414" i="1"/>
  <c r="N415" i="1"/>
  <c r="N416" i="1"/>
  <c r="N417" i="1"/>
  <c r="N420" i="1"/>
  <c r="N421" i="1"/>
  <c r="N422" i="1"/>
  <c r="N423" i="1"/>
  <c r="N424" i="1"/>
  <c r="N429" i="1"/>
  <c r="N430" i="1"/>
  <c r="N431" i="1"/>
  <c r="N432" i="1"/>
  <c r="N433" i="1"/>
  <c r="N449" i="1"/>
  <c r="N450" i="1"/>
  <c r="N451" i="1"/>
  <c r="N452" i="1"/>
  <c r="N457" i="1"/>
  <c r="N458" i="1"/>
  <c r="N459" i="1"/>
  <c r="N460" i="1"/>
  <c r="N461" i="1"/>
  <c r="N462" i="1"/>
  <c r="N463" i="1"/>
  <c r="N464" i="1"/>
  <c r="N465" i="1"/>
  <c r="N466" i="1"/>
  <c r="N467" i="1"/>
  <c r="N468" i="1"/>
  <c r="N469" i="1"/>
  <c r="N470" i="1"/>
  <c r="N471" i="1"/>
  <c r="N472" i="1"/>
  <c r="N476" i="1"/>
  <c r="N477" i="1"/>
  <c r="N478" i="1"/>
  <c r="N479" i="1"/>
  <c r="N480" i="1"/>
  <c r="N481" i="1"/>
  <c r="N482" i="1"/>
  <c r="N483" i="1"/>
  <c r="N484" i="1"/>
  <c r="N485" i="1"/>
  <c r="N486" i="1"/>
  <c r="N487" i="1"/>
  <c r="N488" i="1"/>
  <c r="N492" i="1"/>
  <c r="N493" i="1"/>
  <c r="N494" i="1"/>
  <c r="N495" i="1"/>
  <c r="N496" i="1"/>
  <c r="N497" i="1"/>
  <c r="N498" i="1"/>
  <c r="N499" i="1"/>
  <c r="N500" i="1"/>
  <c r="N501" i="1"/>
  <c r="N502" i="1"/>
  <c r="N503" i="1"/>
  <c r="N504" i="1"/>
  <c r="N507" i="1"/>
  <c r="N508" i="1"/>
  <c r="N509" i="1"/>
  <c r="N510" i="1"/>
  <c r="N511" i="1"/>
  <c r="N512" i="1"/>
  <c r="N513" i="1"/>
  <c r="N524" i="1"/>
  <c r="N525" i="1"/>
  <c r="N526" i="1"/>
  <c r="N527" i="1"/>
  <c r="N532" i="1"/>
  <c r="N533" i="1"/>
  <c r="N534" i="1"/>
  <c r="N535" i="1"/>
  <c r="N536" i="1"/>
  <c r="N537" i="1"/>
  <c r="N538" i="1"/>
  <c r="N547" i="1"/>
  <c r="N548" i="1"/>
  <c r="N552" i="1"/>
  <c r="N553" i="1"/>
  <c r="N554" i="1"/>
  <c r="N555" i="1"/>
  <c r="N556" i="1"/>
  <c r="N557" i="1"/>
  <c r="N558" i="1"/>
  <c r="N568" i="1"/>
  <c r="N569" i="1"/>
  <c r="N570" i="1"/>
  <c r="N571" i="1"/>
  <c r="N572" i="1"/>
  <c r="N573" i="1"/>
  <c r="N574" i="1"/>
  <c r="N585" i="1"/>
  <c r="N586" i="1"/>
  <c r="N598" i="1"/>
  <c r="N599" i="1"/>
  <c r="N600" i="1"/>
  <c r="N601" i="1"/>
  <c r="N610" i="1"/>
  <c r="N611" i="1"/>
  <c r="N612" i="1"/>
  <c r="N613" i="1"/>
  <c r="N614" i="1"/>
  <c r="N615" i="1"/>
  <c r="N616" i="1"/>
  <c r="N617" i="1"/>
  <c r="N618" i="1"/>
  <c r="N619" i="1"/>
  <c r="N623" i="1"/>
  <c r="N624" i="1"/>
  <c r="N625" i="1"/>
  <c r="N626" i="1"/>
  <c r="N627" i="1"/>
  <c r="N628" i="1"/>
  <c r="N629" i="1"/>
  <c r="N630" i="1"/>
  <c r="N631" i="1"/>
  <c r="N632" i="1"/>
  <c r="N633" i="1"/>
  <c r="N634" i="1"/>
  <c r="N635" i="1"/>
  <c r="N636" i="1"/>
  <c r="N637" i="1"/>
  <c r="N638" i="1"/>
  <c r="N639" i="1"/>
  <c r="N640" i="1"/>
  <c r="N645" i="1"/>
  <c r="N646" i="1"/>
  <c r="N647" i="1"/>
  <c r="N648" i="1"/>
  <c r="N649" i="1"/>
  <c r="N650" i="1"/>
  <c r="N651" i="1"/>
  <c r="N652" i="1"/>
  <c r="N655" i="1"/>
  <c r="N656" i="1"/>
  <c r="N657" i="1"/>
  <c r="N658" i="1"/>
  <c r="N659" i="1"/>
  <c r="N660" i="1"/>
  <c r="N661" i="1"/>
  <c r="N662" i="1"/>
  <c r="N668" i="1"/>
  <c r="N669" i="1"/>
  <c r="N670" i="1"/>
  <c r="N671" i="1"/>
  <c r="N672" i="1"/>
  <c r="N673" i="1"/>
  <c r="N674" i="1"/>
  <c r="N679" i="1"/>
  <c r="N680" i="1"/>
  <c r="N681" i="1"/>
  <c r="N682" i="1"/>
  <c r="N683" i="1"/>
  <c r="N684" i="1"/>
  <c r="N685" i="1"/>
  <c r="N686" i="1"/>
  <c r="N687" i="1"/>
  <c r="N688" i="1"/>
  <c r="N689" i="1"/>
  <c r="N690" i="1"/>
  <c r="N691" i="1"/>
  <c r="N692" i="1"/>
  <c r="N693" i="1"/>
  <c r="N694" i="1"/>
  <c r="N699" i="1"/>
  <c r="N700" i="1"/>
  <c r="N701" i="1"/>
  <c r="N702" i="1"/>
  <c r="N703" i="1"/>
  <c r="N704" i="1"/>
  <c r="N708" i="1"/>
  <c r="N709" i="1"/>
  <c r="N710" i="1"/>
  <c r="N711" i="1"/>
  <c r="N712" i="1"/>
  <c r="N713" i="1"/>
  <c r="N714" i="1"/>
  <c r="N716" i="1"/>
  <c r="N717" i="1"/>
  <c r="N718" i="1"/>
  <c r="N719" i="1"/>
  <c r="N720" i="1"/>
  <c r="N721" i="1"/>
  <c r="N722" i="1"/>
  <c r="N723" i="1"/>
  <c r="N724" i="1"/>
  <c r="N725" i="1"/>
  <c r="N726" i="1"/>
  <c r="N727" i="1"/>
  <c r="N736" i="1"/>
  <c r="N737" i="1"/>
  <c r="N738" i="1"/>
  <c r="N739" i="1"/>
  <c r="N740" i="1"/>
  <c r="N745" i="1"/>
  <c r="N746" i="1"/>
  <c r="N747" i="1"/>
  <c r="N748" i="1"/>
  <c r="N753" i="1"/>
  <c r="N754" i="1"/>
  <c r="N755" i="1"/>
  <c r="N756" i="1"/>
  <c r="N757" i="1"/>
  <c r="N758" i="1"/>
  <c r="N759" i="1"/>
  <c r="N760" i="1"/>
  <c r="N761" i="1"/>
  <c r="N762" i="1"/>
  <c r="N763" i="1"/>
  <c r="N764" i="1"/>
  <c r="N765" i="1"/>
  <c r="N767" i="1"/>
  <c r="N768" i="1"/>
  <c r="N771" i="1"/>
  <c r="N772" i="1"/>
  <c r="N773" i="1"/>
  <c r="N774" i="1"/>
  <c r="N775" i="1"/>
  <c r="N776" i="1"/>
  <c r="N783" i="1"/>
  <c r="N784" i="1"/>
  <c r="N790" i="1"/>
  <c r="N791" i="1"/>
  <c r="N792" i="1"/>
  <c r="N793" i="1"/>
  <c r="N797" i="1"/>
  <c r="N798" i="1"/>
  <c r="N799" i="1"/>
  <c r="N815" i="1"/>
  <c r="N816" i="1"/>
  <c r="N817" i="1"/>
  <c r="N818" i="1"/>
  <c r="N819" i="1"/>
  <c r="N820" i="1"/>
  <c r="N821" i="1"/>
  <c r="N831" i="1"/>
  <c r="N832" i="1"/>
  <c r="N833" i="1"/>
  <c r="N834" i="1"/>
  <c r="N842" i="1"/>
  <c r="N855" i="1"/>
  <c r="N856" i="1"/>
  <c r="N861" i="1"/>
  <c r="N862" i="1"/>
  <c r="N863" i="1"/>
  <c r="N864" i="1"/>
  <c r="N865" i="1"/>
  <c r="N866" i="1"/>
  <c r="N867" i="1"/>
  <c r="N868" i="1"/>
  <c r="N869" i="1"/>
  <c r="N870" i="1"/>
  <c r="N871" i="1"/>
  <c r="N872" i="1"/>
  <c r="N873" i="1"/>
  <c r="N874" i="1"/>
  <c r="N875" i="1"/>
  <c r="N892" i="1"/>
  <c r="N893" i="1"/>
  <c r="N894" i="1"/>
  <c r="N895" i="1"/>
  <c r="N896" i="1"/>
  <c r="N900" i="1"/>
  <c r="N901" i="1"/>
  <c r="N905" i="1"/>
  <c r="N906" i="1"/>
  <c r="N907" i="1"/>
  <c r="N908" i="1"/>
  <c r="N916" i="1"/>
  <c r="N917" i="1"/>
  <c r="N918" i="1"/>
  <c r="N919" i="1"/>
  <c r="N920" i="1"/>
  <c r="N921" i="1"/>
  <c r="N926" i="1"/>
  <c r="N927" i="1"/>
  <c r="N928" i="1"/>
  <c r="N929" i="1"/>
  <c r="N945" i="1"/>
  <c r="N946" i="1"/>
  <c r="N947" i="1"/>
  <c r="N948" i="1"/>
  <c r="N949" i="1"/>
  <c r="N950" i="1"/>
  <c r="N951" i="1"/>
  <c r="N952" i="1"/>
  <c r="N953" i="1"/>
  <c r="N954" i="1"/>
  <c r="N955" i="1"/>
  <c r="N956" i="1"/>
  <c r="N957" i="1"/>
  <c r="N960" i="1"/>
  <c r="N961" i="1"/>
  <c r="N962" i="1"/>
  <c r="N963" i="1"/>
  <c r="N964" i="1"/>
  <c r="N966" i="1"/>
  <c r="N967" i="1"/>
  <c r="N968" i="1"/>
  <c r="N969" i="1"/>
  <c r="N970" i="1"/>
  <c r="N971" i="1"/>
  <c r="N972" i="1"/>
  <c r="N977" i="1"/>
  <c r="N978" i="1"/>
  <c r="N979" i="1"/>
  <c r="N980" i="1"/>
  <c r="N981" i="1"/>
  <c r="N982" i="1"/>
  <c r="N983" i="1"/>
  <c r="N984" i="1"/>
  <c r="N985" i="1"/>
  <c r="N986" i="1"/>
  <c r="N990" i="1"/>
  <c r="N999" i="1"/>
  <c r="N1000" i="1"/>
  <c r="N1001" i="1"/>
  <c r="N1006" i="1"/>
  <c r="N1007" i="1"/>
  <c r="N1012" i="1"/>
  <c r="N1013" i="1"/>
  <c r="N1014" i="1"/>
  <c r="N1015" i="1"/>
  <c r="N1020" i="1"/>
  <c r="N1021" i="1"/>
  <c r="N1022" i="1"/>
  <c r="N1031" i="1"/>
  <c r="N1032" i="1"/>
  <c r="N1033" i="1"/>
  <c r="N1038" i="1"/>
  <c r="N1039" i="1"/>
  <c r="N1040" i="1"/>
  <c r="N1041" i="1"/>
  <c r="N1042" i="1"/>
  <c r="N1043" i="1"/>
  <c r="N1054" i="1"/>
  <c r="N1055" i="1"/>
  <c r="N1056" i="1"/>
  <c r="N1057" i="1"/>
  <c r="N1058" i="1"/>
  <c r="N1059" i="1"/>
  <c r="N1062" i="1"/>
  <c r="N1063" i="1"/>
  <c r="N1064" i="1"/>
  <c r="N1065" i="1"/>
  <c r="N1096" i="1"/>
  <c r="N1097" i="1"/>
  <c r="N1098" i="1"/>
  <c r="N1099" i="1"/>
  <c r="N1102" i="1"/>
  <c r="N1103" i="1"/>
  <c r="N1104" i="1"/>
  <c r="N1105" i="1"/>
  <c r="N1112" i="1"/>
  <c r="N1113" i="1"/>
  <c r="N1114" i="1"/>
  <c r="N1115" i="1"/>
  <c r="N1116" i="1"/>
  <c r="N1117" i="1"/>
  <c r="N1118" i="1"/>
  <c r="N1119" i="1"/>
  <c r="N1120" i="1"/>
  <c r="N1121" i="1"/>
  <c r="N1122" i="1"/>
  <c r="N1123" i="1"/>
  <c r="N1128" i="1"/>
  <c r="N1129" i="1"/>
  <c r="N1130" i="1"/>
  <c r="N1131" i="1"/>
  <c r="N1132" i="1"/>
  <c r="N1133" i="1"/>
  <c r="N1134" i="1"/>
  <c r="N1135" i="1"/>
  <c r="N1136" i="1"/>
  <c r="N1137" i="1"/>
  <c r="N1138" i="1"/>
  <c r="N1139" i="1"/>
  <c r="N1140" i="1"/>
  <c r="N1141" i="1"/>
  <c r="N1152" i="1"/>
  <c r="N1153" i="1"/>
  <c r="N1154" i="1"/>
  <c r="N1166" i="1"/>
  <c r="N1167" i="1"/>
  <c r="N1168" i="1"/>
  <c r="N1169" i="1"/>
  <c r="N1170" i="1"/>
  <c r="N1171" i="1"/>
  <c r="N1172" i="1"/>
  <c r="N1180" i="1"/>
  <c r="N1181" i="1"/>
  <c r="N1183" i="1"/>
  <c r="N1184" i="1"/>
  <c r="N1185" i="1"/>
  <c r="N1186" i="1"/>
  <c r="N1187" i="1"/>
  <c r="N1188" i="1"/>
  <c r="N1200" i="1"/>
  <c r="N1201" i="1"/>
  <c r="N1202" i="1"/>
  <c r="N1213" i="1"/>
  <c r="N1214" i="1"/>
  <c r="N1215" i="1"/>
  <c r="N1216" i="1"/>
  <c r="N1221" i="1"/>
  <c r="N1222" i="1"/>
  <c r="N1243" i="1"/>
  <c r="N1244" i="1"/>
  <c r="N1245" i="1"/>
  <c r="N1246" i="1"/>
  <c r="N1247" i="1"/>
  <c r="N1248" i="1"/>
  <c r="N1257" i="1"/>
  <c r="N1258" i="1"/>
  <c r="N1259" i="1"/>
  <c r="N1264" i="1"/>
  <c r="N1265" i="1"/>
  <c r="N1266" i="1"/>
  <c r="N1267" i="1"/>
  <c r="N1268" i="1"/>
  <c r="N1269" i="1"/>
  <c r="N1272" i="1"/>
  <c r="N1273" i="1"/>
  <c r="N1274" i="1"/>
  <c r="N1275" i="1"/>
  <c r="N1276" i="1"/>
  <c r="N1277" i="1"/>
  <c r="N1285" i="1"/>
  <c r="N1286" i="1"/>
  <c r="N1289" i="1"/>
  <c r="N1290" i="1"/>
  <c r="N1291" i="1"/>
  <c r="N1292" i="1"/>
  <c r="N1293" i="1"/>
  <c r="N1294" i="1"/>
  <c r="N1295" i="1"/>
  <c r="N1296" i="1"/>
  <c r="N1297" i="1"/>
  <c r="N1298" i="1"/>
  <c r="N1299" i="1"/>
  <c r="N1300" i="1"/>
  <c r="N1301" i="1"/>
  <c r="N1302" i="1"/>
  <c r="N1303" i="1"/>
  <c r="N1304" i="1"/>
  <c r="N1309" i="1"/>
  <c r="N1310" i="1"/>
  <c r="N1311" i="1"/>
  <c r="N1314" i="1"/>
  <c r="N1315" i="1"/>
  <c r="N1316" i="1"/>
  <c r="N1319" i="1"/>
  <c r="N1320" i="1"/>
  <c r="N1321" i="1"/>
  <c r="N1329" i="1"/>
  <c r="N1330" i="1"/>
  <c r="N1331" i="1"/>
  <c r="N1332" i="1"/>
  <c r="N1333" i="1"/>
  <c r="N1334" i="1"/>
  <c r="N1335" i="1"/>
  <c r="N1340" i="1"/>
  <c r="N1341" i="1"/>
  <c r="N1342" i="1"/>
  <c r="N1355" i="1"/>
  <c r="N1356" i="1"/>
  <c r="N1357" i="1"/>
  <c r="N1358" i="1"/>
  <c r="N1363" i="1"/>
  <c r="N1364" i="1"/>
  <c r="N1365" i="1"/>
  <c r="N1366" i="1"/>
  <c r="N1370" i="1"/>
  <c r="N1371" i="1"/>
  <c r="N1372" i="1"/>
  <c r="N1373" i="1"/>
  <c r="N1374" i="1"/>
  <c r="N1375" i="1"/>
  <c r="N1376" i="1"/>
  <c r="N1377" i="1"/>
  <c r="N1378" i="1"/>
  <c r="N1379" i="1"/>
  <c r="N1380" i="1"/>
  <c r="N1381" i="1"/>
  <c r="N1382" i="1"/>
  <c r="N1383" i="1"/>
  <c r="N1384" i="1"/>
  <c r="N1385" i="1"/>
  <c r="N1386" i="1"/>
  <c r="N1387" i="1"/>
  <c r="N1389" i="1"/>
  <c r="N1390" i="1"/>
  <c r="N1391" i="1"/>
  <c r="N1392" i="1"/>
  <c r="N1393" i="1"/>
  <c r="N1394" i="1"/>
  <c r="N1395" i="1"/>
  <c r="N1396" i="1"/>
  <c r="N1397" i="1"/>
  <c r="N1398" i="1"/>
  <c r="N1399" i="1"/>
  <c r="N1400" i="1"/>
  <c r="N1401" i="1"/>
  <c r="N1402" i="1"/>
  <c r="N1403" i="1"/>
  <c r="N1404" i="1"/>
  <c r="N1412" i="1"/>
  <c r="N1413" i="1"/>
  <c r="N1414" i="1"/>
  <c r="N1415" i="1"/>
  <c r="N1416" i="1"/>
  <c r="N1417" i="1"/>
  <c r="N1418" i="1"/>
  <c r="N1419" i="1"/>
  <c r="N1420" i="1"/>
  <c r="N1421" i="1"/>
  <c r="N1422" i="1"/>
  <c r="N1423" i="1"/>
  <c r="N1424" i="1"/>
  <c r="N1425" i="1"/>
  <c r="N1430" i="1"/>
  <c r="N1431" i="1"/>
  <c r="N1432" i="1"/>
  <c r="N1433" i="1"/>
  <c r="N1444" i="1"/>
  <c r="N1445" i="1"/>
  <c r="N1446" i="1"/>
  <c r="N1447" i="1"/>
  <c r="N1461" i="1"/>
  <c r="N1462" i="1"/>
  <c r="N1463" i="1"/>
  <c r="N1473" i="1"/>
  <c r="N1474" i="1"/>
  <c r="N1475" i="1"/>
  <c r="N1476" i="1"/>
  <c r="N1477" i="1"/>
  <c r="N1478" i="1"/>
  <c r="N1499" i="1"/>
  <c r="N1500" i="1"/>
  <c r="N1501" i="1"/>
  <c r="N1502" i="1"/>
  <c r="N1503" i="1"/>
  <c r="N1504" i="1"/>
  <c r="N1505" i="1"/>
  <c r="N1506" i="1"/>
  <c r="N1507" i="1"/>
  <c r="N1508" i="1"/>
  <c r="N3" i="1"/>
  <c r="H3" i="1" s="1"/>
  <c r="F48" i="4"/>
  <c r="E34" i="1" l="1"/>
  <c r="E70" i="1"/>
  <c r="E363" i="1"/>
  <c r="E448" i="1"/>
  <c r="E514" i="1"/>
  <c r="N514" i="1" s="1"/>
  <c r="H514" i="1" s="1"/>
  <c r="O514" i="1" s="1"/>
  <c r="E642" i="1"/>
  <c r="E715" i="1"/>
  <c r="E751" i="1"/>
  <c r="E766" i="1"/>
  <c r="E841" i="1"/>
  <c r="E883" i="1"/>
  <c r="E965" i="1"/>
  <c r="E991" i="1"/>
  <c r="E1124" i="1"/>
  <c r="E1182" i="1"/>
  <c r="E1308" i="1"/>
  <c r="E1322" i="1"/>
  <c r="E1348" i="1"/>
  <c r="E1388" i="1"/>
  <c r="E1449" i="1"/>
  <c r="E1464" i="1"/>
  <c r="I501" i="6"/>
  <c r="I500" i="6"/>
  <c r="I499" i="6"/>
  <c r="I498" i="6"/>
  <c r="I497" i="6"/>
  <c r="I496" i="6"/>
  <c r="I495" i="6"/>
  <c r="I494" i="6"/>
  <c r="I493" i="6"/>
  <c r="I492" i="6"/>
  <c r="I491" i="6"/>
  <c r="I490" i="6"/>
  <c r="I489" i="6"/>
  <c r="I488" i="6"/>
  <c r="I487" i="6"/>
  <c r="I486" i="6"/>
  <c r="I485" i="6"/>
  <c r="I484" i="6"/>
  <c r="I483" i="6"/>
  <c r="I482" i="6"/>
  <c r="I481" i="6"/>
  <c r="I480" i="6"/>
  <c r="I479" i="6"/>
  <c r="I478" i="6"/>
  <c r="I477" i="6"/>
  <c r="I476" i="6"/>
  <c r="I475" i="6"/>
  <c r="I474" i="6"/>
  <c r="I473" i="6"/>
  <c r="I472" i="6"/>
  <c r="I471" i="6"/>
  <c r="I470" i="6"/>
  <c r="I469" i="6"/>
  <c r="I468" i="6"/>
  <c r="I467" i="6"/>
  <c r="I466" i="6"/>
  <c r="I465" i="6"/>
  <c r="I464" i="6"/>
  <c r="I463" i="6"/>
  <c r="I462" i="6"/>
  <c r="I461" i="6"/>
  <c r="I460" i="6"/>
  <c r="I459" i="6"/>
  <c r="I458" i="6"/>
  <c r="I457" i="6"/>
  <c r="I456" i="6"/>
  <c r="I455" i="6"/>
  <c r="I454" i="6"/>
  <c r="I453" i="6"/>
  <c r="I452" i="6"/>
  <c r="I451" i="6"/>
  <c r="I450" i="6"/>
  <c r="I449" i="6"/>
  <c r="I448" i="6"/>
  <c r="I447" i="6"/>
  <c r="I446" i="6"/>
  <c r="I445" i="6"/>
  <c r="I444" i="6"/>
  <c r="I443" i="6"/>
  <c r="I442" i="6"/>
  <c r="I441" i="6"/>
  <c r="I440" i="6"/>
  <c r="I439" i="6"/>
  <c r="I438" i="6"/>
  <c r="I437" i="6"/>
  <c r="I436" i="6"/>
  <c r="I435" i="6"/>
  <c r="I434" i="6"/>
  <c r="I433" i="6"/>
  <c r="I432" i="6"/>
  <c r="I431" i="6"/>
  <c r="I430" i="6"/>
  <c r="I429" i="6"/>
  <c r="I428" i="6"/>
  <c r="I427" i="6"/>
  <c r="I426" i="6"/>
  <c r="I425" i="6"/>
  <c r="I424" i="6"/>
  <c r="I423" i="6"/>
  <c r="I422" i="6"/>
  <c r="I421" i="6"/>
  <c r="I420" i="6"/>
  <c r="I419" i="6"/>
  <c r="I418" i="6"/>
  <c r="I417" i="6"/>
  <c r="I416" i="6"/>
  <c r="I415" i="6"/>
  <c r="I414" i="6"/>
  <c r="I413" i="6"/>
  <c r="I412" i="6"/>
  <c r="I411" i="6"/>
  <c r="I410" i="6"/>
  <c r="I409" i="6"/>
  <c r="I408" i="6"/>
  <c r="I407" i="6"/>
  <c r="I406" i="6"/>
  <c r="I405" i="6"/>
  <c r="I404" i="6"/>
  <c r="I403" i="6"/>
  <c r="I402" i="6"/>
  <c r="I401" i="6"/>
  <c r="I400" i="6"/>
  <c r="I399" i="6"/>
  <c r="I398" i="6"/>
  <c r="I397" i="6"/>
  <c r="I396" i="6"/>
  <c r="I395" i="6"/>
  <c r="I394" i="6"/>
  <c r="I393" i="6"/>
  <c r="I392" i="6"/>
  <c r="I391" i="6"/>
  <c r="I390" i="6"/>
  <c r="I389" i="6"/>
  <c r="I388" i="6"/>
  <c r="I387" i="6"/>
  <c r="I386" i="6"/>
  <c r="I385" i="6"/>
  <c r="I384" i="6"/>
  <c r="I383" i="6"/>
  <c r="I382" i="6"/>
  <c r="I381" i="6"/>
  <c r="I380" i="6"/>
  <c r="I379" i="6"/>
  <c r="I378" i="6"/>
  <c r="I377" i="6"/>
  <c r="I376" i="6"/>
  <c r="I375" i="6"/>
  <c r="I374" i="6"/>
  <c r="I373" i="6"/>
  <c r="I372" i="6"/>
  <c r="I371" i="6"/>
  <c r="I370" i="6"/>
  <c r="I369" i="6"/>
  <c r="I368" i="6"/>
  <c r="I367" i="6"/>
  <c r="I366" i="6"/>
  <c r="I365" i="6"/>
  <c r="I364" i="6"/>
  <c r="I363" i="6"/>
  <c r="I362" i="6"/>
  <c r="I361" i="6"/>
  <c r="I360" i="6"/>
  <c r="I359" i="6"/>
  <c r="I358" i="6"/>
  <c r="I357" i="6"/>
  <c r="I356" i="6"/>
  <c r="I355" i="6"/>
  <c r="I354" i="6"/>
  <c r="I353" i="6"/>
  <c r="I352" i="6"/>
  <c r="I351" i="6"/>
  <c r="I350" i="6"/>
  <c r="I349" i="6"/>
  <c r="I348" i="6"/>
  <c r="I347" i="6"/>
  <c r="I346" i="6"/>
  <c r="I345" i="6"/>
  <c r="I344" i="6"/>
  <c r="I343" i="6"/>
  <c r="I342" i="6"/>
  <c r="I341" i="6"/>
  <c r="I340" i="6"/>
  <c r="I339" i="6"/>
  <c r="I338" i="6"/>
  <c r="I337" i="6"/>
  <c r="I336" i="6"/>
  <c r="I335" i="6"/>
  <c r="I334" i="6"/>
  <c r="I333" i="6"/>
  <c r="I332" i="6"/>
  <c r="I331" i="6"/>
  <c r="I330" i="6"/>
  <c r="I329" i="6"/>
  <c r="I328" i="6"/>
  <c r="I327" i="6"/>
  <c r="I326" i="6"/>
  <c r="I325" i="6"/>
  <c r="I324" i="6"/>
  <c r="I323" i="6"/>
  <c r="I322" i="6"/>
  <c r="I321" i="6"/>
  <c r="I320" i="6"/>
  <c r="I319" i="6"/>
  <c r="I318" i="6"/>
  <c r="I317" i="6"/>
  <c r="I316" i="6"/>
  <c r="I315" i="6"/>
  <c r="I314" i="6"/>
  <c r="I313" i="6"/>
  <c r="I312" i="6"/>
  <c r="I311" i="6"/>
  <c r="I310" i="6"/>
  <c r="I309" i="6"/>
  <c r="I308" i="6"/>
  <c r="I307" i="6"/>
  <c r="I306" i="6"/>
  <c r="I305" i="6"/>
  <c r="I304" i="6"/>
  <c r="I303" i="6"/>
  <c r="I302" i="6"/>
  <c r="I301" i="6"/>
  <c r="I300" i="6"/>
  <c r="I299" i="6"/>
  <c r="I298" i="6"/>
  <c r="I297" i="6"/>
  <c r="I296" i="6"/>
  <c r="I295" i="6"/>
  <c r="I294" i="6"/>
  <c r="I293" i="6"/>
  <c r="I292" i="6"/>
  <c r="I291" i="6"/>
  <c r="I290" i="6"/>
  <c r="I289" i="6"/>
  <c r="I288" i="6"/>
  <c r="I287" i="6"/>
  <c r="I286" i="6"/>
  <c r="I285" i="6"/>
  <c r="I284" i="6"/>
  <c r="I283" i="6"/>
  <c r="I282" i="6"/>
  <c r="I281" i="6"/>
  <c r="I280" i="6"/>
  <c r="I279" i="6"/>
  <c r="I278" i="6"/>
  <c r="I277" i="6"/>
  <c r="I276" i="6"/>
  <c r="I275" i="6"/>
  <c r="I274" i="6"/>
  <c r="I273" i="6"/>
  <c r="I272" i="6"/>
  <c r="I271" i="6"/>
  <c r="I270" i="6"/>
  <c r="I269" i="6"/>
  <c r="I268" i="6"/>
  <c r="I267" i="6"/>
  <c r="I266" i="6"/>
  <c r="I265" i="6"/>
  <c r="I264" i="6"/>
  <c r="I263" i="6"/>
  <c r="I262" i="6"/>
  <c r="I261" i="6"/>
  <c r="I260" i="6"/>
  <c r="I259" i="6"/>
  <c r="I258" i="6"/>
  <c r="I257" i="6"/>
  <c r="I256" i="6"/>
  <c r="I255" i="6"/>
  <c r="I254" i="6"/>
  <c r="I253" i="6"/>
  <c r="I252" i="6"/>
  <c r="I251" i="6"/>
  <c r="I250" i="6"/>
  <c r="I249" i="6"/>
  <c r="I248" i="6"/>
  <c r="I247" i="6"/>
  <c r="I246" i="6"/>
  <c r="I245" i="6"/>
  <c r="I244" i="6"/>
  <c r="I243" i="6"/>
  <c r="I242" i="6"/>
  <c r="I241" i="6"/>
  <c r="I240" i="6"/>
  <c r="I239" i="6"/>
  <c r="I238" i="6"/>
  <c r="I237" i="6"/>
  <c r="I236" i="6"/>
  <c r="I235" i="6"/>
  <c r="I234" i="6"/>
  <c r="I233" i="6"/>
  <c r="I232" i="6"/>
  <c r="I231" i="6"/>
  <c r="I230" i="6"/>
  <c r="I229" i="6"/>
  <c r="I228" i="6"/>
  <c r="I227" i="6"/>
  <c r="I226" i="6"/>
  <c r="I225" i="6"/>
  <c r="I224" i="6"/>
  <c r="I223" i="6"/>
  <c r="I222" i="6"/>
  <c r="I221" i="6"/>
  <c r="I220" i="6"/>
  <c r="I219" i="6"/>
  <c r="I218" i="6"/>
  <c r="I217" i="6"/>
  <c r="I216" i="6"/>
  <c r="I215" i="6"/>
  <c r="I214" i="6"/>
  <c r="I213" i="6"/>
  <c r="I212" i="6"/>
  <c r="I211" i="6"/>
  <c r="I210" i="6"/>
  <c r="I209" i="6"/>
  <c r="I208" i="6"/>
  <c r="I207" i="6"/>
  <c r="I206" i="6"/>
  <c r="I205" i="6"/>
  <c r="I204" i="6"/>
  <c r="I203" i="6"/>
  <c r="I202" i="6"/>
  <c r="I201" i="6"/>
  <c r="I200" i="6"/>
  <c r="I199" i="6"/>
  <c r="I198" i="6"/>
  <c r="I197" i="6"/>
  <c r="I196" i="6"/>
  <c r="I195" i="6"/>
  <c r="I194" i="6"/>
  <c r="I193" i="6"/>
  <c r="I192" i="6"/>
  <c r="I191" i="6"/>
  <c r="I190" i="6"/>
  <c r="I189" i="6"/>
  <c r="I188" i="6"/>
  <c r="I187" i="6"/>
  <c r="I186" i="6"/>
  <c r="I185" i="6"/>
  <c r="I184" i="6"/>
  <c r="I183" i="6"/>
  <c r="I182" i="6"/>
  <c r="I181" i="6"/>
  <c r="I180" i="6"/>
  <c r="I179" i="6"/>
  <c r="I178" i="6"/>
  <c r="I177" i="6"/>
  <c r="I176" i="6"/>
  <c r="I175" i="6"/>
  <c r="I174" i="6"/>
  <c r="I173" i="6"/>
  <c r="I172" i="6"/>
  <c r="I171" i="6"/>
  <c r="I170" i="6"/>
  <c r="I169" i="6"/>
  <c r="I168" i="6"/>
  <c r="I167" i="6"/>
  <c r="I166" i="6"/>
  <c r="I165" i="6"/>
  <c r="I164" i="6"/>
  <c r="I163" i="6"/>
  <c r="I162" i="6"/>
  <c r="I161" i="6"/>
  <c r="I160" i="6"/>
  <c r="I159" i="6"/>
  <c r="I158" i="6"/>
  <c r="I157" i="6"/>
  <c r="I156" i="6"/>
  <c r="I155" i="6"/>
  <c r="I154" i="6"/>
  <c r="I153" i="6"/>
  <c r="I152" i="6"/>
  <c r="I151" i="6"/>
  <c r="I150" i="6"/>
  <c r="I149" i="6"/>
  <c r="I148" i="6"/>
  <c r="I147" i="6"/>
  <c r="I146" i="6"/>
  <c r="I145" i="6"/>
  <c r="I144" i="6"/>
  <c r="I143" i="6"/>
  <c r="I142" i="6"/>
  <c r="I141" i="6"/>
  <c r="I140" i="6"/>
  <c r="I139" i="6"/>
  <c r="I138" i="6"/>
  <c r="I137" i="6"/>
  <c r="I136" i="6"/>
  <c r="I135" i="6"/>
  <c r="I134" i="6"/>
  <c r="I133" i="6"/>
  <c r="I132" i="6"/>
  <c r="I131" i="6"/>
  <c r="I130" i="6"/>
  <c r="I129" i="6"/>
  <c r="I128" i="6"/>
  <c r="I127" i="6"/>
  <c r="I126" i="6"/>
  <c r="I125" i="6"/>
  <c r="I124" i="6"/>
  <c r="I123" i="6"/>
  <c r="I122" i="6"/>
  <c r="I121" i="6"/>
  <c r="I120" i="6"/>
  <c r="I119" i="6"/>
  <c r="I118" i="6"/>
  <c r="I117" i="6"/>
  <c r="I116" i="6"/>
  <c r="I115" i="6"/>
  <c r="I114" i="6"/>
  <c r="I113" i="6"/>
  <c r="I112" i="6"/>
  <c r="I111" i="6"/>
  <c r="I110" i="6"/>
  <c r="I109" i="6"/>
  <c r="I108" i="6"/>
  <c r="I107" i="6"/>
  <c r="I106" i="6"/>
  <c r="I105" i="6"/>
  <c r="I104" i="6"/>
  <c r="I103" i="6"/>
  <c r="I102" i="6"/>
  <c r="I101" i="6"/>
  <c r="I100" i="6"/>
  <c r="I99" i="6"/>
  <c r="I98" i="6"/>
  <c r="I97" i="6"/>
  <c r="I96" i="6"/>
  <c r="I95" i="6"/>
  <c r="I94" i="6"/>
  <c r="I93" i="6"/>
  <c r="I92" i="6"/>
  <c r="I91" i="6"/>
  <c r="I90" i="6"/>
  <c r="I89" i="6"/>
  <c r="I88" i="6"/>
  <c r="I87" i="6"/>
  <c r="I86" i="6"/>
  <c r="I85" i="6"/>
  <c r="I84" i="6"/>
  <c r="I83" i="6"/>
  <c r="I82" i="6"/>
  <c r="I81" i="6"/>
  <c r="I80" i="6"/>
  <c r="I79" i="6"/>
  <c r="I78" i="6"/>
  <c r="I77" i="6"/>
  <c r="I76" i="6"/>
  <c r="I75" i="6"/>
  <c r="I74" i="6"/>
  <c r="I73" i="6"/>
  <c r="I72" i="6"/>
  <c r="I71" i="6"/>
  <c r="I70" i="6"/>
  <c r="I69" i="6"/>
  <c r="I68" i="6"/>
  <c r="I67" i="6"/>
  <c r="I66" i="6"/>
  <c r="I65" i="6"/>
  <c r="I64" i="6"/>
  <c r="I63" i="6"/>
  <c r="I62" i="6"/>
  <c r="I61" i="6"/>
  <c r="I60" i="6"/>
  <c r="I59" i="6"/>
  <c r="I58" i="6"/>
  <c r="I57" i="6"/>
  <c r="I56" i="6"/>
  <c r="I55" i="6"/>
  <c r="I54" i="6"/>
  <c r="I53" i="6"/>
  <c r="I52" i="6"/>
  <c r="I51" i="6"/>
  <c r="I50" i="6"/>
  <c r="I49" i="6"/>
  <c r="I48" i="6"/>
  <c r="I47" i="6"/>
  <c r="I46" i="6"/>
  <c r="I45" i="6"/>
  <c r="I44" i="6"/>
  <c r="I43" i="6"/>
  <c r="I42" i="6"/>
  <c r="I41" i="6"/>
  <c r="I40" i="6"/>
  <c r="I39" i="6"/>
  <c r="I38" i="6"/>
  <c r="I37" i="6"/>
  <c r="I36" i="6"/>
  <c r="I35" i="6"/>
  <c r="I34" i="6"/>
  <c r="I33" i="6"/>
  <c r="I32" i="6"/>
  <c r="I31" i="6"/>
  <c r="I30" i="6"/>
  <c r="I29" i="6"/>
  <c r="I28" i="6"/>
  <c r="I27" i="6"/>
  <c r="I26" i="6"/>
  <c r="I25" i="6"/>
  <c r="I24" i="6"/>
  <c r="I23" i="6"/>
  <c r="I22" i="6"/>
  <c r="I21" i="6"/>
  <c r="I20" i="6"/>
  <c r="I19" i="6"/>
  <c r="I18" i="6"/>
  <c r="I17" i="6"/>
  <c r="I16" i="6"/>
  <c r="I15" i="6"/>
  <c r="I14" i="6"/>
  <c r="I13" i="6"/>
  <c r="I12" i="6"/>
  <c r="I11" i="6"/>
  <c r="I10" i="6"/>
  <c r="I9" i="6"/>
  <c r="I8" i="6"/>
  <c r="I7" i="6"/>
  <c r="I6" i="6"/>
  <c r="I5" i="6"/>
  <c r="I3" i="6"/>
  <c r="I2" i="6"/>
  <c r="J499" i="5"/>
  <c r="J500" i="5"/>
  <c r="J496" i="5"/>
  <c r="J497" i="5"/>
  <c r="J498" i="5"/>
  <c r="J488" i="5"/>
  <c r="J489" i="5"/>
  <c r="J490" i="5"/>
  <c r="J484" i="5"/>
  <c r="J485" i="5"/>
  <c r="J482" i="5"/>
  <c r="J483" i="5"/>
  <c r="J478" i="5"/>
  <c r="J479" i="5"/>
  <c r="J480" i="5"/>
  <c r="J474" i="5"/>
  <c r="J475" i="5"/>
  <c r="J476" i="5"/>
  <c r="J477" i="5"/>
  <c r="J472" i="5"/>
  <c r="J473" i="5"/>
  <c r="J470" i="5"/>
  <c r="J471" i="5"/>
  <c r="J463" i="5"/>
  <c r="J464" i="5"/>
  <c r="J461" i="5"/>
  <c r="J462" i="5"/>
  <c r="J458" i="5"/>
  <c r="J459" i="5"/>
  <c r="J455" i="5"/>
  <c r="J456" i="5"/>
  <c r="J450" i="5"/>
  <c r="J451" i="5"/>
  <c r="J447" i="5"/>
  <c r="J448" i="5"/>
  <c r="J449" i="5"/>
  <c r="J445" i="5"/>
  <c r="J446" i="5"/>
  <c r="J443" i="5"/>
  <c r="J444" i="5"/>
  <c r="J441" i="5"/>
  <c r="J442" i="5"/>
  <c r="J437" i="5"/>
  <c r="J438" i="5"/>
  <c r="J434" i="5"/>
  <c r="J435" i="5"/>
  <c r="J431" i="5"/>
  <c r="J432" i="5"/>
  <c r="J433" i="5"/>
  <c r="J428" i="5"/>
  <c r="J429" i="5"/>
  <c r="J426" i="5"/>
  <c r="J427" i="5"/>
  <c r="J424" i="5"/>
  <c r="J425" i="5"/>
  <c r="J422" i="5"/>
  <c r="J423" i="5"/>
  <c r="J419" i="5"/>
  <c r="J420" i="5"/>
  <c r="J415" i="5"/>
  <c r="J416" i="5"/>
  <c r="J413" i="5"/>
  <c r="J414" i="5"/>
  <c r="J410" i="5"/>
  <c r="J411" i="5"/>
  <c r="J412" i="5"/>
  <c r="J407" i="5"/>
  <c r="J408" i="5"/>
  <c r="J403" i="5"/>
  <c r="J404" i="5"/>
  <c r="J405" i="5"/>
  <c r="J400" i="5"/>
  <c r="J401" i="5"/>
  <c r="J397" i="5"/>
  <c r="J398" i="5"/>
  <c r="J389" i="5"/>
  <c r="J390" i="5"/>
  <c r="J385" i="5"/>
  <c r="J386" i="5"/>
  <c r="J383" i="5"/>
  <c r="J384" i="5"/>
  <c r="J380" i="5"/>
  <c r="J381" i="5"/>
  <c r="J378" i="5"/>
  <c r="J379" i="5"/>
  <c r="J375" i="5"/>
  <c r="J376" i="5"/>
  <c r="J377" i="5"/>
  <c r="J373" i="5"/>
  <c r="J374" i="5"/>
  <c r="J368" i="5"/>
  <c r="J369" i="5"/>
  <c r="J370" i="5"/>
  <c r="J366" i="5"/>
  <c r="J367" i="5"/>
  <c r="J364" i="5"/>
  <c r="J365" i="5"/>
  <c r="J362" i="5"/>
  <c r="J363" i="5"/>
  <c r="J360" i="5"/>
  <c r="J361" i="5"/>
  <c r="J346" i="5"/>
  <c r="J347" i="5"/>
  <c r="J348" i="5"/>
  <c r="J344" i="5"/>
  <c r="J345" i="5"/>
  <c r="J337" i="5"/>
  <c r="J338" i="5"/>
  <c r="J325" i="5"/>
  <c r="J326" i="5"/>
  <c r="J322" i="5"/>
  <c r="J323" i="5"/>
  <c r="J324" i="5"/>
  <c r="J318" i="5"/>
  <c r="J319" i="5"/>
  <c r="J320" i="5"/>
  <c r="J315" i="5"/>
  <c r="J316" i="5"/>
  <c r="J309" i="5"/>
  <c r="J310" i="5"/>
  <c r="J306" i="5"/>
  <c r="J307" i="5"/>
  <c r="J304" i="5"/>
  <c r="J305" i="5"/>
  <c r="J302" i="5"/>
  <c r="J303" i="5"/>
  <c r="J296" i="5"/>
  <c r="J297" i="5"/>
  <c r="J292" i="5"/>
  <c r="J293" i="5"/>
  <c r="J294" i="5"/>
  <c r="J286" i="5"/>
  <c r="J287" i="5"/>
  <c r="J288" i="5"/>
  <c r="J283" i="5"/>
  <c r="J284" i="5"/>
  <c r="J285" i="5"/>
  <c r="J279" i="5"/>
  <c r="J280" i="5"/>
  <c r="J277" i="5"/>
  <c r="J278" i="5"/>
  <c r="J273" i="5"/>
  <c r="J274" i="5"/>
  <c r="J268" i="5"/>
  <c r="J269" i="5"/>
  <c r="J260" i="5"/>
  <c r="J261" i="5"/>
  <c r="J257" i="5"/>
  <c r="J258" i="5"/>
  <c r="J259" i="5"/>
  <c r="J254" i="5"/>
  <c r="J255" i="5"/>
  <c r="J256" i="5"/>
  <c r="J251" i="5"/>
  <c r="J252" i="5"/>
  <c r="J246" i="5"/>
  <c r="J247" i="5"/>
  <c r="J248" i="5"/>
  <c r="J244" i="5"/>
  <c r="J245" i="5"/>
  <c r="J242" i="5"/>
  <c r="J243" i="5"/>
  <c r="J236" i="5"/>
  <c r="J237" i="5"/>
  <c r="J233" i="5"/>
  <c r="J234" i="5"/>
  <c r="J235" i="5"/>
  <c r="J231" i="5"/>
  <c r="J232" i="5"/>
  <c r="J229" i="5"/>
  <c r="J230" i="5"/>
  <c r="J226" i="5"/>
  <c r="J227" i="5"/>
  <c r="J223" i="5"/>
  <c r="J224" i="5"/>
  <c r="J221" i="5"/>
  <c r="J222" i="5"/>
  <c r="J213" i="5"/>
  <c r="J214" i="5"/>
  <c r="J215" i="5"/>
  <c r="J205" i="5"/>
  <c r="J206" i="5"/>
  <c r="J201" i="5"/>
  <c r="J202" i="5"/>
  <c r="J203" i="5"/>
  <c r="J199" i="5"/>
  <c r="J200" i="5"/>
  <c r="J197" i="5"/>
  <c r="J198" i="5"/>
  <c r="J193" i="5"/>
  <c r="J194" i="5"/>
  <c r="J190" i="5"/>
  <c r="J191" i="5"/>
  <c r="J192" i="5"/>
  <c r="J184" i="5"/>
  <c r="J185" i="5"/>
  <c r="J182" i="5"/>
  <c r="J183" i="5"/>
  <c r="J179" i="5"/>
  <c r="J180" i="5"/>
  <c r="J181" i="5"/>
  <c r="J170" i="5"/>
  <c r="J171" i="5"/>
  <c r="J172" i="5"/>
  <c r="J164" i="5"/>
  <c r="J165" i="5"/>
  <c r="J160" i="5"/>
  <c r="J161" i="5"/>
  <c r="J156" i="5"/>
  <c r="J157" i="5"/>
  <c r="J154" i="5"/>
  <c r="J155" i="5"/>
  <c r="J152" i="5"/>
  <c r="J153" i="5"/>
  <c r="J150" i="5"/>
  <c r="J151" i="5"/>
  <c r="J146" i="5"/>
  <c r="J147" i="5"/>
  <c r="J144" i="5"/>
  <c r="J145" i="5"/>
  <c r="J138" i="5"/>
  <c r="J139" i="5"/>
  <c r="J136" i="5"/>
  <c r="J137" i="5"/>
  <c r="J134" i="5"/>
  <c r="J135" i="5"/>
  <c r="J132" i="5"/>
  <c r="J133" i="5"/>
  <c r="J130" i="5"/>
  <c r="J131" i="5"/>
  <c r="J125" i="5"/>
  <c r="J126" i="5"/>
  <c r="J118" i="5"/>
  <c r="J119" i="5"/>
  <c r="J113" i="5"/>
  <c r="J114" i="5"/>
  <c r="J111" i="5"/>
  <c r="J112" i="5"/>
  <c r="J105" i="5"/>
  <c r="J106" i="5"/>
  <c r="J107" i="5"/>
  <c r="J103" i="5"/>
  <c r="J104" i="5"/>
  <c r="J100" i="5"/>
  <c r="J101" i="5"/>
  <c r="J98" i="5"/>
  <c r="J99" i="5"/>
  <c r="J94" i="5"/>
  <c r="J95" i="5"/>
  <c r="J88" i="5"/>
  <c r="J89" i="5"/>
  <c r="J81" i="5"/>
  <c r="J82" i="5"/>
  <c r="J79" i="5"/>
  <c r="J80" i="5"/>
  <c r="J71" i="5"/>
  <c r="J72" i="5"/>
  <c r="J66" i="5"/>
  <c r="J67" i="5"/>
  <c r="J63" i="5"/>
  <c r="J64" i="5"/>
  <c r="J57" i="5"/>
  <c r="J58" i="5"/>
  <c r="J49" i="5"/>
  <c r="J50" i="5"/>
  <c r="J45" i="5"/>
  <c r="J46" i="5"/>
  <c r="J43" i="5"/>
  <c r="J44" i="5"/>
  <c r="J41" i="5"/>
  <c r="J42" i="5"/>
  <c r="J36" i="5"/>
  <c r="J37" i="5"/>
  <c r="J32" i="5"/>
  <c r="J33" i="5"/>
  <c r="J27" i="5"/>
  <c r="J28" i="5"/>
  <c r="J24" i="5"/>
  <c r="J25" i="5"/>
  <c r="J21" i="5"/>
  <c r="J22" i="5"/>
  <c r="J19" i="5"/>
  <c r="J20" i="5"/>
  <c r="J16" i="5"/>
  <c r="J17" i="5"/>
  <c r="J18" i="5"/>
  <c r="J9" i="5"/>
  <c r="J10" i="5"/>
  <c r="J11" i="5"/>
  <c r="J12" i="5"/>
  <c r="J3" i="5"/>
  <c r="J4" i="5"/>
  <c r="J2" i="5"/>
  <c r="L496" i="5"/>
  <c r="L497" i="5"/>
  <c r="L498" i="5"/>
  <c r="L488" i="5"/>
  <c r="L489" i="5"/>
  <c r="L478" i="5"/>
  <c r="L479" i="5"/>
  <c r="L474" i="5"/>
  <c r="L475" i="5"/>
  <c r="L476" i="5"/>
  <c r="L472" i="5"/>
  <c r="L473" i="5"/>
  <c r="L461" i="5"/>
  <c r="L462" i="5"/>
  <c r="L447" i="5"/>
  <c r="L448" i="5"/>
  <c r="L445" i="5"/>
  <c r="L446" i="5"/>
  <c r="L434" i="5"/>
  <c r="L435" i="5"/>
  <c r="L431" i="5"/>
  <c r="L432" i="5"/>
  <c r="L426" i="5"/>
  <c r="L427" i="5"/>
  <c r="L424" i="5"/>
  <c r="L425" i="5"/>
  <c r="L410" i="5"/>
  <c r="L411" i="5"/>
  <c r="L412" i="5"/>
  <c r="L403" i="5"/>
  <c r="L404" i="5"/>
  <c r="L385" i="5"/>
  <c r="L386" i="5"/>
  <c r="L380" i="5"/>
  <c r="L381" i="5"/>
  <c r="L373" i="5"/>
  <c r="L374" i="5"/>
  <c r="L368" i="5"/>
  <c r="L369" i="5"/>
  <c r="L366" i="5"/>
  <c r="L367" i="5"/>
  <c r="L364" i="5"/>
  <c r="L365" i="5"/>
  <c r="L362" i="5"/>
  <c r="L363" i="5"/>
  <c r="L346" i="5"/>
  <c r="L347" i="5"/>
  <c r="L337" i="5"/>
  <c r="L338" i="5"/>
  <c r="L309" i="5"/>
  <c r="L310" i="5"/>
  <c r="L302" i="5"/>
  <c r="L303" i="5"/>
  <c r="L292" i="5"/>
  <c r="L293" i="5"/>
  <c r="L283" i="5"/>
  <c r="L284" i="5"/>
  <c r="L285" i="5"/>
  <c r="L273" i="5"/>
  <c r="L274" i="5"/>
  <c r="L257" i="5"/>
  <c r="L258" i="5"/>
  <c r="L259" i="5"/>
  <c r="L254" i="5"/>
  <c r="L255" i="5"/>
  <c r="L251" i="5"/>
  <c r="L252" i="5"/>
  <c r="L246" i="5"/>
  <c r="L247" i="5"/>
  <c r="L244" i="5"/>
  <c r="L245" i="5"/>
  <c r="L233" i="5"/>
  <c r="L234" i="5"/>
  <c r="L231" i="5"/>
  <c r="L232" i="5"/>
  <c r="L213" i="5"/>
  <c r="L214" i="5"/>
  <c r="L215" i="5"/>
  <c r="L201" i="5"/>
  <c r="L202" i="5"/>
  <c r="L203" i="5"/>
  <c r="L197" i="5"/>
  <c r="L198" i="5"/>
  <c r="L193" i="5"/>
  <c r="L194" i="5"/>
  <c r="L190" i="5"/>
  <c r="L191" i="5"/>
  <c r="L184" i="5"/>
  <c r="L185" i="5"/>
  <c r="L170" i="5"/>
  <c r="L172" i="5"/>
  <c r="L152" i="5"/>
  <c r="L153" i="5"/>
  <c r="L150" i="5"/>
  <c r="L151" i="5"/>
  <c r="L146" i="5"/>
  <c r="L147" i="5"/>
  <c r="L136" i="5"/>
  <c r="L137" i="5"/>
  <c r="L132" i="5"/>
  <c r="L133" i="5"/>
  <c r="L113" i="5"/>
  <c r="L114" i="5"/>
  <c r="L111" i="5"/>
  <c r="L112" i="5"/>
  <c r="L105" i="5"/>
  <c r="L106" i="5"/>
  <c r="L103" i="5"/>
  <c r="L104" i="5"/>
  <c r="L100" i="5"/>
  <c r="L101" i="5"/>
  <c r="L98" i="5"/>
  <c r="L99" i="5"/>
  <c r="L81" i="5"/>
  <c r="L82" i="5"/>
  <c r="L45" i="5"/>
  <c r="L46" i="5"/>
  <c r="L43" i="5"/>
  <c r="L44" i="5"/>
  <c r="L19" i="5"/>
  <c r="L20" i="5"/>
  <c r="L16" i="5"/>
  <c r="L17" i="5"/>
  <c r="L9" i="5"/>
  <c r="L12" i="5"/>
  <c r="L3" i="5"/>
  <c r="L4" i="5"/>
  <c r="D499" i="5"/>
  <c r="D500" i="5"/>
  <c r="D496" i="5"/>
  <c r="D497" i="5"/>
  <c r="D498" i="5"/>
  <c r="D488" i="5"/>
  <c r="D489" i="5"/>
  <c r="D490" i="5"/>
  <c r="D484" i="5"/>
  <c r="D485" i="5"/>
  <c r="D482" i="5"/>
  <c r="D483" i="5"/>
  <c r="D478" i="5"/>
  <c r="D479" i="5"/>
  <c r="D480" i="5"/>
  <c r="D474" i="5"/>
  <c r="D475" i="5"/>
  <c r="D476" i="5"/>
  <c r="D477" i="5"/>
  <c r="D472" i="5"/>
  <c r="D473" i="5"/>
  <c r="D470" i="5"/>
  <c r="D471" i="5"/>
  <c r="D463" i="5"/>
  <c r="D464" i="5"/>
  <c r="D461" i="5"/>
  <c r="D462" i="5"/>
  <c r="D458" i="5"/>
  <c r="D459" i="5"/>
  <c r="D455" i="5"/>
  <c r="D456" i="5"/>
  <c r="D450" i="5"/>
  <c r="D451" i="5"/>
  <c r="D447" i="5"/>
  <c r="D448" i="5"/>
  <c r="D449" i="5"/>
  <c r="D445" i="5"/>
  <c r="D446" i="5"/>
  <c r="D443" i="5"/>
  <c r="D444" i="5"/>
  <c r="D441" i="5"/>
  <c r="D442" i="5"/>
  <c r="D437" i="5"/>
  <c r="D438" i="5"/>
  <c r="D434" i="5"/>
  <c r="D435" i="5"/>
  <c r="D431" i="5"/>
  <c r="D432" i="5"/>
  <c r="D433" i="5"/>
  <c r="D428" i="5"/>
  <c r="D429" i="5"/>
  <c r="D426" i="5"/>
  <c r="D427" i="5"/>
  <c r="D424" i="5"/>
  <c r="D425" i="5"/>
  <c r="D422" i="5"/>
  <c r="D423" i="5"/>
  <c r="D419" i="5"/>
  <c r="D420" i="5"/>
  <c r="D415" i="5"/>
  <c r="D416" i="5"/>
  <c r="D413" i="5"/>
  <c r="D414" i="5"/>
  <c r="D410" i="5"/>
  <c r="D411" i="5"/>
  <c r="D412" i="5"/>
  <c r="D407" i="5"/>
  <c r="D408" i="5"/>
  <c r="D403" i="5"/>
  <c r="D404" i="5"/>
  <c r="D405" i="5"/>
  <c r="D400" i="5"/>
  <c r="D401" i="5"/>
  <c r="D397" i="5"/>
  <c r="D398" i="5"/>
  <c r="D389" i="5"/>
  <c r="D390" i="5"/>
  <c r="D385" i="5"/>
  <c r="D386" i="5"/>
  <c r="D383" i="5"/>
  <c r="D384" i="5"/>
  <c r="D380" i="5"/>
  <c r="D381" i="5"/>
  <c r="D378" i="5"/>
  <c r="D379" i="5"/>
  <c r="D375" i="5"/>
  <c r="D376" i="5"/>
  <c r="D377" i="5"/>
  <c r="D373" i="5"/>
  <c r="D374" i="5"/>
  <c r="D368" i="5"/>
  <c r="D369" i="5"/>
  <c r="D370" i="5"/>
  <c r="D366" i="5"/>
  <c r="D367" i="5"/>
  <c r="D364" i="5"/>
  <c r="D365" i="5"/>
  <c r="D362" i="5"/>
  <c r="D363" i="5"/>
  <c r="D360" i="5"/>
  <c r="D361" i="5"/>
  <c r="D346" i="5"/>
  <c r="D347" i="5"/>
  <c r="D348" i="5"/>
  <c r="D344" i="5"/>
  <c r="D345" i="5"/>
  <c r="D337" i="5"/>
  <c r="D338" i="5"/>
  <c r="D325" i="5"/>
  <c r="D326" i="5"/>
  <c r="D322" i="5"/>
  <c r="D323" i="5"/>
  <c r="D324" i="5"/>
  <c r="D318" i="5"/>
  <c r="D319" i="5"/>
  <c r="D320" i="5"/>
  <c r="D315" i="5"/>
  <c r="D316" i="5"/>
  <c r="D309" i="5"/>
  <c r="D310" i="5"/>
  <c r="D306" i="5"/>
  <c r="D307" i="5"/>
  <c r="D304" i="5"/>
  <c r="D305" i="5"/>
  <c r="D302" i="5"/>
  <c r="D303" i="5"/>
  <c r="D296" i="5"/>
  <c r="D297" i="5"/>
  <c r="D292" i="5"/>
  <c r="D293" i="5"/>
  <c r="D294" i="5"/>
  <c r="D286" i="5"/>
  <c r="D287" i="5"/>
  <c r="D288" i="5"/>
  <c r="D283" i="5"/>
  <c r="D284" i="5"/>
  <c r="D285" i="5"/>
  <c r="D279" i="5"/>
  <c r="D280" i="5"/>
  <c r="D277" i="5"/>
  <c r="D278" i="5"/>
  <c r="D273" i="5"/>
  <c r="D274" i="5"/>
  <c r="D268" i="5"/>
  <c r="D269" i="5"/>
  <c r="D260" i="5"/>
  <c r="D261" i="5"/>
  <c r="D257" i="5"/>
  <c r="D258" i="5"/>
  <c r="D259" i="5"/>
  <c r="D254" i="5"/>
  <c r="D255" i="5"/>
  <c r="D256" i="5"/>
  <c r="D251" i="5"/>
  <c r="D252" i="5"/>
  <c r="D246" i="5"/>
  <c r="D247" i="5"/>
  <c r="D248" i="5"/>
  <c r="D244" i="5"/>
  <c r="D245" i="5"/>
  <c r="D242" i="5"/>
  <c r="D243" i="5"/>
  <c r="D236" i="5"/>
  <c r="D237" i="5"/>
  <c r="D233" i="5"/>
  <c r="D234" i="5"/>
  <c r="D235" i="5"/>
  <c r="D231" i="5"/>
  <c r="D232" i="5"/>
  <c r="D229" i="5"/>
  <c r="D230" i="5"/>
  <c r="D226" i="5"/>
  <c r="D227" i="5"/>
  <c r="D223" i="5"/>
  <c r="D224" i="5"/>
  <c r="D221" i="5"/>
  <c r="D222" i="5"/>
  <c r="D213" i="5"/>
  <c r="D214" i="5"/>
  <c r="D215" i="5"/>
  <c r="D205" i="5"/>
  <c r="D206" i="5"/>
  <c r="D201" i="5"/>
  <c r="D202" i="5"/>
  <c r="D203" i="5"/>
  <c r="D199" i="5"/>
  <c r="D200" i="5"/>
  <c r="D197" i="5"/>
  <c r="D198" i="5"/>
  <c r="D193" i="5"/>
  <c r="D194" i="5"/>
  <c r="D190" i="5"/>
  <c r="D191" i="5"/>
  <c r="D192" i="5"/>
  <c r="D184" i="5"/>
  <c r="D185" i="5"/>
  <c r="D182" i="5"/>
  <c r="D183" i="5"/>
  <c r="D179" i="5"/>
  <c r="D180" i="5"/>
  <c r="D181" i="5"/>
  <c r="D170" i="5"/>
  <c r="D171" i="5"/>
  <c r="D172" i="5"/>
  <c r="D164" i="5"/>
  <c r="D165" i="5"/>
  <c r="D160" i="5"/>
  <c r="D161" i="5"/>
  <c r="D156" i="5"/>
  <c r="D157" i="5"/>
  <c r="D154" i="5"/>
  <c r="D155" i="5"/>
  <c r="D152" i="5"/>
  <c r="D153" i="5"/>
  <c r="D150" i="5"/>
  <c r="D151" i="5"/>
  <c r="D146" i="5"/>
  <c r="D147" i="5"/>
  <c r="D144" i="5"/>
  <c r="D145" i="5"/>
  <c r="D138" i="5"/>
  <c r="D139" i="5"/>
  <c r="D136" i="5"/>
  <c r="D137" i="5"/>
  <c r="D134" i="5"/>
  <c r="D135" i="5"/>
  <c r="D132" i="5"/>
  <c r="D133" i="5"/>
  <c r="D130" i="5"/>
  <c r="D131" i="5"/>
  <c r="D125" i="5"/>
  <c r="D126" i="5"/>
  <c r="D118" i="5"/>
  <c r="D119" i="5"/>
  <c r="D113" i="5"/>
  <c r="D114" i="5"/>
  <c r="D111" i="5"/>
  <c r="D112" i="5"/>
  <c r="D105" i="5"/>
  <c r="D106" i="5"/>
  <c r="D107" i="5"/>
  <c r="D103" i="5"/>
  <c r="D104" i="5"/>
  <c r="D100" i="5"/>
  <c r="D101" i="5"/>
  <c r="D98" i="5"/>
  <c r="D99" i="5"/>
  <c r="D94" i="5"/>
  <c r="D95" i="5"/>
  <c r="D88" i="5"/>
  <c r="D89" i="5"/>
  <c r="D81" i="5"/>
  <c r="D82" i="5"/>
  <c r="D79" i="5"/>
  <c r="D80" i="5"/>
  <c r="D71" i="5"/>
  <c r="D72" i="5"/>
  <c r="D66" i="5"/>
  <c r="D67" i="5"/>
  <c r="D63" i="5"/>
  <c r="D64" i="5"/>
  <c r="D57" i="5"/>
  <c r="D58" i="5"/>
  <c r="D49" i="5"/>
  <c r="D50" i="5"/>
  <c r="D45" i="5"/>
  <c r="D46" i="5"/>
  <c r="D43" i="5"/>
  <c r="D44" i="5"/>
  <c r="D41" i="5"/>
  <c r="D42" i="5"/>
  <c r="D36" i="5"/>
  <c r="D37" i="5"/>
  <c r="D32" i="5"/>
  <c r="D33" i="5"/>
  <c r="D27" i="5"/>
  <c r="D28" i="5"/>
  <c r="D24" i="5"/>
  <c r="D25" i="5"/>
  <c r="D21" i="5"/>
  <c r="D22" i="5"/>
  <c r="D19" i="5"/>
  <c r="D20" i="5"/>
  <c r="D16" i="5"/>
  <c r="D17" i="5"/>
  <c r="D18" i="5"/>
  <c r="D9" i="5"/>
  <c r="D10" i="5"/>
  <c r="D11" i="5"/>
  <c r="D12" i="5"/>
  <c r="D2" i="5"/>
  <c r="D3" i="5"/>
  <c r="D4" i="5"/>
  <c r="O3" i="1"/>
  <c r="H1508" i="1"/>
  <c r="O1508" i="1" s="1"/>
  <c r="H1507" i="1"/>
  <c r="O1507" i="1" s="1"/>
  <c r="H1506" i="1"/>
  <c r="O1506" i="1" s="1"/>
  <c r="H1505" i="1"/>
  <c r="H1504" i="1"/>
  <c r="O1504" i="1" s="1"/>
  <c r="H1503" i="1"/>
  <c r="O1503" i="1" s="1"/>
  <c r="H1502" i="1"/>
  <c r="O1502" i="1" s="1"/>
  <c r="H1501" i="1"/>
  <c r="H1500" i="1"/>
  <c r="O1500" i="1" s="1"/>
  <c r="H1499" i="1"/>
  <c r="H1478" i="1"/>
  <c r="O1478" i="1" s="1"/>
  <c r="H1477" i="1"/>
  <c r="O1477" i="1" s="1"/>
  <c r="H1476" i="1"/>
  <c r="O1476" i="1" s="1"/>
  <c r="H1475" i="1"/>
  <c r="H1474" i="1"/>
  <c r="O1474" i="1" s="1"/>
  <c r="H1473" i="1"/>
  <c r="H1463" i="1"/>
  <c r="H1462" i="1"/>
  <c r="O1462" i="1" s="1"/>
  <c r="H1461" i="1"/>
  <c r="H1447" i="1"/>
  <c r="O1447" i="1" s="1"/>
  <c r="H1446" i="1"/>
  <c r="O1446" i="1" s="1"/>
  <c r="H1445" i="1"/>
  <c r="O1445" i="1" s="1"/>
  <c r="H1444" i="1"/>
  <c r="H1433" i="1"/>
  <c r="O1433" i="1" s="1"/>
  <c r="H1432" i="1"/>
  <c r="O1432" i="1" s="1"/>
  <c r="H1431" i="1"/>
  <c r="O1431" i="1" s="1"/>
  <c r="H1430" i="1"/>
  <c r="H1425" i="1"/>
  <c r="O1425" i="1" s="1"/>
  <c r="H1424" i="1"/>
  <c r="O1424" i="1" s="1"/>
  <c r="H1423" i="1"/>
  <c r="O1423" i="1" s="1"/>
  <c r="H1422" i="1"/>
  <c r="H1421" i="1"/>
  <c r="O1421" i="1" s="1"/>
  <c r="H1420" i="1"/>
  <c r="H1419" i="1"/>
  <c r="O1419" i="1" s="1"/>
  <c r="H1418" i="1"/>
  <c r="O1418" i="1" s="1"/>
  <c r="H1417" i="1"/>
  <c r="O1417" i="1" s="1"/>
  <c r="H1416" i="1"/>
  <c r="H1415" i="1"/>
  <c r="O1415" i="1" s="1"/>
  <c r="H1414" i="1"/>
  <c r="O1414" i="1" s="1"/>
  <c r="H1413" i="1"/>
  <c r="O1413" i="1" s="1"/>
  <c r="H1412" i="1"/>
  <c r="H1404" i="1"/>
  <c r="O1404" i="1" s="1"/>
  <c r="H1403" i="1"/>
  <c r="O1403" i="1" s="1"/>
  <c r="H1402" i="1"/>
  <c r="H1401" i="1"/>
  <c r="O1401" i="1" s="1"/>
  <c r="H1400" i="1"/>
  <c r="O1400" i="1" s="1"/>
  <c r="H1399" i="1"/>
  <c r="O1399" i="1" s="1"/>
  <c r="H1398" i="1"/>
  <c r="H1397" i="1"/>
  <c r="O1397" i="1" s="1"/>
  <c r="H1396" i="1"/>
  <c r="O1396" i="1" s="1"/>
  <c r="H1395" i="1"/>
  <c r="O1395" i="1" s="1"/>
  <c r="H1394" i="1"/>
  <c r="H1393" i="1"/>
  <c r="O1393" i="1" s="1"/>
  <c r="H1392" i="1"/>
  <c r="O1392" i="1" s="1"/>
  <c r="H1391" i="1"/>
  <c r="O1391" i="1" s="1"/>
  <c r="H1390" i="1"/>
  <c r="H1389" i="1"/>
  <c r="O1389" i="1" s="1"/>
  <c r="H1387" i="1"/>
  <c r="O1387" i="1" s="1"/>
  <c r="H1386" i="1"/>
  <c r="H1385" i="1"/>
  <c r="O1385" i="1" s="1"/>
  <c r="H1384" i="1"/>
  <c r="O1384" i="1" s="1"/>
  <c r="H1383" i="1"/>
  <c r="O1383" i="1" s="1"/>
  <c r="H1382" i="1"/>
  <c r="H1381" i="1"/>
  <c r="O1381" i="1" s="1"/>
  <c r="H1380" i="1"/>
  <c r="O1380" i="1" s="1"/>
  <c r="H1379" i="1"/>
  <c r="O1379" i="1" s="1"/>
  <c r="H1378" i="1"/>
  <c r="H1377" i="1"/>
  <c r="O1377" i="1" s="1"/>
  <c r="H1376" i="1"/>
  <c r="O1376" i="1" s="1"/>
  <c r="H1375" i="1"/>
  <c r="O1375" i="1" s="1"/>
  <c r="H1374" i="1"/>
  <c r="H1373" i="1"/>
  <c r="O1373" i="1" s="1"/>
  <c r="H1372" i="1"/>
  <c r="O1372" i="1" s="1"/>
  <c r="H1371" i="1"/>
  <c r="O1371" i="1" s="1"/>
  <c r="H1370" i="1"/>
  <c r="H1366" i="1"/>
  <c r="O1366" i="1" s="1"/>
  <c r="H1365" i="1"/>
  <c r="O1365" i="1" s="1"/>
  <c r="H1364" i="1"/>
  <c r="O1364" i="1" s="1"/>
  <c r="H1363" i="1"/>
  <c r="H1358" i="1"/>
  <c r="O1358" i="1" s="1"/>
  <c r="H1357" i="1"/>
  <c r="O1357" i="1" s="1"/>
  <c r="H1356" i="1"/>
  <c r="O1356" i="1" s="1"/>
  <c r="H1355" i="1"/>
  <c r="H1342" i="1"/>
  <c r="O1342" i="1" s="1"/>
  <c r="H1341" i="1"/>
  <c r="O1341" i="1" s="1"/>
  <c r="H1340" i="1"/>
  <c r="H1335" i="1"/>
  <c r="O1335" i="1" s="1"/>
  <c r="H1334" i="1"/>
  <c r="H1333" i="1"/>
  <c r="O1333" i="1" s="1"/>
  <c r="H1332" i="1"/>
  <c r="H1331" i="1"/>
  <c r="O1331" i="1" s="1"/>
  <c r="H1330" i="1"/>
  <c r="O1330" i="1" s="1"/>
  <c r="H1329" i="1"/>
  <c r="H1321" i="1"/>
  <c r="O1321" i="1" s="1"/>
  <c r="H1320" i="1"/>
  <c r="O1320" i="1" s="1"/>
  <c r="H1319" i="1"/>
  <c r="H1316" i="1"/>
  <c r="O1316" i="1" s="1"/>
  <c r="H1315" i="1"/>
  <c r="O1315" i="1" s="1"/>
  <c r="H1314" i="1"/>
  <c r="H1311" i="1"/>
  <c r="O1311" i="1" s="1"/>
  <c r="H1310" i="1"/>
  <c r="O1310" i="1" s="1"/>
  <c r="H1309" i="1"/>
  <c r="H1304" i="1"/>
  <c r="O1304" i="1" s="1"/>
  <c r="H1303" i="1"/>
  <c r="O1303" i="1" s="1"/>
  <c r="H1302" i="1"/>
  <c r="O1302" i="1" s="1"/>
  <c r="H1301" i="1"/>
  <c r="H1300" i="1"/>
  <c r="O1300" i="1" s="1"/>
  <c r="H1299" i="1"/>
  <c r="O1299" i="1" s="1"/>
  <c r="H1298" i="1"/>
  <c r="O1298" i="1" s="1"/>
  <c r="H1297" i="1"/>
  <c r="H1296" i="1"/>
  <c r="O1296" i="1" s="1"/>
  <c r="H1295" i="1"/>
  <c r="O1295" i="1" s="1"/>
  <c r="H1294" i="1"/>
  <c r="O1294" i="1" s="1"/>
  <c r="H1293" i="1"/>
  <c r="H1292" i="1"/>
  <c r="O1292" i="1" s="1"/>
  <c r="H1291" i="1"/>
  <c r="O1291" i="1" s="1"/>
  <c r="H1290" i="1"/>
  <c r="O1290" i="1" s="1"/>
  <c r="H1289" i="1"/>
  <c r="H1286" i="1"/>
  <c r="O1286" i="1" s="1"/>
  <c r="H1285" i="1"/>
  <c r="H1277" i="1"/>
  <c r="O1277" i="1" s="1"/>
  <c r="H1276" i="1"/>
  <c r="H1275" i="1"/>
  <c r="O1275" i="1" s="1"/>
  <c r="H1274" i="1"/>
  <c r="O1274" i="1" s="1"/>
  <c r="H1273" i="1"/>
  <c r="O1273" i="1" s="1"/>
  <c r="H1272" i="1"/>
  <c r="H1269" i="1"/>
  <c r="O1269" i="1" s="1"/>
  <c r="H1268" i="1"/>
  <c r="O1268" i="1" s="1"/>
  <c r="H1267" i="1"/>
  <c r="O1267" i="1" s="1"/>
  <c r="H1266" i="1"/>
  <c r="H1265" i="1"/>
  <c r="O1265" i="1" s="1"/>
  <c r="H1264" i="1"/>
  <c r="H1259" i="1"/>
  <c r="O1259" i="1" s="1"/>
  <c r="H1258" i="1"/>
  <c r="O1258" i="1" s="1"/>
  <c r="H1257" i="1"/>
  <c r="H1248" i="1"/>
  <c r="O1248" i="1" s="1"/>
  <c r="H1247" i="1"/>
  <c r="H1246" i="1"/>
  <c r="O1246" i="1" s="1"/>
  <c r="H1245" i="1"/>
  <c r="O1245" i="1" s="1"/>
  <c r="H1244" i="1"/>
  <c r="O1244" i="1" s="1"/>
  <c r="H1243" i="1"/>
  <c r="H1222" i="1"/>
  <c r="O1222" i="1" s="1"/>
  <c r="H1221" i="1"/>
  <c r="H1216" i="1"/>
  <c r="O1216" i="1" s="1"/>
  <c r="H1215" i="1"/>
  <c r="O1215" i="1" s="1"/>
  <c r="H1214" i="1"/>
  <c r="O1214" i="1" s="1"/>
  <c r="H1213" i="1"/>
  <c r="H1202" i="1"/>
  <c r="O1202" i="1" s="1"/>
  <c r="H1201" i="1"/>
  <c r="O1201" i="1" s="1"/>
  <c r="H1200" i="1"/>
  <c r="H1188" i="1"/>
  <c r="O1188" i="1" s="1"/>
  <c r="H1187" i="1"/>
  <c r="H1186" i="1"/>
  <c r="O1186" i="1" s="1"/>
  <c r="H1185" i="1"/>
  <c r="O1185" i="1" s="1"/>
  <c r="H1184" i="1"/>
  <c r="H1183" i="1"/>
  <c r="O1183" i="1" s="1"/>
  <c r="H1181" i="1"/>
  <c r="O1181" i="1" s="1"/>
  <c r="H1180" i="1"/>
  <c r="H1172" i="1"/>
  <c r="O1172" i="1" s="1"/>
  <c r="H1171" i="1"/>
  <c r="H1170" i="1"/>
  <c r="O1170" i="1" s="1"/>
  <c r="H1169" i="1"/>
  <c r="O1169" i="1" s="1"/>
  <c r="H1168" i="1"/>
  <c r="H1167" i="1"/>
  <c r="O1167" i="1" s="1"/>
  <c r="H1166" i="1"/>
  <c r="H1154" i="1"/>
  <c r="O1154" i="1" s="1"/>
  <c r="H1153" i="1"/>
  <c r="O1153" i="1" s="1"/>
  <c r="H1152" i="1"/>
  <c r="H1141" i="1"/>
  <c r="O1141" i="1" s="1"/>
  <c r="H1140" i="1"/>
  <c r="O1140" i="1" s="1"/>
  <c r="H1139" i="1"/>
  <c r="H1138" i="1"/>
  <c r="O1138" i="1" s="1"/>
  <c r="H1137" i="1"/>
  <c r="O1137" i="1" s="1"/>
  <c r="H1136" i="1"/>
  <c r="O1136" i="1" s="1"/>
  <c r="H1135" i="1"/>
  <c r="H1134" i="1"/>
  <c r="O1134" i="1" s="1"/>
  <c r="H1133" i="1"/>
  <c r="O1133" i="1" s="1"/>
  <c r="H1132" i="1"/>
  <c r="O1132" i="1" s="1"/>
  <c r="H1131" i="1"/>
  <c r="H1130" i="1"/>
  <c r="O1130" i="1" s="1"/>
  <c r="H1129" i="1"/>
  <c r="O1129" i="1" s="1"/>
  <c r="H1128" i="1"/>
  <c r="H1123" i="1"/>
  <c r="O1123" i="1" s="1"/>
  <c r="H1122" i="1"/>
  <c r="O1122" i="1" s="1"/>
  <c r="H1121" i="1"/>
  <c r="O1121" i="1" s="1"/>
  <c r="H1120" i="1"/>
  <c r="H1119" i="1"/>
  <c r="O1119" i="1" s="1"/>
  <c r="H1118" i="1"/>
  <c r="O1118" i="1" s="1"/>
  <c r="H1117" i="1"/>
  <c r="O1117" i="1" s="1"/>
  <c r="H1116" i="1"/>
  <c r="H1115" i="1"/>
  <c r="O1115" i="1" s="1"/>
  <c r="H1114" i="1"/>
  <c r="O1114" i="1" s="1"/>
  <c r="H1113" i="1"/>
  <c r="O1113" i="1" s="1"/>
  <c r="H1112" i="1"/>
  <c r="H1105" i="1"/>
  <c r="O1105" i="1" s="1"/>
  <c r="H1104" i="1"/>
  <c r="O1104" i="1" s="1"/>
  <c r="H1103" i="1"/>
  <c r="O1103" i="1" s="1"/>
  <c r="H1102" i="1"/>
  <c r="H1099" i="1"/>
  <c r="O1099" i="1" s="1"/>
  <c r="H1098" i="1"/>
  <c r="O1098" i="1" s="1"/>
  <c r="H1097" i="1"/>
  <c r="O1097" i="1" s="1"/>
  <c r="H1096" i="1"/>
  <c r="H1065" i="1"/>
  <c r="O1065" i="1" s="1"/>
  <c r="H1064" i="1"/>
  <c r="O1064" i="1" s="1"/>
  <c r="H1063" i="1"/>
  <c r="O1063" i="1" s="1"/>
  <c r="H1062" i="1"/>
  <c r="H1059" i="1"/>
  <c r="O1059" i="1" s="1"/>
  <c r="H1058" i="1"/>
  <c r="O1058" i="1" s="1"/>
  <c r="H1057" i="1"/>
  <c r="O1057" i="1" s="1"/>
  <c r="H1056" i="1"/>
  <c r="H1055" i="1"/>
  <c r="O1055" i="1" s="1"/>
  <c r="H1054" i="1"/>
  <c r="H1043" i="1"/>
  <c r="O1043" i="1" s="1"/>
  <c r="H1042" i="1"/>
  <c r="O1042" i="1" s="1"/>
  <c r="H1041" i="1"/>
  <c r="H1040" i="1"/>
  <c r="O1040" i="1" s="1"/>
  <c r="H1039" i="1"/>
  <c r="O1039" i="1" s="1"/>
  <c r="H1038" i="1"/>
  <c r="H1033" i="1"/>
  <c r="O1033" i="1" s="1"/>
  <c r="H1032" i="1"/>
  <c r="O1032" i="1" s="1"/>
  <c r="H1031" i="1"/>
  <c r="H1022" i="1"/>
  <c r="O1022" i="1" s="1"/>
  <c r="H1021" i="1"/>
  <c r="O1021" i="1" s="1"/>
  <c r="H1020" i="1"/>
  <c r="H1015" i="1"/>
  <c r="O1015" i="1" s="1"/>
  <c r="H1014" i="1"/>
  <c r="O1014" i="1" s="1"/>
  <c r="H1013" i="1"/>
  <c r="O1013" i="1" s="1"/>
  <c r="H1012" i="1"/>
  <c r="H1007" i="1"/>
  <c r="O1007" i="1" s="1"/>
  <c r="H1006" i="1"/>
  <c r="H1001" i="1"/>
  <c r="O1001" i="1" s="1"/>
  <c r="H1000" i="1"/>
  <c r="O1000" i="1" s="1"/>
  <c r="H999" i="1"/>
  <c r="H990" i="1"/>
  <c r="H986" i="1"/>
  <c r="O986" i="1" s="1"/>
  <c r="H985" i="1"/>
  <c r="O985" i="1" s="1"/>
  <c r="H984" i="1"/>
  <c r="H983" i="1"/>
  <c r="O983" i="1" s="1"/>
  <c r="H982" i="1"/>
  <c r="O982" i="1" s="1"/>
  <c r="H981" i="1"/>
  <c r="H980" i="1"/>
  <c r="O980" i="1" s="1"/>
  <c r="H979" i="1"/>
  <c r="O979" i="1" s="1"/>
  <c r="H978" i="1"/>
  <c r="O978" i="1" s="1"/>
  <c r="H977" i="1"/>
  <c r="H972" i="1"/>
  <c r="O972" i="1" s="1"/>
  <c r="H971" i="1"/>
  <c r="O971" i="1" s="1"/>
  <c r="H970" i="1"/>
  <c r="H969" i="1"/>
  <c r="O969" i="1" s="1"/>
  <c r="H968" i="1"/>
  <c r="O968" i="1" s="1"/>
  <c r="H967" i="1"/>
  <c r="O967" i="1" s="1"/>
  <c r="H966" i="1"/>
  <c r="H964" i="1"/>
  <c r="O964" i="1" s="1"/>
  <c r="H963" i="1"/>
  <c r="H962" i="1"/>
  <c r="O962" i="1" s="1"/>
  <c r="H961" i="1"/>
  <c r="O961" i="1" s="1"/>
  <c r="H960" i="1"/>
  <c r="H957" i="1"/>
  <c r="O957" i="1" s="1"/>
  <c r="H956" i="1"/>
  <c r="O956" i="1" s="1"/>
  <c r="H955" i="1"/>
  <c r="H954" i="1"/>
  <c r="O954" i="1" s="1"/>
  <c r="H953" i="1"/>
  <c r="O953" i="1" s="1"/>
  <c r="H952" i="1"/>
  <c r="H951" i="1"/>
  <c r="O951" i="1" s="1"/>
  <c r="H950" i="1"/>
  <c r="O950" i="1" s="1"/>
  <c r="H949" i="1"/>
  <c r="H948" i="1"/>
  <c r="O948" i="1" s="1"/>
  <c r="H947" i="1"/>
  <c r="O947" i="1" s="1"/>
  <c r="H946" i="1"/>
  <c r="O946" i="1" s="1"/>
  <c r="H945" i="1"/>
  <c r="H929" i="1"/>
  <c r="O929" i="1" s="1"/>
  <c r="H928" i="1"/>
  <c r="O928" i="1" s="1"/>
  <c r="H927" i="1"/>
  <c r="O927" i="1" s="1"/>
  <c r="H926" i="1"/>
  <c r="H921" i="1"/>
  <c r="O921" i="1" s="1"/>
  <c r="H920" i="1"/>
  <c r="O920" i="1" s="1"/>
  <c r="H919" i="1"/>
  <c r="H918" i="1"/>
  <c r="O918" i="1" s="1"/>
  <c r="H917" i="1"/>
  <c r="O917" i="1" s="1"/>
  <c r="H916" i="1"/>
  <c r="H908" i="1"/>
  <c r="O908" i="1" s="1"/>
  <c r="H907" i="1"/>
  <c r="O907" i="1" s="1"/>
  <c r="H906" i="1"/>
  <c r="O906" i="1" s="1"/>
  <c r="H905" i="1"/>
  <c r="H901" i="1"/>
  <c r="O901" i="1" s="1"/>
  <c r="H900" i="1"/>
  <c r="H896" i="1"/>
  <c r="O896" i="1" s="1"/>
  <c r="H895" i="1"/>
  <c r="O895" i="1" s="1"/>
  <c r="H894" i="1"/>
  <c r="H893" i="1"/>
  <c r="O893" i="1" s="1"/>
  <c r="H892" i="1"/>
  <c r="H875" i="1"/>
  <c r="O875" i="1" s="1"/>
  <c r="H874" i="1"/>
  <c r="O874" i="1" s="1"/>
  <c r="H873" i="1"/>
  <c r="O873" i="1" s="1"/>
  <c r="H872" i="1"/>
  <c r="H871" i="1"/>
  <c r="O871" i="1" s="1"/>
  <c r="H870" i="1"/>
  <c r="O870" i="1" s="1"/>
  <c r="H869" i="1"/>
  <c r="O869" i="1" s="1"/>
  <c r="H868" i="1"/>
  <c r="H867" i="1"/>
  <c r="O867" i="1" s="1"/>
  <c r="H866" i="1"/>
  <c r="O866" i="1" s="1"/>
  <c r="H865" i="1"/>
  <c r="H864" i="1"/>
  <c r="O864" i="1" s="1"/>
  <c r="H863" i="1"/>
  <c r="O863" i="1" s="1"/>
  <c r="H862" i="1"/>
  <c r="O862" i="1" s="1"/>
  <c r="H861" i="1"/>
  <c r="H856" i="1"/>
  <c r="O856" i="1" s="1"/>
  <c r="H855" i="1"/>
  <c r="H842" i="1"/>
  <c r="O842" i="1" s="1"/>
  <c r="H834" i="1"/>
  <c r="O834" i="1" s="1"/>
  <c r="H833" i="1"/>
  <c r="O833" i="1" s="1"/>
  <c r="H832" i="1"/>
  <c r="O832" i="1" s="1"/>
  <c r="H831" i="1"/>
  <c r="H821" i="1"/>
  <c r="O821" i="1" s="1"/>
  <c r="H820" i="1"/>
  <c r="H819" i="1"/>
  <c r="O819" i="1" s="1"/>
  <c r="H818" i="1"/>
  <c r="O818" i="1" s="1"/>
  <c r="H817" i="1"/>
  <c r="H816" i="1"/>
  <c r="O816" i="1" s="1"/>
  <c r="H815" i="1"/>
  <c r="H799" i="1"/>
  <c r="O799" i="1" s="1"/>
  <c r="H798" i="1"/>
  <c r="O798" i="1" s="1"/>
  <c r="H797" i="1"/>
  <c r="H793" i="1"/>
  <c r="O793" i="1" s="1"/>
  <c r="H792" i="1"/>
  <c r="O792" i="1" s="1"/>
  <c r="H791" i="1"/>
  <c r="O791" i="1" s="1"/>
  <c r="H790" i="1"/>
  <c r="H784" i="1"/>
  <c r="O784" i="1" s="1"/>
  <c r="H783" i="1"/>
  <c r="H776" i="1"/>
  <c r="O776" i="1" s="1"/>
  <c r="H775" i="1"/>
  <c r="O775" i="1" s="1"/>
  <c r="H774" i="1"/>
  <c r="H773" i="1"/>
  <c r="O773" i="1" s="1"/>
  <c r="H772" i="1"/>
  <c r="O772" i="1" s="1"/>
  <c r="H771" i="1"/>
  <c r="H768" i="1"/>
  <c r="O768" i="1" s="1"/>
  <c r="H767" i="1"/>
  <c r="H765" i="1"/>
  <c r="O765" i="1" s="1"/>
  <c r="H764" i="1"/>
  <c r="H763" i="1"/>
  <c r="O763" i="1" s="1"/>
  <c r="H762" i="1"/>
  <c r="O762" i="1" s="1"/>
  <c r="H761" i="1"/>
  <c r="H760" i="1"/>
  <c r="O760" i="1" s="1"/>
  <c r="H759" i="1"/>
  <c r="O759" i="1" s="1"/>
  <c r="H758" i="1"/>
  <c r="O758" i="1" s="1"/>
  <c r="H757" i="1"/>
  <c r="H756" i="1"/>
  <c r="O756" i="1" s="1"/>
  <c r="H755" i="1"/>
  <c r="O755" i="1" s="1"/>
  <c r="H754" i="1"/>
  <c r="O754" i="1" s="1"/>
  <c r="H753" i="1"/>
  <c r="H748" i="1"/>
  <c r="O748" i="1" s="1"/>
  <c r="H747" i="1"/>
  <c r="O747" i="1" s="1"/>
  <c r="H746" i="1"/>
  <c r="O746" i="1" s="1"/>
  <c r="H745" i="1"/>
  <c r="H740" i="1"/>
  <c r="O740" i="1" s="1"/>
  <c r="H739" i="1"/>
  <c r="H738" i="1"/>
  <c r="O738" i="1" s="1"/>
  <c r="H737" i="1"/>
  <c r="O737" i="1" s="1"/>
  <c r="H736" i="1"/>
  <c r="H727" i="1"/>
  <c r="O727" i="1" s="1"/>
  <c r="H726" i="1"/>
  <c r="O726" i="1" s="1"/>
  <c r="H725" i="1"/>
  <c r="H724" i="1"/>
  <c r="O724" i="1" s="1"/>
  <c r="H723" i="1"/>
  <c r="O723" i="1" s="1"/>
  <c r="H722" i="1"/>
  <c r="H721" i="1"/>
  <c r="O721" i="1" s="1"/>
  <c r="H720" i="1"/>
  <c r="O720" i="1" s="1"/>
  <c r="H719" i="1"/>
  <c r="O719" i="1" s="1"/>
  <c r="H718" i="1"/>
  <c r="H717" i="1"/>
  <c r="O717" i="1" s="1"/>
  <c r="H716" i="1"/>
  <c r="O716" i="1" s="1"/>
  <c r="H714" i="1"/>
  <c r="O714" i="1" s="1"/>
  <c r="H713" i="1"/>
  <c r="O713" i="1" s="1"/>
  <c r="H712" i="1"/>
  <c r="H711" i="1"/>
  <c r="O711" i="1" s="1"/>
  <c r="H710" i="1"/>
  <c r="O710" i="1" s="1"/>
  <c r="H709" i="1"/>
  <c r="O709" i="1" s="1"/>
  <c r="H708" i="1"/>
  <c r="H704" i="1"/>
  <c r="O704" i="1" s="1"/>
  <c r="H703" i="1"/>
  <c r="O703" i="1" s="1"/>
  <c r="H702" i="1"/>
  <c r="O702" i="1" s="1"/>
  <c r="H701" i="1"/>
  <c r="H700" i="1"/>
  <c r="O700" i="1" s="1"/>
  <c r="H699" i="1"/>
  <c r="H694" i="1"/>
  <c r="O694" i="1" s="1"/>
  <c r="H693" i="1"/>
  <c r="O693" i="1" s="1"/>
  <c r="H692" i="1"/>
  <c r="H691" i="1"/>
  <c r="O691" i="1" s="1"/>
  <c r="H690" i="1"/>
  <c r="O690" i="1" s="1"/>
  <c r="H689" i="1"/>
  <c r="O689" i="1" s="1"/>
  <c r="H688" i="1"/>
  <c r="H687" i="1"/>
  <c r="O687" i="1" s="1"/>
  <c r="H686" i="1"/>
  <c r="O686" i="1" s="1"/>
  <c r="H685" i="1"/>
  <c r="O685" i="1" s="1"/>
  <c r="H684" i="1"/>
  <c r="H683" i="1"/>
  <c r="O683" i="1" s="1"/>
  <c r="H682" i="1"/>
  <c r="H681" i="1"/>
  <c r="O681" i="1" s="1"/>
  <c r="H680" i="1"/>
  <c r="O680" i="1" s="1"/>
  <c r="H679" i="1"/>
  <c r="H674" i="1"/>
  <c r="O674" i="1" s="1"/>
  <c r="H673" i="1"/>
  <c r="O673" i="1" s="1"/>
  <c r="H672" i="1"/>
  <c r="O672" i="1" s="1"/>
  <c r="H671" i="1"/>
  <c r="H670" i="1"/>
  <c r="O670" i="1" s="1"/>
  <c r="H669" i="1"/>
  <c r="O669" i="1" s="1"/>
  <c r="H668" i="1"/>
  <c r="H662" i="1"/>
  <c r="O662" i="1" s="1"/>
  <c r="H661" i="1"/>
  <c r="O661" i="1" s="1"/>
  <c r="H660" i="1"/>
  <c r="O660" i="1" s="1"/>
  <c r="H659" i="1"/>
  <c r="H658" i="1"/>
  <c r="O658" i="1" s="1"/>
  <c r="H657" i="1"/>
  <c r="H656" i="1"/>
  <c r="O656" i="1" s="1"/>
  <c r="H655" i="1"/>
  <c r="H652" i="1"/>
  <c r="O652" i="1" s="1"/>
  <c r="H651" i="1"/>
  <c r="H650" i="1"/>
  <c r="O650" i="1" s="1"/>
  <c r="H649" i="1"/>
  <c r="O649" i="1" s="1"/>
  <c r="H648" i="1"/>
  <c r="H647" i="1"/>
  <c r="O647" i="1" s="1"/>
  <c r="H646" i="1"/>
  <c r="O646" i="1" s="1"/>
  <c r="H645" i="1"/>
  <c r="H640" i="1"/>
  <c r="O640" i="1" s="1"/>
  <c r="H639" i="1"/>
  <c r="H638" i="1"/>
  <c r="O638" i="1" s="1"/>
  <c r="H637" i="1"/>
  <c r="O637" i="1" s="1"/>
  <c r="H636" i="1"/>
  <c r="H635" i="1"/>
  <c r="O635" i="1" s="1"/>
  <c r="H634" i="1"/>
  <c r="O634" i="1" s="1"/>
  <c r="H633" i="1"/>
  <c r="H632" i="1"/>
  <c r="O632" i="1" s="1"/>
  <c r="H631" i="1"/>
  <c r="H630" i="1"/>
  <c r="O630" i="1" s="1"/>
  <c r="H629" i="1"/>
  <c r="O629" i="1" s="1"/>
  <c r="H628" i="1"/>
  <c r="H627" i="1"/>
  <c r="O627" i="1" s="1"/>
  <c r="H626" i="1"/>
  <c r="O626" i="1" s="1"/>
  <c r="H625" i="1"/>
  <c r="H624" i="1"/>
  <c r="O624" i="1" s="1"/>
  <c r="H623" i="1"/>
  <c r="H619" i="1"/>
  <c r="O619" i="1" s="1"/>
  <c r="H618" i="1"/>
  <c r="O618" i="1" s="1"/>
  <c r="H617" i="1"/>
  <c r="O617" i="1" s="1"/>
  <c r="H616" i="1"/>
  <c r="H615" i="1"/>
  <c r="O615" i="1" s="1"/>
  <c r="H614" i="1"/>
  <c r="H613" i="1"/>
  <c r="O613" i="1" s="1"/>
  <c r="H612" i="1"/>
  <c r="O612" i="1" s="1"/>
  <c r="H611" i="1"/>
  <c r="O611" i="1" s="1"/>
  <c r="H610" i="1"/>
  <c r="H601" i="1"/>
  <c r="O601" i="1" s="1"/>
  <c r="H600" i="1"/>
  <c r="O600" i="1" s="1"/>
  <c r="H599" i="1"/>
  <c r="O599" i="1" s="1"/>
  <c r="H598" i="1"/>
  <c r="H586" i="1"/>
  <c r="O586" i="1" s="1"/>
  <c r="H585" i="1"/>
  <c r="H574" i="1"/>
  <c r="O574" i="1" s="1"/>
  <c r="H573" i="1"/>
  <c r="O573" i="1" s="1"/>
  <c r="H572" i="1"/>
  <c r="H571" i="1"/>
  <c r="O571" i="1" s="1"/>
  <c r="H570" i="1"/>
  <c r="O570" i="1" s="1"/>
  <c r="H569" i="1"/>
  <c r="O569" i="1" s="1"/>
  <c r="H568" i="1"/>
  <c r="H558" i="1"/>
  <c r="O558" i="1" s="1"/>
  <c r="H557" i="1"/>
  <c r="O557" i="1" s="1"/>
  <c r="H556" i="1"/>
  <c r="H555" i="1"/>
  <c r="O555" i="1" s="1"/>
  <c r="H554" i="1"/>
  <c r="O554" i="1" s="1"/>
  <c r="H553" i="1"/>
  <c r="O553" i="1" s="1"/>
  <c r="H552" i="1"/>
  <c r="H548" i="1"/>
  <c r="O548" i="1" s="1"/>
  <c r="H547" i="1"/>
  <c r="H538" i="1"/>
  <c r="O538" i="1" s="1"/>
  <c r="H537" i="1"/>
  <c r="O537" i="1" s="1"/>
  <c r="H536" i="1"/>
  <c r="H535" i="1"/>
  <c r="O535" i="1" s="1"/>
  <c r="H534" i="1"/>
  <c r="O534" i="1" s="1"/>
  <c r="H533" i="1"/>
  <c r="O533" i="1" s="1"/>
  <c r="H532" i="1"/>
  <c r="H527" i="1"/>
  <c r="O527" i="1" s="1"/>
  <c r="H526" i="1"/>
  <c r="H525" i="1"/>
  <c r="O525" i="1" s="1"/>
  <c r="H524" i="1"/>
  <c r="H513" i="1"/>
  <c r="H512" i="1"/>
  <c r="O512" i="1" s="1"/>
  <c r="H511" i="1"/>
  <c r="H510" i="1"/>
  <c r="O510" i="1" s="1"/>
  <c r="H509" i="1"/>
  <c r="H508" i="1"/>
  <c r="O508" i="1" s="1"/>
  <c r="H507" i="1"/>
  <c r="H504" i="1"/>
  <c r="O504" i="1" s="1"/>
  <c r="H503" i="1"/>
  <c r="O503" i="1" s="1"/>
  <c r="H502" i="1"/>
  <c r="H501" i="1"/>
  <c r="O501" i="1" s="1"/>
  <c r="H500" i="1"/>
  <c r="H499" i="1"/>
  <c r="O499" i="1" s="1"/>
  <c r="H498" i="1"/>
  <c r="O498" i="1" s="1"/>
  <c r="H497" i="1"/>
  <c r="O497" i="1" s="1"/>
  <c r="H496" i="1"/>
  <c r="H495" i="1"/>
  <c r="O495" i="1" s="1"/>
  <c r="H494" i="1"/>
  <c r="O494" i="1" s="1"/>
  <c r="H493" i="1"/>
  <c r="O493" i="1" s="1"/>
  <c r="H492" i="1"/>
  <c r="H488" i="1"/>
  <c r="O488" i="1" s="1"/>
  <c r="H487" i="1"/>
  <c r="O487" i="1" s="1"/>
  <c r="H486" i="1"/>
  <c r="O486" i="1" s="1"/>
  <c r="H485" i="1"/>
  <c r="H484" i="1"/>
  <c r="O484" i="1" s="1"/>
  <c r="H483" i="1"/>
  <c r="O483" i="1" s="1"/>
  <c r="H482" i="1"/>
  <c r="H481" i="1"/>
  <c r="O481" i="1" s="1"/>
  <c r="H480" i="1"/>
  <c r="O480" i="1" s="1"/>
  <c r="H479" i="1"/>
  <c r="H478" i="1"/>
  <c r="O478" i="1" s="1"/>
  <c r="H477" i="1"/>
  <c r="O477" i="1" s="1"/>
  <c r="H476" i="1"/>
  <c r="H472" i="1"/>
  <c r="O472" i="1" s="1"/>
  <c r="H471" i="1"/>
  <c r="O471" i="1" s="1"/>
  <c r="H470" i="1"/>
  <c r="O470" i="1" s="1"/>
  <c r="H469" i="1"/>
  <c r="H468" i="1"/>
  <c r="O468" i="1" s="1"/>
  <c r="H467" i="1"/>
  <c r="H466" i="1"/>
  <c r="O466" i="1" s="1"/>
  <c r="H465" i="1"/>
  <c r="H464" i="1"/>
  <c r="O464" i="1" s="1"/>
  <c r="H463" i="1"/>
  <c r="O463" i="1" s="1"/>
  <c r="H462" i="1"/>
  <c r="O462" i="1" s="1"/>
  <c r="H461" i="1"/>
  <c r="H460" i="1"/>
  <c r="O460" i="1" s="1"/>
  <c r="H459" i="1"/>
  <c r="O459" i="1" s="1"/>
  <c r="H458" i="1"/>
  <c r="O458" i="1" s="1"/>
  <c r="H457" i="1"/>
  <c r="H452" i="1"/>
  <c r="O452" i="1" s="1"/>
  <c r="H451" i="1"/>
  <c r="O451" i="1" s="1"/>
  <c r="H450" i="1"/>
  <c r="O450" i="1" s="1"/>
  <c r="H449" i="1"/>
  <c r="H433" i="1"/>
  <c r="O433" i="1" s="1"/>
  <c r="H432" i="1"/>
  <c r="H431" i="1"/>
  <c r="O431" i="1" s="1"/>
  <c r="H430" i="1"/>
  <c r="O430" i="1" s="1"/>
  <c r="H429" i="1"/>
  <c r="H424" i="1"/>
  <c r="O424" i="1" s="1"/>
  <c r="H423" i="1"/>
  <c r="O423" i="1" s="1"/>
  <c r="H422" i="1"/>
  <c r="H421" i="1"/>
  <c r="O421" i="1" s="1"/>
  <c r="H420" i="1"/>
  <c r="H417" i="1"/>
  <c r="O417" i="1" s="1"/>
  <c r="H416" i="1"/>
  <c r="H415" i="1"/>
  <c r="O415" i="1" s="1"/>
  <c r="H414" i="1"/>
  <c r="O414" i="1" s="1"/>
  <c r="H413" i="1"/>
  <c r="H408" i="1"/>
  <c r="O408" i="1" s="1"/>
  <c r="H407" i="1"/>
  <c r="H406" i="1"/>
  <c r="O406" i="1" s="1"/>
  <c r="H405" i="1"/>
  <c r="O405" i="1" s="1"/>
  <c r="H404" i="1"/>
  <c r="H403" i="1"/>
  <c r="O403" i="1" s="1"/>
  <c r="H402" i="1"/>
  <c r="O402" i="1" s="1"/>
  <c r="H401" i="1"/>
  <c r="H396" i="1"/>
  <c r="O396" i="1" s="1"/>
  <c r="H395" i="1"/>
  <c r="O395" i="1" s="1"/>
  <c r="H394" i="1"/>
  <c r="H389" i="1"/>
  <c r="O389" i="1" s="1"/>
  <c r="H388" i="1"/>
  <c r="O388" i="1" s="1"/>
  <c r="H387" i="1"/>
  <c r="O387" i="1" s="1"/>
  <c r="H386" i="1"/>
  <c r="H385" i="1"/>
  <c r="O385" i="1" s="1"/>
  <c r="H384" i="1"/>
  <c r="O384" i="1" s="1"/>
  <c r="H383" i="1"/>
  <c r="H382" i="1"/>
  <c r="O382" i="1" s="1"/>
  <c r="H381" i="1"/>
  <c r="H375" i="1"/>
  <c r="O375" i="1" s="1"/>
  <c r="H374" i="1"/>
  <c r="H369" i="1"/>
  <c r="O369" i="1" s="1"/>
  <c r="H368" i="1"/>
  <c r="H367" i="1"/>
  <c r="O367" i="1" s="1"/>
  <c r="H366" i="1"/>
  <c r="O366" i="1" s="1"/>
  <c r="H365" i="1"/>
  <c r="O365" i="1" s="1"/>
  <c r="H364" i="1"/>
  <c r="H362" i="1"/>
  <c r="O362" i="1" s="1"/>
  <c r="H361" i="1"/>
  <c r="O361" i="1" s="1"/>
  <c r="H360" i="1"/>
  <c r="H359" i="1"/>
  <c r="O359" i="1" s="1"/>
  <c r="H358" i="1"/>
  <c r="O358" i="1" s="1"/>
  <c r="H357" i="1"/>
  <c r="H356" i="1"/>
  <c r="O356" i="1" s="1"/>
  <c r="H355" i="1"/>
  <c r="H354" i="1"/>
  <c r="O354" i="1" s="1"/>
  <c r="H353" i="1"/>
  <c r="O353" i="1" s="1"/>
  <c r="H352" i="1"/>
  <c r="H351" i="1"/>
  <c r="O351" i="1" s="1"/>
  <c r="H350" i="1"/>
  <c r="O350" i="1" s="1"/>
  <c r="H349" i="1"/>
  <c r="O349" i="1" s="1"/>
  <c r="H348" i="1"/>
  <c r="H347" i="1"/>
  <c r="O347" i="1" s="1"/>
  <c r="H346" i="1"/>
  <c r="H345" i="1"/>
  <c r="O345" i="1" s="1"/>
  <c r="H344" i="1"/>
  <c r="H343" i="1"/>
  <c r="O343" i="1" s="1"/>
  <c r="H342" i="1"/>
  <c r="O342" i="1" s="1"/>
  <c r="H341" i="1"/>
  <c r="O341" i="1" s="1"/>
  <c r="H340" i="1"/>
  <c r="H337" i="1"/>
  <c r="O337" i="1" s="1"/>
  <c r="H336" i="1"/>
  <c r="H333" i="1"/>
  <c r="O333" i="1" s="1"/>
  <c r="H332" i="1"/>
  <c r="O332" i="1" s="1"/>
  <c r="H331" i="1"/>
  <c r="H330" i="1"/>
  <c r="O330" i="1" s="1"/>
  <c r="H329" i="1"/>
  <c r="O329" i="1" s="1"/>
  <c r="H328" i="1"/>
  <c r="O328" i="1" s="1"/>
  <c r="H327" i="1"/>
  <c r="H326" i="1"/>
  <c r="O326" i="1" s="1"/>
  <c r="H325" i="1"/>
  <c r="H324" i="1"/>
  <c r="O324" i="1" s="1"/>
  <c r="H323" i="1"/>
  <c r="O323" i="1" s="1"/>
  <c r="H322" i="1"/>
  <c r="H321" i="1"/>
  <c r="O321" i="1" s="1"/>
  <c r="H320" i="1"/>
  <c r="O320" i="1" s="1"/>
  <c r="H319" i="1"/>
  <c r="O319" i="1" s="1"/>
  <c r="H318" i="1"/>
  <c r="H317" i="1"/>
  <c r="O317" i="1" s="1"/>
  <c r="H316" i="1"/>
  <c r="O316" i="1" s="1"/>
  <c r="H315" i="1"/>
  <c r="O315" i="1" s="1"/>
  <c r="H314" i="1"/>
  <c r="H313" i="1"/>
  <c r="O313" i="1" s="1"/>
  <c r="H312" i="1"/>
  <c r="O312" i="1" s="1"/>
  <c r="H311" i="1"/>
  <c r="O311" i="1" s="1"/>
  <c r="H310" i="1"/>
  <c r="H309" i="1"/>
  <c r="O309" i="1" s="1"/>
  <c r="H308" i="1"/>
  <c r="O308" i="1" s="1"/>
  <c r="H307" i="1"/>
  <c r="O307" i="1" s="1"/>
  <c r="H306" i="1"/>
  <c r="H305" i="1"/>
  <c r="O305" i="1" s="1"/>
  <c r="H304" i="1"/>
  <c r="O304" i="1" s="1"/>
  <c r="H303" i="1"/>
  <c r="H302" i="1"/>
  <c r="O302" i="1" s="1"/>
  <c r="H301" i="1"/>
  <c r="H300" i="1"/>
  <c r="O300" i="1" s="1"/>
  <c r="H299" i="1"/>
  <c r="O299" i="1" s="1"/>
  <c r="H298" i="1"/>
  <c r="H287" i="1"/>
  <c r="O287" i="1" s="1"/>
  <c r="H286" i="1"/>
  <c r="H276" i="1"/>
  <c r="O276" i="1" s="1"/>
  <c r="H275" i="1"/>
  <c r="H271" i="1"/>
  <c r="O271" i="1" s="1"/>
  <c r="H270" i="1"/>
  <c r="O270" i="1" s="1"/>
  <c r="H269" i="1"/>
  <c r="H263" i="1"/>
  <c r="O263" i="1" s="1"/>
  <c r="H262" i="1"/>
  <c r="H258" i="1"/>
  <c r="O258" i="1" s="1"/>
  <c r="H257" i="1"/>
  <c r="O257" i="1" s="1"/>
  <c r="H256" i="1"/>
  <c r="O256" i="1" s="1"/>
  <c r="H255" i="1"/>
  <c r="H245" i="1"/>
  <c r="O245" i="1" s="1"/>
  <c r="H244" i="1"/>
  <c r="O244" i="1" s="1"/>
  <c r="H243" i="1"/>
  <c r="H242" i="1"/>
  <c r="O242" i="1" s="1"/>
  <c r="H241" i="1"/>
  <c r="O241" i="1" s="1"/>
  <c r="H240" i="1"/>
  <c r="O240" i="1" s="1"/>
  <c r="H239" i="1"/>
  <c r="H224" i="1"/>
  <c r="O224" i="1" s="1"/>
  <c r="H223" i="1"/>
  <c r="O223" i="1" s="1"/>
  <c r="H222" i="1"/>
  <c r="O222" i="1" s="1"/>
  <c r="H221" i="1"/>
  <c r="H218" i="1"/>
  <c r="O218" i="1" s="1"/>
  <c r="H217" i="1"/>
  <c r="O217" i="1" s="1"/>
  <c r="H216" i="1"/>
  <c r="O216" i="1" s="1"/>
  <c r="H213" i="1"/>
  <c r="O213" i="1" s="1"/>
  <c r="H212" i="1"/>
  <c r="O212" i="1" s="1"/>
  <c r="H211" i="1"/>
  <c r="O211" i="1" s="1"/>
  <c r="H210" i="1"/>
  <c r="H209" i="1"/>
  <c r="O209" i="1" s="1"/>
  <c r="H208" i="1"/>
  <c r="O208" i="1" s="1"/>
  <c r="H207" i="1"/>
  <c r="H206" i="1"/>
  <c r="O206" i="1" s="1"/>
  <c r="H205" i="1"/>
  <c r="H202" i="1"/>
  <c r="O202" i="1" s="1"/>
  <c r="H201" i="1"/>
  <c r="H197" i="1"/>
  <c r="O197" i="1" s="1"/>
  <c r="H196" i="1"/>
  <c r="H190" i="1"/>
  <c r="O190" i="1" s="1"/>
  <c r="H189" i="1"/>
  <c r="O189" i="1" s="1"/>
  <c r="H188" i="1"/>
  <c r="O188" i="1" s="1"/>
  <c r="H187" i="1"/>
  <c r="H183" i="1"/>
  <c r="O183" i="1" s="1"/>
  <c r="H182" i="1"/>
  <c r="H176" i="1"/>
  <c r="O176" i="1" s="1"/>
  <c r="H175" i="1"/>
  <c r="H174" i="1"/>
  <c r="O174" i="1" s="1"/>
  <c r="H173" i="1"/>
  <c r="O173" i="1" s="1"/>
  <c r="H172" i="1"/>
  <c r="H166" i="1"/>
  <c r="O166" i="1" s="1"/>
  <c r="H165" i="1"/>
  <c r="H162" i="1"/>
  <c r="O162" i="1" s="1"/>
  <c r="H161" i="1"/>
  <c r="H160" i="1"/>
  <c r="O160" i="1" s="1"/>
  <c r="H159" i="1"/>
  <c r="H158" i="1"/>
  <c r="O158" i="1" s="1"/>
  <c r="H157" i="1"/>
  <c r="O157" i="1" s="1"/>
  <c r="H156" i="1"/>
  <c r="O156" i="1" s="1"/>
  <c r="H155" i="1"/>
  <c r="H154" i="1"/>
  <c r="O154" i="1" s="1"/>
  <c r="H153" i="1"/>
  <c r="O153" i="1" s="1"/>
  <c r="H152" i="1"/>
  <c r="H151" i="1"/>
  <c r="O151" i="1" s="1"/>
  <c r="H150" i="1"/>
  <c r="H149" i="1"/>
  <c r="O149" i="1" s="1"/>
  <c r="H148" i="1"/>
  <c r="O148" i="1" s="1"/>
  <c r="H147" i="1"/>
  <c r="O147" i="1" s="1"/>
  <c r="H146" i="1"/>
  <c r="H141" i="1"/>
  <c r="O141" i="1" s="1"/>
  <c r="H140" i="1"/>
  <c r="O140" i="1" s="1"/>
  <c r="H139" i="1"/>
  <c r="H133" i="1"/>
  <c r="O133" i="1" s="1"/>
  <c r="H132" i="1"/>
  <c r="H131" i="1"/>
  <c r="O131" i="1" s="1"/>
  <c r="H130" i="1"/>
  <c r="O130" i="1" s="1"/>
  <c r="H129" i="1"/>
  <c r="H119" i="1"/>
  <c r="O119" i="1" s="1"/>
  <c r="H118" i="1"/>
  <c r="H115" i="1"/>
  <c r="O115" i="1" s="1"/>
  <c r="H114" i="1"/>
  <c r="O114" i="1" s="1"/>
  <c r="H113" i="1"/>
  <c r="H108" i="1"/>
  <c r="O108" i="1" s="1"/>
  <c r="H107" i="1"/>
  <c r="O107" i="1" s="1"/>
  <c r="H106" i="1"/>
  <c r="O106" i="1" s="1"/>
  <c r="H105" i="1"/>
  <c r="H104" i="1"/>
  <c r="O104" i="1" s="1"/>
  <c r="H103" i="1"/>
  <c r="O103" i="1" s="1"/>
  <c r="H102" i="1"/>
  <c r="H101" i="1"/>
  <c r="O101" i="1" s="1"/>
  <c r="H100" i="1"/>
  <c r="H97" i="1"/>
  <c r="O97" i="1" s="1"/>
  <c r="H96" i="1"/>
  <c r="O96" i="1" s="1"/>
  <c r="H95" i="1"/>
  <c r="O95" i="1" s="1"/>
  <c r="H94" i="1"/>
  <c r="H82" i="1"/>
  <c r="O82" i="1" s="1"/>
  <c r="H81" i="1"/>
  <c r="O81" i="1" s="1"/>
  <c r="H80" i="1"/>
  <c r="O80" i="1" s="1"/>
  <c r="H79" i="1"/>
  <c r="H74" i="1"/>
  <c r="O74" i="1" s="1"/>
  <c r="H73" i="1"/>
  <c r="H72" i="1"/>
  <c r="O72" i="1" s="1"/>
  <c r="H71" i="1"/>
  <c r="H63" i="1"/>
  <c r="O63" i="1" s="1"/>
  <c r="H62" i="1"/>
  <c r="H61" i="1"/>
  <c r="O61" i="1" s="1"/>
  <c r="H60" i="1"/>
  <c r="H59" i="1"/>
  <c r="O59" i="1" s="1"/>
  <c r="H58" i="1"/>
  <c r="H57" i="1"/>
  <c r="O57" i="1" s="1"/>
  <c r="H56" i="1"/>
  <c r="O56" i="1" s="1"/>
  <c r="H55" i="1"/>
  <c r="O55" i="1" s="1"/>
  <c r="H54" i="1"/>
  <c r="H53" i="1"/>
  <c r="O53" i="1" s="1"/>
  <c r="H52" i="1"/>
  <c r="O52" i="1" s="1"/>
  <c r="H51" i="1"/>
  <c r="H50" i="1"/>
  <c r="O50" i="1" s="1"/>
  <c r="H49" i="1"/>
  <c r="O49" i="1" s="1"/>
  <c r="H48" i="1"/>
  <c r="H39" i="1"/>
  <c r="O39" i="1" s="1"/>
  <c r="H38" i="1"/>
  <c r="O38" i="1" s="1"/>
  <c r="H37" i="1"/>
  <c r="H36" i="1"/>
  <c r="O36" i="1" s="1"/>
  <c r="H35" i="1"/>
  <c r="H33" i="1"/>
  <c r="O33" i="1" s="1"/>
  <c r="H32" i="1"/>
  <c r="H31" i="1"/>
  <c r="O31" i="1" s="1"/>
  <c r="H30" i="1"/>
  <c r="H22" i="1"/>
  <c r="O22" i="1" s="1"/>
  <c r="H21" i="1"/>
  <c r="O21" i="1" s="1"/>
  <c r="H20" i="1"/>
  <c r="O20" i="1" s="1"/>
  <c r="H19" i="1"/>
  <c r="H16" i="1"/>
  <c r="O16" i="1" s="1"/>
  <c r="H15" i="1"/>
  <c r="H11" i="1"/>
  <c r="H10" i="1"/>
  <c r="H5" i="1"/>
  <c r="O2" i="1"/>
  <c r="H1515" i="1"/>
  <c r="O1515" i="1" s="1"/>
  <c r="H1514" i="1"/>
  <c r="O1514" i="1" s="1"/>
  <c r="H1513" i="1"/>
  <c r="O1513" i="1" s="1"/>
  <c r="H1512" i="1"/>
  <c r="H1511" i="1"/>
  <c r="O1511" i="1" s="1"/>
  <c r="H1510" i="1"/>
  <c r="O1510" i="1" s="1"/>
  <c r="H1509" i="1"/>
  <c r="H1498" i="1"/>
  <c r="O1498" i="1" s="1"/>
  <c r="H1497" i="1"/>
  <c r="O1497" i="1" s="1"/>
  <c r="O1496" i="1"/>
  <c r="H1495" i="1"/>
  <c r="H1494" i="1"/>
  <c r="O1494" i="1" s="1"/>
  <c r="H1493" i="1"/>
  <c r="O1493" i="1" s="1"/>
  <c r="H1492" i="1"/>
  <c r="O1492" i="1" s="1"/>
  <c r="H1491" i="1"/>
  <c r="H1490" i="1"/>
  <c r="O1490" i="1" s="1"/>
  <c r="H1489" i="1"/>
  <c r="H1488" i="1"/>
  <c r="O1488" i="1" s="1"/>
  <c r="H1487" i="1"/>
  <c r="H1486" i="1"/>
  <c r="O1486" i="1" s="1"/>
  <c r="H1485" i="1"/>
  <c r="H1484" i="1"/>
  <c r="O1484" i="1" s="1"/>
  <c r="H1483" i="1"/>
  <c r="H1482" i="1"/>
  <c r="O1482" i="1" s="1"/>
  <c r="H1481" i="1"/>
  <c r="O1481" i="1" s="1"/>
  <c r="H1480" i="1"/>
  <c r="O1480" i="1" s="1"/>
  <c r="H1479" i="1"/>
  <c r="H1472" i="1"/>
  <c r="O1472" i="1" s="1"/>
  <c r="H1471" i="1"/>
  <c r="O1471" i="1" s="1"/>
  <c r="H1470" i="1"/>
  <c r="H1469" i="1"/>
  <c r="O1469" i="1" s="1"/>
  <c r="H1468" i="1"/>
  <c r="H1467" i="1"/>
  <c r="O1467" i="1" s="1"/>
  <c r="H1466" i="1"/>
  <c r="O1466" i="1" s="1"/>
  <c r="H1465" i="1"/>
  <c r="H1460" i="1"/>
  <c r="O1460" i="1" s="1"/>
  <c r="H1459" i="1"/>
  <c r="O1459" i="1" s="1"/>
  <c r="H1458" i="1"/>
  <c r="O1458" i="1" s="1"/>
  <c r="H1457" i="1"/>
  <c r="H1456" i="1"/>
  <c r="O1456" i="1" s="1"/>
  <c r="H1455" i="1"/>
  <c r="O1455" i="1" s="1"/>
  <c r="H1454" i="1"/>
  <c r="H1453" i="1"/>
  <c r="O1453" i="1" s="1"/>
  <c r="H1452" i="1"/>
  <c r="H1451" i="1"/>
  <c r="O1451" i="1" s="1"/>
  <c r="H1450" i="1"/>
  <c r="H1448" i="1"/>
  <c r="H1443" i="1"/>
  <c r="O1443" i="1" s="1"/>
  <c r="H1442" i="1"/>
  <c r="O1442" i="1" s="1"/>
  <c r="H1441" i="1"/>
  <c r="H1440" i="1"/>
  <c r="O1440" i="1" s="1"/>
  <c r="H1439" i="1"/>
  <c r="O1439" i="1" s="1"/>
  <c r="H1438" i="1"/>
  <c r="H1437" i="1"/>
  <c r="O1437" i="1" s="1"/>
  <c r="H1436" i="1"/>
  <c r="O1436" i="1" s="1"/>
  <c r="O1435" i="1"/>
  <c r="H1434" i="1"/>
  <c r="O1429" i="1"/>
  <c r="H1428" i="1"/>
  <c r="O1428" i="1" s="1"/>
  <c r="H1427" i="1"/>
  <c r="O1427" i="1" s="1"/>
  <c r="H1426" i="1"/>
  <c r="O1411" i="1"/>
  <c r="H1410" i="1"/>
  <c r="O1410" i="1" s="1"/>
  <c r="H1409" i="1"/>
  <c r="H1408" i="1"/>
  <c r="O1407" i="1"/>
  <c r="H1406" i="1"/>
  <c r="O1406" i="1" s="1"/>
  <c r="H1405" i="1"/>
  <c r="H1369" i="1"/>
  <c r="O1369" i="1" s="1"/>
  <c r="H1368" i="1"/>
  <c r="O1368" i="1" s="1"/>
  <c r="H1367" i="1"/>
  <c r="H1362" i="1"/>
  <c r="O1362" i="1" s="1"/>
  <c r="H1361" i="1"/>
  <c r="O1360" i="1"/>
  <c r="H1359" i="1"/>
  <c r="O1354" i="1"/>
  <c r="H1353" i="1"/>
  <c r="O1353" i="1" s="1"/>
  <c r="H1352" i="1"/>
  <c r="O1351" i="1"/>
  <c r="H1350" i="1"/>
  <c r="O1350" i="1" s="1"/>
  <c r="O1349" i="1"/>
  <c r="H1347" i="1"/>
  <c r="H1346" i="1"/>
  <c r="O1346" i="1" s="1"/>
  <c r="H1345" i="1"/>
  <c r="O1345" i="1" s="1"/>
  <c r="H1344" i="1"/>
  <c r="O1344" i="1" s="1"/>
  <c r="H1343" i="1"/>
  <c r="H1339" i="1"/>
  <c r="O1339" i="1" s="1"/>
  <c r="H1338" i="1"/>
  <c r="O1338" i="1" s="1"/>
  <c r="H1337" i="1"/>
  <c r="O1337" i="1" s="1"/>
  <c r="H1336" i="1"/>
  <c r="H1328" i="1"/>
  <c r="O1328" i="1" s="1"/>
  <c r="H1327" i="1"/>
  <c r="O1327" i="1" s="1"/>
  <c r="H1326" i="1"/>
  <c r="H1325" i="1"/>
  <c r="O1325" i="1" s="1"/>
  <c r="H1324" i="1"/>
  <c r="O1324" i="1" s="1"/>
  <c r="H1323" i="1"/>
  <c r="O1323" i="1" s="1"/>
  <c r="H1318" i="1"/>
  <c r="O1318" i="1" s="1"/>
  <c r="H1317" i="1"/>
  <c r="H1313" i="1"/>
  <c r="O1313" i="1" s="1"/>
  <c r="H1312" i="1"/>
  <c r="H1307" i="1"/>
  <c r="O1307" i="1" s="1"/>
  <c r="H1306" i="1"/>
  <c r="O1306" i="1" s="1"/>
  <c r="H1305" i="1"/>
  <c r="H1288" i="1"/>
  <c r="O1288" i="1" s="1"/>
  <c r="H1287" i="1"/>
  <c r="O1284" i="1"/>
  <c r="H1283" i="1"/>
  <c r="O1283" i="1" s="1"/>
  <c r="O1282" i="1"/>
  <c r="H1281" i="1"/>
  <c r="H1280" i="1"/>
  <c r="O1280" i="1" s="1"/>
  <c r="H1279" i="1"/>
  <c r="O1279" i="1" s="1"/>
  <c r="H1278" i="1"/>
  <c r="H1271" i="1"/>
  <c r="O1271" i="1" s="1"/>
  <c r="H1270" i="1"/>
  <c r="H1263" i="1"/>
  <c r="O1263" i="1" s="1"/>
  <c r="O1262" i="1"/>
  <c r="H1261" i="1"/>
  <c r="O1261" i="1" s="1"/>
  <c r="H1260" i="1"/>
  <c r="H1256" i="1"/>
  <c r="O1256" i="1" s="1"/>
  <c r="H1255" i="1"/>
  <c r="O1255" i="1" s="1"/>
  <c r="H1254" i="1"/>
  <c r="O1254" i="1" s="1"/>
  <c r="H1253" i="1"/>
  <c r="H1252" i="1"/>
  <c r="O1252" i="1" s="1"/>
  <c r="H1251" i="1"/>
  <c r="O1251" i="1" s="1"/>
  <c r="H1250" i="1"/>
  <c r="O1250" i="1" s="1"/>
  <c r="H1249" i="1"/>
  <c r="H1242" i="1"/>
  <c r="O1242" i="1" s="1"/>
  <c r="O1241" i="1"/>
  <c r="H1240" i="1"/>
  <c r="H1239" i="1"/>
  <c r="O1239" i="1" s="1"/>
  <c r="H1238" i="1"/>
  <c r="O1238" i="1" s="1"/>
  <c r="H1237" i="1"/>
  <c r="H1236" i="1"/>
  <c r="O1236" i="1" s="1"/>
  <c r="H1235" i="1"/>
  <c r="O1235" i="1" s="1"/>
  <c r="H1234" i="1"/>
  <c r="O1234" i="1" s="1"/>
  <c r="H1233" i="1"/>
  <c r="H1232" i="1"/>
  <c r="O1231" i="1"/>
  <c r="H1230" i="1"/>
  <c r="O1230" i="1" s="1"/>
  <c r="H1229" i="1"/>
  <c r="O1229" i="1" s="1"/>
  <c r="H1228" i="1"/>
  <c r="O1227" i="1"/>
  <c r="H1226" i="1"/>
  <c r="O1226" i="1" s="1"/>
  <c r="H1225" i="1"/>
  <c r="O1225" i="1" s="1"/>
  <c r="H1224" i="1"/>
  <c r="O1224" i="1" s="1"/>
  <c r="H1223" i="1"/>
  <c r="H1220" i="1"/>
  <c r="O1220" i="1" s="1"/>
  <c r="H1219" i="1"/>
  <c r="O1219" i="1" s="1"/>
  <c r="H1218" i="1"/>
  <c r="O1218" i="1" s="1"/>
  <c r="H1217" i="1"/>
  <c r="H1212" i="1"/>
  <c r="O1212" i="1" s="1"/>
  <c r="H1211" i="1"/>
  <c r="O1211" i="1" s="1"/>
  <c r="H1210" i="1"/>
  <c r="H1209" i="1"/>
  <c r="O1209" i="1" s="1"/>
  <c r="H1208" i="1"/>
  <c r="O1208" i="1" s="1"/>
  <c r="H1207" i="1"/>
  <c r="O1207" i="1" s="1"/>
  <c r="H1206" i="1"/>
  <c r="H1205" i="1"/>
  <c r="O1205" i="1" s="1"/>
  <c r="H1204" i="1"/>
  <c r="O1204" i="1" s="1"/>
  <c r="H1203" i="1"/>
  <c r="H1199" i="1"/>
  <c r="O1199" i="1" s="1"/>
  <c r="H1198" i="1"/>
  <c r="O1198" i="1" s="1"/>
  <c r="H1197" i="1"/>
  <c r="H1196" i="1"/>
  <c r="O1196" i="1" s="1"/>
  <c r="H1195" i="1"/>
  <c r="O1195" i="1" s="1"/>
  <c r="H1194" i="1"/>
  <c r="O1194" i="1" s="1"/>
  <c r="H1193" i="1"/>
  <c r="H1192" i="1"/>
  <c r="O1192" i="1" s="1"/>
  <c r="H1191" i="1"/>
  <c r="O1191" i="1" s="1"/>
  <c r="H1190" i="1"/>
  <c r="O1189" i="1"/>
  <c r="H1179" i="1"/>
  <c r="O1179" i="1" s="1"/>
  <c r="H1178" i="1"/>
  <c r="O1178" i="1" s="1"/>
  <c r="H1177" i="1"/>
  <c r="O1177" i="1" s="1"/>
  <c r="H1176" i="1"/>
  <c r="H1175" i="1"/>
  <c r="O1175" i="1" s="1"/>
  <c r="H1174" i="1"/>
  <c r="O1174" i="1" s="1"/>
  <c r="H1173" i="1"/>
  <c r="H1165" i="1"/>
  <c r="O1165" i="1" s="1"/>
  <c r="H1164" i="1"/>
  <c r="O1164" i="1" s="1"/>
  <c r="H1163" i="1"/>
  <c r="O1163" i="1" s="1"/>
  <c r="H1162" i="1"/>
  <c r="H1161" i="1"/>
  <c r="O1161" i="1" s="1"/>
  <c r="H1160" i="1"/>
  <c r="O1160" i="1" s="1"/>
  <c r="H1159" i="1"/>
  <c r="O1159" i="1" s="1"/>
  <c r="H1158" i="1"/>
  <c r="H1157" i="1"/>
  <c r="O1157" i="1" s="1"/>
  <c r="H1156" i="1"/>
  <c r="O1155" i="1"/>
  <c r="H1151" i="1"/>
  <c r="O1151" i="1" s="1"/>
  <c r="H1150" i="1"/>
  <c r="O1149" i="1"/>
  <c r="O1148" i="1"/>
  <c r="H1147" i="1"/>
  <c r="O1147" i="1" s="1"/>
  <c r="H1146" i="1"/>
  <c r="H1145" i="1"/>
  <c r="O1145" i="1" s="1"/>
  <c r="H1144" i="1"/>
  <c r="O1144" i="1" s="1"/>
  <c r="O1143" i="1"/>
  <c r="H1142" i="1"/>
  <c r="H1127" i="1"/>
  <c r="O1127" i="1" s="1"/>
  <c r="H1126" i="1"/>
  <c r="O1126" i="1" s="1"/>
  <c r="H1125" i="1"/>
  <c r="O1125" i="1" s="1"/>
  <c r="H1111" i="1"/>
  <c r="O1111" i="1" s="1"/>
  <c r="H1110" i="1"/>
  <c r="O1110" i="1" s="1"/>
  <c r="H1109" i="1"/>
  <c r="O1109" i="1" s="1"/>
  <c r="H1108" i="1"/>
  <c r="H1107" i="1"/>
  <c r="O1107" i="1" s="1"/>
  <c r="H1106" i="1"/>
  <c r="H1101" i="1"/>
  <c r="O1101" i="1" s="1"/>
  <c r="H1100" i="1"/>
  <c r="O1095" i="1"/>
  <c r="H1094" i="1"/>
  <c r="H1093" i="1"/>
  <c r="O1093" i="1" s="1"/>
  <c r="H1092" i="1"/>
  <c r="O1092" i="1" s="1"/>
  <c r="H1091" i="1"/>
  <c r="H1090" i="1"/>
  <c r="O1090" i="1" s="1"/>
  <c r="H1089" i="1"/>
  <c r="H1088" i="1"/>
  <c r="O1088" i="1" s="1"/>
  <c r="H1087" i="1"/>
  <c r="H1086" i="1"/>
  <c r="O1086" i="1" s="1"/>
  <c r="H1085" i="1"/>
  <c r="O1085" i="1" s="1"/>
  <c r="H1084" i="1"/>
  <c r="H1083" i="1"/>
  <c r="O1083" i="1" s="1"/>
  <c r="H1082" i="1"/>
  <c r="O1082" i="1" s="1"/>
  <c r="H1081" i="1"/>
  <c r="H1080" i="1"/>
  <c r="O1080" i="1" s="1"/>
  <c r="H1079" i="1"/>
  <c r="O1079" i="1" s="1"/>
  <c r="H1078" i="1"/>
  <c r="O1077" i="1"/>
  <c r="H1076" i="1"/>
  <c r="H1075" i="1"/>
  <c r="O1075" i="1" s="1"/>
  <c r="H1074" i="1"/>
  <c r="H1073" i="1"/>
  <c r="O1073" i="1" s="1"/>
  <c r="H1072" i="1"/>
  <c r="O1072" i="1" s="1"/>
  <c r="H1071" i="1"/>
  <c r="O1071" i="1" s="1"/>
  <c r="H1070" i="1"/>
  <c r="H1069" i="1"/>
  <c r="O1069" i="1" s="1"/>
  <c r="H1068" i="1"/>
  <c r="O1068" i="1" s="1"/>
  <c r="H1067" i="1"/>
  <c r="O1067" i="1" s="1"/>
  <c r="H1066" i="1"/>
  <c r="H1061" i="1"/>
  <c r="O1061" i="1" s="1"/>
  <c r="H1060" i="1"/>
  <c r="H1053" i="1"/>
  <c r="O1053" i="1" s="1"/>
  <c r="H1052" i="1"/>
  <c r="O1052" i="1" s="1"/>
  <c r="O1051" i="1"/>
  <c r="H1050" i="1"/>
  <c r="H1049" i="1"/>
  <c r="O1048" i="1"/>
  <c r="O1047" i="1"/>
  <c r="H1046" i="1"/>
  <c r="O1046" i="1" s="1"/>
  <c r="H1045" i="1"/>
  <c r="O1045" i="1" s="1"/>
  <c r="H1044" i="1"/>
  <c r="H1037" i="1"/>
  <c r="O1037" i="1" s="1"/>
  <c r="H1036" i="1"/>
  <c r="O1036" i="1" s="1"/>
  <c r="H1035" i="1"/>
  <c r="O1035" i="1" s="1"/>
  <c r="H1034" i="1"/>
  <c r="H1030" i="1"/>
  <c r="O1030" i="1" s="1"/>
  <c r="H1029" i="1"/>
  <c r="H1028" i="1"/>
  <c r="O1028" i="1" s="1"/>
  <c r="H1027" i="1"/>
  <c r="O1027" i="1" s="1"/>
  <c r="H1026" i="1"/>
  <c r="O1026" i="1" s="1"/>
  <c r="H1025" i="1"/>
  <c r="H1024" i="1"/>
  <c r="O1023" i="1"/>
  <c r="H1019" i="1"/>
  <c r="O1019" i="1" s="1"/>
  <c r="H1018" i="1"/>
  <c r="O1018" i="1" s="1"/>
  <c r="H1017" i="1"/>
  <c r="O1017" i="1" s="1"/>
  <c r="H1016" i="1"/>
  <c r="H1011" i="1"/>
  <c r="O1011" i="1" s="1"/>
  <c r="H1010" i="1"/>
  <c r="O1010" i="1" s="1"/>
  <c r="H1009" i="1"/>
  <c r="O1009" i="1" s="1"/>
  <c r="H1008" i="1"/>
  <c r="H1005" i="1"/>
  <c r="O1005" i="1" s="1"/>
  <c r="H1004" i="1"/>
  <c r="O1004" i="1" s="1"/>
  <c r="H1003" i="1"/>
  <c r="O1003" i="1" s="1"/>
  <c r="H1002" i="1"/>
  <c r="H998" i="1"/>
  <c r="O998" i="1" s="1"/>
  <c r="H997" i="1"/>
  <c r="H996" i="1"/>
  <c r="O996" i="1" s="1"/>
  <c r="O995" i="1"/>
  <c r="H994" i="1"/>
  <c r="O993" i="1"/>
  <c r="H992" i="1"/>
  <c r="H989" i="1"/>
  <c r="O989" i="1" s="1"/>
  <c r="O988" i="1"/>
  <c r="H987" i="1"/>
  <c r="O976" i="1"/>
  <c r="H975" i="1"/>
  <c r="H974" i="1"/>
  <c r="O974" i="1" s="1"/>
  <c r="H973" i="1"/>
  <c r="H959" i="1"/>
  <c r="O959" i="1" s="1"/>
  <c r="H958" i="1"/>
  <c r="H944" i="1"/>
  <c r="O944" i="1" s="1"/>
  <c r="H943" i="1"/>
  <c r="O943" i="1" s="1"/>
  <c r="H942" i="1"/>
  <c r="H941" i="1"/>
  <c r="O941" i="1" s="1"/>
  <c r="H940" i="1"/>
  <c r="O940" i="1" s="1"/>
  <c r="H939" i="1"/>
  <c r="O939" i="1" s="1"/>
  <c r="H938" i="1"/>
  <c r="H937" i="1"/>
  <c r="O937" i="1" s="1"/>
  <c r="H936" i="1"/>
  <c r="H935" i="1"/>
  <c r="O934" i="1"/>
  <c r="O933" i="1"/>
  <c r="H932" i="1"/>
  <c r="O932" i="1" s="1"/>
  <c r="H931" i="1"/>
  <c r="O931" i="1" s="1"/>
  <c r="H930" i="1"/>
  <c r="H925" i="1"/>
  <c r="O925" i="1" s="1"/>
  <c r="H924" i="1"/>
  <c r="O924" i="1" s="1"/>
  <c r="H923" i="1"/>
  <c r="O923" i="1" s="1"/>
  <c r="H922" i="1"/>
  <c r="H915" i="1"/>
  <c r="O915" i="1" s="1"/>
  <c r="H914" i="1"/>
  <c r="O913" i="1"/>
  <c r="H912" i="1"/>
  <c r="O912" i="1" s="1"/>
  <c r="H911" i="1"/>
  <c r="O911" i="1" s="1"/>
  <c r="H910" i="1"/>
  <c r="O910" i="1" s="1"/>
  <c r="H909" i="1"/>
  <c r="H904" i="1"/>
  <c r="O904" i="1" s="1"/>
  <c r="H903" i="1"/>
  <c r="O903" i="1" s="1"/>
  <c r="H902" i="1"/>
  <c r="H899" i="1"/>
  <c r="O899" i="1" s="1"/>
  <c r="O898" i="1"/>
  <c r="H897" i="1"/>
  <c r="H891" i="1"/>
  <c r="O891" i="1" s="1"/>
  <c r="H890" i="1"/>
  <c r="H889" i="1"/>
  <c r="O889" i="1" s="1"/>
  <c r="H888" i="1"/>
  <c r="H887" i="1"/>
  <c r="O887" i="1" s="1"/>
  <c r="H886" i="1"/>
  <c r="O885" i="1"/>
  <c r="O884" i="1"/>
  <c r="H882" i="1"/>
  <c r="O882" i="1" s="1"/>
  <c r="H881" i="1"/>
  <c r="O881" i="1" s="1"/>
  <c r="H880" i="1"/>
  <c r="O880" i="1" s="1"/>
  <c r="H879" i="1"/>
  <c r="H878" i="1"/>
  <c r="O878" i="1" s="1"/>
  <c r="O877" i="1"/>
  <c r="H876" i="1"/>
  <c r="O860" i="1"/>
  <c r="H859" i="1"/>
  <c r="O859" i="1" s="1"/>
  <c r="H858" i="1"/>
  <c r="O858" i="1" s="1"/>
  <c r="H857" i="1"/>
  <c r="H854" i="1"/>
  <c r="O854" i="1" s="1"/>
  <c r="H853" i="1"/>
  <c r="O853" i="1" s="1"/>
  <c r="H852" i="1"/>
  <c r="O852" i="1" s="1"/>
  <c r="H851" i="1"/>
  <c r="H850" i="1"/>
  <c r="O850" i="1" s="1"/>
  <c r="H849" i="1"/>
  <c r="H848" i="1"/>
  <c r="O848" i="1" s="1"/>
  <c r="H847" i="1"/>
  <c r="O846" i="1"/>
  <c r="O845" i="1"/>
  <c r="H844" i="1"/>
  <c r="O843" i="1"/>
  <c r="H840" i="1"/>
  <c r="O840" i="1" s="1"/>
  <c r="H839" i="1"/>
  <c r="O839" i="1" s="1"/>
  <c r="H838" i="1"/>
  <c r="H837" i="1"/>
  <c r="O837" i="1" s="1"/>
  <c r="H836" i="1"/>
  <c r="O835" i="1"/>
  <c r="O830" i="1"/>
  <c r="H829" i="1"/>
  <c r="H828" i="1"/>
  <c r="O828" i="1" s="1"/>
  <c r="H827" i="1"/>
  <c r="O827" i="1" s="1"/>
  <c r="H826" i="1"/>
  <c r="O825" i="1"/>
  <c r="H824" i="1"/>
  <c r="O824" i="1" s="1"/>
  <c r="H823" i="1"/>
  <c r="O823" i="1" s="1"/>
  <c r="H822" i="1"/>
  <c r="H814" i="1"/>
  <c r="O814" i="1" s="1"/>
  <c r="H813" i="1"/>
  <c r="O813" i="1" s="1"/>
  <c r="H812" i="1"/>
  <c r="O812" i="1" s="1"/>
  <c r="H811" i="1"/>
  <c r="H810" i="1"/>
  <c r="O810" i="1" s="1"/>
  <c r="H809" i="1"/>
  <c r="O809" i="1" s="1"/>
  <c r="H808" i="1"/>
  <c r="O808" i="1" s="1"/>
  <c r="H807" i="1"/>
  <c r="H806" i="1"/>
  <c r="O806" i="1" s="1"/>
  <c r="H805" i="1"/>
  <c r="O805" i="1" s="1"/>
  <c r="H804" i="1"/>
  <c r="H803" i="1"/>
  <c r="O803" i="1" s="1"/>
  <c r="H802" i="1"/>
  <c r="O802" i="1" s="1"/>
  <c r="H801" i="1"/>
  <c r="O801" i="1" s="1"/>
  <c r="H800" i="1"/>
  <c r="H796" i="1"/>
  <c r="O796" i="1" s="1"/>
  <c r="H795" i="1"/>
  <c r="O795" i="1" s="1"/>
  <c r="H794" i="1"/>
  <c r="H789" i="1"/>
  <c r="O789" i="1" s="1"/>
  <c r="H788" i="1"/>
  <c r="H787" i="1"/>
  <c r="O787" i="1" s="1"/>
  <c r="H786" i="1"/>
  <c r="O786" i="1" s="1"/>
  <c r="H785" i="1"/>
  <c r="H782" i="1"/>
  <c r="O782" i="1" s="1"/>
  <c r="H781" i="1"/>
  <c r="O781" i="1" s="1"/>
  <c r="H780" i="1"/>
  <c r="H266" i="6" s="1"/>
  <c r="H779" i="1"/>
  <c r="O779" i="1" s="1"/>
  <c r="H778" i="1"/>
  <c r="O778" i="1" s="1"/>
  <c r="H777" i="1"/>
  <c r="H770" i="1"/>
  <c r="O770" i="1" s="1"/>
  <c r="H769" i="1"/>
  <c r="H752" i="1"/>
  <c r="O752" i="1" s="1"/>
  <c r="H750" i="1"/>
  <c r="O750" i="1" s="1"/>
  <c r="H749" i="1"/>
  <c r="H744" i="1"/>
  <c r="O743" i="1"/>
  <c r="H742" i="1"/>
  <c r="O742" i="1" s="1"/>
  <c r="H741" i="1"/>
  <c r="H735" i="1"/>
  <c r="O735" i="1" s="1"/>
  <c r="H734" i="1"/>
  <c r="O734" i="1" s="1"/>
  <c r="H733" i="1"/>
  <c r="O733" i="1" s="1"/>
  <c r="H732" i="1"/>
  <c r="H731" i="1"/>
  <c r="O731" i="1" s="1"/>
  <c r="H730" i="1"/>
  <c r="O730" i="1" s="1"/>
  <c r="H729" i="1"/>
  <c r="O729" i="1" s="1"/>
  <c r="H728" i="1"/>
  <c r="H707" i="1"/>
  <c r="O707" i="1" s="1"/>
  <c r="H706" i="1"/>
  <c r="O706" i="1" s="1"/>
  <c r="H705" i="1"/>
  <c r="H698" i="1"/>
  <c r="O698" i="1" s="1"/>
  <c r="H697" i="1"/>
  <c r="O697" i="1" s="1"/>
  <c r="H696" i="1"/>
  <c r="O696" i="1" s="1"/>
  <c r="H695" i="1"/>
  <c r="H678" i="1"/>
  <c r="O678" i="1" s="1"/>
  <c r="H677" i="1"/>
  <c r="O677" i="1" s="1"/>
  <c r="H676" i="1"/>
  <c r="O676" i="1" s="1"/>
  <c r="H675" i="1"/>
  <c r="H667" i="1"/>
  <c r="O667" i="1" s="1"/>
  <c r="H666" i="1"/>
  <c r="H665" i="1"/>
  <c r="O665" i="1" s="1"/>
  <c r="H664" i="1"/>
  <c r="O664" i="1" s="1"/>
  <c r="H663" i="1"/>
  <c r="H654" i="1"/>
  <c r="O654" i="1" s="1"/>
  <c r="H653" i="1"/>
  <c r="H644" i="1"/>
  <c r="O644" i="1" s="1"/>
  <c r="H643" i="1"/>
  <c r="O643" i="1" s="1"/>
  <c r="H641" i="1"/>
  <c r="O622" i="1"/>
  <c r="H621" i="1"/>
  <c r="O620" i="1"/>
  <c r="H609" i="1"/>
  <c r="O609" i="1" s="1"/>
  <c r="H608" i="1"/>
  <c r="O608" i="1" s="1"/>
  <c r="O607" i="1"/>
  <c r="H606" i="1"/>
  <c r="O605" i="1"/>
  <c r="H604" i="1"/>
  <c r="H603" i="1"/>
  <c r="O603" i="1" s="1"/>
  <c r="H602" i="1"/>
  <c r="H597" i="1"/>
  <c r="O597" i="1" s="1"/>
  <c r="H596" i="1"/>
  <c r="O596" i="1" s="1"/>
  <c r="H595" i="1"/>
  <c r="O594" i="1"/>
  <c r="H593" i="1"/>
  <c r="O593" i="1" s="1"/>
  <c r="H592" i="1"/>
  <c r="O592" i="1" s="1"/>
  <c r="H591" i="1"/>
  <c r="O591" i="1" s="1"/>
  <c r="H590" i="1"/>
  <c r="H589" i="1"/>
  <c r="O589" i="1" s="1"/>
  <c r="H588" i="1"/>
  <c r="O588" i="1" s="1"/>
  <c r="H587" i="1"/>
  <c r="H584" i="1"/>
  <c r="O584" i="1" s="1"/>
  <c r="H583" i="1"/>
  <c r="O583" i="1" s="1"/>
  <c r="H582" i="1"/>
  <c r="O582" i="1" s="1"/>
  <c r="H581" i="1"/>
  <c r="H580" i="1"/>
  <c r="O580" i="1" s="1"/>
  <c r="H579" i="1"/>
  <c r="O579" i="1" s="1"/>
  <c r="H578" i="1"/>
  <c r="O578" i="1" s="1"/>
  <c r="H577" i="1"/>
  <c r="H576" i="1"/>
  <c r="O576" i="1" s="1"/>
  <c r="H575" i="1"/>
  <c r="H567" i="1"/>
  <c r="O567" i="1" s="1"/>
  <c r="H566" i="1"/>
  <c r="O566" i="1" s="1"/>
  <c r="H565" i="1"/>
  <c r="O565" i="1" s="1"/>
  <c r="H564" i="1"/>
  <c r="H563" i="1"/>
  <c r="O563" i="1" s="1"/>
  <c r="H562" i="1"/>
  <c r="H561" i="1"/>
  <c r="O561" i="1" s="1"/>
  <c r="H560" i="1"/>
  <c r="O560" i="1" s="1"/>
  <c r="H559" i="1"/>
  <c r="H551" i="1"/>
  <c r="O551" i="1" s="1"/>
  <c r="H550" i="1"/>
  <c r="O550" i="1" s="1"/>
  <c r="H549" i="1"/>
  <c r="H546" i="1"/>
  <c r="O546" i="1" s="1"/>
  <c r="H545" i="1"/>
  <c r="O545" i="1" s="1"/>
  <c r="H544" i="1"/>
  <c r="O543" i="1"/>
  <c r="H542" i="1"/>
  <c r="O542" i="1" s="1"/>
  <c r="H541" i="1"/>
  <c r="O541" i="1" s="1"/>
  <c r="H540" i="1"/>
  <c r="O540" i="1" s="1"/>
  <c r="H539" i="1"/>
  <c r="H531" i="1"/>
  <c r="O531" i="1" s="1"/>
  <c r="H530" i="1"/>
  <c r="O530" i="1" s="1"/>
  <c r="H529" i="1"/>
  <c r="O529" i="1" s="1"/>
  <c r="H528" i="1"/>
  <c r="H523" i="1"/>
  <c r="O523" i="1" s="1"/>
  <c r="H522" i="1"/>
  <c r="O522" i="1" s="1"/>
  <c r="H521" i="1"/>
  <c r="H520" i="1"/>
  <c r="O520" i="1" s="1"/>
  <c r="H519" i="1"/>
  <c r="H518" i="1"/>
  <c r="O518" i="1" s="1"/>
  <c r="H517" i="1"/>
  <c r="O517" i="1" s="1"/>
  <c r="H516" i="1"/>
  <c r="O516" i="1" s="1"/>
  <c r="H515" i="1"/>
  <c r="H506" i="1"/>
  <c r="O506" i="1" s="1"/>
  <c r="H505" i="1"/>
  <c r="H491" i="1"/>
  <c r="O491" i="1" s="1"/>
  <c r="H490" i="1"/>
  <c r="O490" i="1" s="1"/>
  <c r="H489" i="1"/>
  <c r="O475" i="1"/>
  <c r="H474" i="1"/>
  <c r="O474" i="1" s="1"/>
  <c r="H473" i="1"/>
  <c r="H456" i="1"/>
  <c r="O456" i="1" s="1"/>
  <c r="H455" i="1"/>
  <c r="O455" i="1" s="1"/>
  <c r="H454" i="1"/>
  <c r="O454" i="1" s="1"/>
  <c r="H453" i="1"/>
  <c r="H447" i="1"/>
  <c r="O447" i="1" s="1"/>
  <c r="H446" i="1"/>
  <c r="H445" i="1"/>
  <c r="O445" i="1" s="1"/>
  <c r="H444" i="1"/>
  <c r="O444" i="1" s="1"/>
  <c r="H443" i="1"/>
  <c r="H442" i="1"/>
  <c r="O442" i="1" s="1"/>
  <c r="H441" i="1"/>
  <c r="O441" i="1" s="1"/>
  <c r="H440" i="1"/>
  <c r="H439" i="1"/>
  <c r="O439" i="1" s="1"/>
  <c r="H438" i="1"/>
  <c r="H437" i="1"/>
  <c r="O437" i="1" s="1"/>
  <c r="H436" i="1"/>
  <c r="O436" i="1" s="1"/>
  <c r="H435" i="1"/>
  <c r="O435" i="1" s="1"/>
  <c r="H434" i="1"/>
  <c r="H428" i="1"/>
  <c r="O428" i="1" s="1"/>
  <c r="H427" i="1"/>
  <c r="O427" i="1" s="1"/>
  <c r="H426" i="1"/>
  <c r="O426" i="1" s="1"/>
  <c r="H425" i="1"/>
  <c r="H419" i="1"/>
  <c r="O419" i="1" s="1"/>
  <c r="H418" i="1"/>
  <c r="H412" i="1"/>
  <c r="O412" i="1" s="1"/>
  <c r="H411" i="1"/>
  <c r="O411" i="1" s="1"/>
  <c r="H410" i="1"/>
  <c r="O410" i="1" s="1"/>
  <c r="H409" i="1"/>
  <c r="H400" i="1"/>
  <c r="O400" i="1" s="1"/>
  <c r="H399" i="1"/>
  <c r="O399" i="1" s="1"/>
  <c r="H398" i="1"/>
  <c r="O398" i="1" s="1"/>
  <c r="H397" i="1"/>
  <c r="H393" i="1"/>
  <c r="O393" i="1" s="1"/>
  <c r="H392" i="1"/>
  <c r="O392" i="1" s="1"/>
  <c r="H391" i="1"/>
  <c r="O391" i="1" s="1"/>
  <c r="H390" i="1"/>
  <c r="H380" i="1"/>
  <c r="O380" i="1" s="1"/>
  <c r="H379" i="1"/>
  <c r="O378" i="1"/>
  <c r="H377" i="1"/>
  <c r="O377" i="1" s="1"/>
  <c r="H376" i="1"/>
  <c r="H373" i="1"/>
  <c r="O373" i="1" s="1"/>
  <c r="H372" i="1"/>
  <c r="O372" i="1" s="1"/>
  <c r="H371" i="1"/>
  <c r="O371" i="1" s="1"/>
  <c r="H370" i="1"/>
  <c r="H339" i="1"/>
  <c r="O339" i="1" s="1"/>
  <c r="H338" i="1"/>
  <c r="H335" i="1"/>
  <c r="O334" i="1"/>
  <c r="H297" i="1"/>
  <c r="O297" i="1" s="1"/>
  <c r="H296" i="1"/>
  <c r="O296" i="1" s="1"/>
  <c r="H295" i="1"/>
  <c r="O295" i="1" s="1"/>
  <c r="H294" i="1"/>
  <c r="H293" i="1"/>
  <c r="O293" i="1" s="1"/>
  <c r="H292" i="1"/>
  <c r="O292" i="1" s="1"/>
  <c r="H291" i="1"/>
  <c r="H290" i="1"/>
  <c r="O290" i="1" s="1"/>
  <c r="H289" i="1"/>
  <c r="O289" i="1" s="1"/>
  <c r="H288" i="1"/>
  <c r="H285" i="1"/>
  <c r="O285" i="1" s="1"/>
  <c r="H284" i="1"/>
  <c r="O284" i="1" s="1"/>
  <c r="H283" i="1"/>
  <c r="O283" i="1" s="1"/>
  <c r="H282" i="1"/>
  <c r="H281" i="1"/>
  <c r="O281" i="1" s="1"/>
  <c r="H280" i="1"/>
  <c r="O279" i="1"/>
  <c r="H278" i="1"/>
  <c r="O278" i="1" s="1"/>
  <c r="H277" i="1"/>
  <c r="H274" i="1"/>
  <c r="O274" i="1" s="1"/>
  <c r="H273" i="1"/>
  <c r="O273" i="1" s="1"/>
  <c r="H272" i="1"/>
  <c r="H268" i="1"/>
  <c r="O268" i="1" s="1"/>
  <c r="H267" i="1"/>
  <c r="O267" i="1" s="1"/>
  <c r="H266" i="1"/>
  <c r="H265" i="1"/>
  <c r="O265" i="1" s="1"/>
  <c r="H264" i="1"/>
  <c r="H261" i="1"/>
  <c r="O261" i="1" s="1"/>
  <c r="H260" i="1"/>
  <c r="O260" i="1" s="1"/>
  <c r="H259" i="1"/>
  <c r="H254" i="1"/>
  <c r="O254" i="1" s="1"/>
  <c r="H253" i="1"/>
  <c r="H252" i="1"/>
  <c r="O252" i="1" s="1"/>
  <c r="H251" i="1"/>
  <c r="O250" i="1"/>
  <c r="H249" i="1"/>
  <c r="O249" i="1" s="1"/>
  <c r="H248" i="1"/>
  <c r="O248" i="1" s="1"/>
  <c r="H247" i="1"/>
  <c r="O247" i="1" s="1"/>
  <c r="H246" i="1"/>
  <c r="H238" i="1"/>
  <c r="O238" i="1" s="1"/>
  <c r="H237" i="1"/>
  <c r="H236" i="1"/>
  <c r="O236" i="1" s="1"/>
  <c r="H235" i="1"/>
  <c r="O235" i="1" s="1"/>
  <c r="H234" i="1"/>
  <c r="H233" i="1"/>
  <c r="O233" i="1" s="1"/>
  <c r="H232" i="1"/>
  <c r="O232" i="1" s="1"/>
  <c r="H231" i="1"/>
  <c r="H230" i="1"/>
  <c r="O230" i="1" s="1"/>
  <c r="H229" i="1"/>
  <c r="O229" i="1" s="1"/>
  <c r="H228" i="1"/>
  <c r="H227" i="1"/>
  <c r="O227" i="1" s="1"/>
  <c r="H226" i="1"/>
  <c r="O226" i="1" s="1"/>
  <c r="H225" i="1"/>
  <c r="H220" i="1"/>
  <c r="O219" i="1"/>
  <c r="H215" i="1"/>
  <c r="O215" i="1" s="1"/>
  <c r="H214" i="1"/>
  <c r="H204" i="1"/>
  <c r="O204" i="1" s="1"/>
  <c r="H203" i="1"/>
  <c r="H200" i="1"/>
  <c r="O200" i="1" s="1"/>
  <c r="H199" i="1"/>
  <c r="O199" i="1" s="1"/>
  <c r="H198" i="1"/>
  <c r="O195" i="1"/>
  <c r="H194" i="1"/>
  <c r="H193" i="1"/>
  <c r="O193" i="1" s="1"/>
  <c r="H192" i="1"/>
  <c r="O192" i="1" s="1"/>
  <c r="H191" i="1"/>
  <c r="H186" i="1"/>
  <c r="O186" i="1" s="1"/>
  <c r="H185" i="1"/>
  <c r="O185" i="1" s="1"/>
  <c r="H184" i="1"/>
  <c r="H181" i="1"/>
  <c r="O181" i="1" s="1"/>
  <c r="H180" i="1"/>
  <c r="O180" i="1" s="1"/>
  <c r="H179" i="1"/>
  <c r="H178" i="1"/>
  <c r="O178" i="1" s="1"/>
  <c r="H177" i="1"/>
  <c r="H171" i="1"/>
  <c r="O171" i="1" s="1"/>
  <c r="H170" i="1"/>
  <c r="H169" i="1"/>
  <c r="O169" i="1" s="1"/>
  <c r="H168" i="1"/>
  <c r="O168" i="1" s="1"/>
  <c r="H167" i="1"/>
  <c r="H164" i="1"/>
  <c r="O164" i="1" s="1"/>
  <c r="H163" i="1"/>
  <c r="H145" i="1"/>
  <c r="O145" i="1" s="1"/>
  <c r="H144" i="1"/>
  <c r="O144" i="1" s="1"/>
  <c r="H143" i="1"/>
  <c r="O143" i="1" s="1"/>
  <c r="H142" i="1"/>
  <c r="H138" i="1"/>
  <c r="O138" i="1" s="1"/>
  <c r="H137" i="1"/>
  <c r="O137" i="1" s="1"/>
  <c r="H136" i="1"/>
  <c r="H135" i="1"/>
  <c r="O135" i="1" s="1"/>
  <c r="H134" i="1"/>
  <c r="H128" i="1"/>
  <c r="O128" i="1" s="1"/>
  <c r="H127" i="1"/>
  <c r="O127" i="1" s="1"/>
  <c r="H126" i="1"/>
  <c r="H125" i="1"/>
  <c r="O125" i="1" s="1"/>
  <c r="H124" i="1"/>
  <c r="H123" i="1"/>
  <c r="O123" i="1" s="1"/>
  <c r="H122" i="1"/>
  <c r="O122" i="1" s="1"/>
  <c r="H121" i="1"/>
  <c r="O121" i="1" s="1"/>
  <c r="H120" i="1"/>
  <c r="H117" i="1"/>
  <c r="O117" i="1" s="1"/>
  <c r="H116" i="1"/>
  <c r="H112" i="1"/>
  <c r="O112" i="1" s="1"/>
  <c r="H111" i="1"/>
  <c r="O111" i="1" s="1"/>
  <c r="H110" i="1"/>
  <c r="O110" i="1" s="1"/>
  <c r="H109" i="1"/>
  <c r="H99" i="1"/>
  <c r="O98" i="1"/>
  <c r="O93" i="1"/>
  <c r="H92" i="1"/>
  <c r="O92" i="1" s="1"/>
  <c r="H91" i="1"/>
  <c r="H90" i="1"/>
  <c r="O89" i="1"/>
  <c r="H88" i="1"/>
  <c r="O88" i="1" s="1"/>
  <c r="H87" i="1"/>
  <c r="H86" i="1"/>
  <c r="O86" i="1" s="1"/>
  <c r="H85" i="1"/>
  <c r="O85" i="1" s="1"/>
  <c r="H84" i="1"/>
  <c r="O84" i="1" s="1"/>
  <c r="H83" i="1"/>
  <c r="H78" i="1"/>
  <c r="O78" i="1" s="1"/>
  <c r="H77" i="1"/>
  <c r="O77" i="1" s="1"/>
  <c r="H76" i="1"/>
  <c r="O76" i="1" s="1"/>
  <c r="H75" i="1"/>
  <c r="H69" i="1"/>
  <c r="O69" i="1" s="1"/>
  <c r="H68" i="1"/>
  <c r="H66" i="1"/>
  <c r="O66" i="1" s="1"/>
  <c r="H65" i="1"/>
  <c r="O65" i="1" s="1"/>
  <c r="H64" i="1"/>
  <c r="H47" i="1"/>
  <c r="O47" i="1" s="1"/>
  <c r="H46" i="1"/>
  <c r="O46" i="1" s="1"/>
  <c r="H45" i="1"/>
  <c r="H44" i="1"/>
  <c r="H43" i="1"/>
  <c r="O43" i="1" s="1"/>
  <c r="H42" i="1"/>
  <c r="H41" i="1"/>
  <c r="O41" i="1" s="1"/>
  <c r="H40" i="1"/>
  <c r="H29" i="1"/>
  <c r="O29" i="1" s="1"/>
  <c r="H28" i="1"/>
  <c r="O28" i="1" s="1"/>
  <c r="H27" i="1"/>
  <c r="H26" i="1"/>
  <c r="H25" i="1"/>
  <c r="O25" i="1" s="1"/>
  <c r="H24" i="1"/>
  <c r="O24" i="1" s="1"/>
  <c r="H23" i="1"/>
  <c r="H9" i="6" s="1"/>
  <c r="J9" i="6" s="1"/>
  <c r="H18" i="1"/>
  <c r="O18" i="1" s="1"/>
  <c r="H17" i="1"/>
  <c r="H14" i="1"/>
  <c r="O14" i="1" s="1"/>
  <c r="H13" i="1"/>
  <c r="O13" i="1" s="1"/>
  <c r="H12" i="1"/>
  <c r="O12" i="1" s="1"/>
  <c r="H9" i="1"/>
  <c r="O9" i="1" s="1"/>
  <c r="H8" i="1"/>
  <c r="O8" i="1" s="1"/>
  <c r="H7" i="1"/>
  <c r="O7" i="1" s="1"/>
  <c r="H6" i="1"/>
  <c r="O6" i="1" s="1"/>
  <c r="H4" i="1"/>
  <c r="O67" i="1"/>
  <c r="N1182" i="1"/>
  <c r="H1182" i="1" s="1"/>
  <c r="O1182" i="1" s="1"/>
  <c r="N965" i="1"/>
  <c r="H965" i="1" s="1"/>
  <c r="O965" i="1" s="1"/>
  <c r="N1464" i="1"/>
  <c r="H1464" i="1" s="1"/>
  <c r="O1464" i="1" s="1"/>
  <c r="N715" i="1"/>
  <c r="H715" i="1" s="1"/>
  <c r="N841" i="1"/>
  <c r="H841" i="1" s="1"/>
  <c r="N1388" i="1"/>
  <c r="H1388" i="1" s="1"/>
  <c r="N448" i="1"/>
  <c r="H448" i="1" s="1"/>
  <c r="O448" i="1" s="1"/>
  <c r="N751" i="1"/>
  <c r="H751" i="1" s="1"/>
  <c r="O751" i="1" s="1"/>
  <c r="N642" i="1"/>
  <c r="H642" i="1" s="1"/>
  <c r="O642" i="1" s="1"/>
  <c r="N1322" i="1"/>
  <c r="H1322" i="1" s="1"/>
  <c r="N1348" i="1"/>
  <c r="H1348" i="1" s="1"/>
  <c r="O1348" i="1" s="1"/>
  <c r="N70" i="1"/>
  <c r="H70" i="1" s="1"/>
  <c r="O70" i="1" s="1"/>
  <c r="N883" i="1"/>
  <c r="H883" i="1" s="1"/>
  <c r="N34" i="1"/>
  <c r="H34" i="1" s="1"/>
  <c r="O34" i="1" s="1"/>
  <c r="N766" i="1"/>
  <c r="H766" i="1" s="1"/>
  <c r="O766" i="1" s="1"/>
  <c r="N1308" i="1"/>
  <c r="H1308" i="1" s="1"/>
  <c r="O1308" i="1" s="1"/>
  <c r="N1124" i="1"/>
  <c r="H1124" i="1" s="1"/>
  <c r="N1449" i="1"/>
  <c r="H1449" i="1" s="1"/>
  <c r="O1449" i="1" s="1"/>
  <c r="N363" i="1"/>
  <c r="H363" i="1" s="1"/>
  <c r="O363" i="1" s="1"/>
  <c r="N991" i="1"/>
  <c r="H991" i="1" s="1"/>
  <c r="O991" i="1" s="1"/>
  <c r="J266" i="6" l="1"/>
  <c r="O1124" i="1"/>
  <c r="H379" i="6"/>
  <c r="J379" i="6" s="1"/>
  <c r="O883" i="1"/>
  <c r="H299" i="6"/>
  <c r="J299" i="6" s="1"/>
  <c r="O1322" i="1"/>
  <c r="H440" i="6"/>
  <c r="J440" i="6" s="1"/>
  <c r="O1388" i="1"/>
  <c r="H460" i="6"/>
  <c r="J460" i="6" s="1"/>
  <c r="O841" i="1"/>
  <c r="H286" i="6"/>
  <c r="J286" i="6" s="1"/>
  <c r="O715" i="1"/>
  <c r="H245" i="6"/>
  <c r="J245" i="6" s="1"/>
  <c r="O4" i="1"/>
  <c r="H2" i="6"/>
  <c r="O17" i="1"/>
  <c r="H7" i="6"/>
  <c r="J7" i="6" s="1"/>
  <c r="O23" i="1"/>
  <c r="O26" i="1"/>
  <c r="H10" i="6"/>
  <c r="J10" i="6" s="1"/>
  <c r="O40" i="1"/>
  <c r="H15" i="6"/>
  <c r="J15" i="6" s="1"/>
  <c r="O42" i="1"/>
  <c r="H16" i="6"/>
  <c r="J16" i="6" s="1"/>
  <c r="O44" i="1"/>
  <c r="H17" i="6"/>
  <c r="J17" i="6" s="1"/>
  <c r="O64" i="1"/>
  <c r="H24" i="6"/>
  <c r="J24" i="6" s="1"/>
  <c r="O68" i="1"/>
  <c r="H25" i="6"/>
  <c r="J25" i="6" s="1"/>
  <c r="O75" i="1"/>
  <c r="H28" i="6"/>
  <c r="J28" i="6" s="1"/>
  <c r="O83" i="1"/>
  <c r="H30" i="6"/>
  <c r="J30" i="6" s="1"/>
  <c r="O87" i="1"/>
  <c r="H31" i="6"/>
  <c r="J31" i="6" s="1"/>
  <c r="O90" i="1"/>
  <c r="H32" i="6"/>
  <c r="J32" i="6" s="1"/>
  <c r="O91" i="1"/>
  <c r="H33" i="6"/>
  <c r="J33" i="6" s="1"/>
  <c r="O99" i="1"/>
  <c r="H35" i="6"/>
  <c r="J35" i="6" s="1"/>
  <c r="O109" i="1"/>
  <c r="H39" i="6"/>
  <c r="J39" i="6" s="1"/>
  <c r="O116" i="1"/>
  <c r="H41" i="6"/>
  <c r="J41" i="6" s="1"/>
  <c r="O120" i="1"/>
  <c r="H43" i="6"/>
  <c r="J43" i="6" s="1"/>
  <c r="O124" i="1"/>
  <c r="H44" i="6"/>
  <c r="J44" i="6" s="1"/>
  <c r="O126" i="1"/>
  <c r="H45" i="6"/>
  <c r="J45" i="6" s="1"/>
  <c r="O134" i="1"/>
  <c r="H48" i="6"/>
  <c r="J48" i="6" s="1"/>
  <c r="O136" i="1"/>
  <c r="H49" i="6"/>
  <c r="J49" i="6" s="1"/>
  <c r="O142" i="1"/>
  <c r="H51" i="6"/>
  <c r="J51" i="6" s="1"/>
  <c r="O163" i="1"/>
  <c r="H58" i="6"/>
  <c r="J58" i="6" s="1"/>
  <c r="O167" i="1"/>
  <c r="H60" i="6"/>
  <c r="J60" i="6" s="1"/>
  <c r="O170" i="1"/>
  <c r="H61" i="6"/>
  <c r="J61" i="6" s="1"/>
  <c r="O177" i="1"/>
  <c r="H64" i="6"/>
  <c r="J64" i="6" s="1"/>
  <c r="O179" i="1"/>
  <c r="H65" i="6"/>
  <c r="J65" i="6" s="1"/>
  <c r="O184" i="1"/>
  <c r="H67" i="6"/>
  <c r="J67" i="6" s="1"/>
  <c r="O191" i="1"/>
  <c r="H69" i="6"/>
  <c r="J69" i="6" s="1"/>
  <c r="O194" i="1"/>
  <c r="H70" i="6"/>
  <c r="J70" i="6" s="1"/>
  <c r="O198" i="1"/>
  <c r="H72" i="6"/>
  <c r="J72" i="6" s="1"/>
  <c r="O203" i="1"/>
  <c r="H74" i="6"/>
  <c r="J74" i="6" s="1"/>
  <c r="O214" i="1"/>
  <c r="H78" i="6"/>
  <c r="J78" i="6" s="1"/>
  <c r="O220" i="1"/>
  <c r="H80" i="6"/>
  <c r="J80" i="6" s="1"/>
  <c r="O225" i="1"/>
  <c r="H82" i="6"/>
  <c r="J82" i="6" s="1"/>
  <c r="O228" i="1"/>
  <c r="H83" i="6"/>
  <c r="J83" i="6" s="1"/>
  <c r="O231" i="1"/>
  <c r="H84" i="6"/>
  <c r="J84" i="6" s="1"/>
  <c r="O234" i="1"/>
  <c r="H85" i="6"/>
  <c r="J85" i="6" s="1"/>
  <c r="O237" i="1"/>
  <c r="H86" i="6"/>
  <c r="J86" i="6" s="1"/>
  <c r="O246" i="1"/>
  <c r="H89" i="6"/>
  <c r="J89" i="6" s="1"/>
  <c r="O251" i="1"/>
  <c r="H90" i="6"/>
  <c r="J90" i="6" s="1"/>
  <c r="O253" i="1"/>
  <c r="H91" i="6"/>
  <c r="J91" i="6" s="1"/>
  <c r="O259" i="1"/>
  <c r="H93" i="6"/>
  <c r="J93" i="6" s="1"/>
  <c r="O264" i="1"/>
  <c r="H95" i="6"/>
  <c r="J95" i="6" s="1"/>
  <c r="O266" i="1"/>
  <c r="H96" i="6"/>
  <c r="J96" i="6" s="1"/>
  <c r="O272" i="1"/>
  <c r="H98" i="6"/>
  <c r="J98" i="6" s="1"/>
  <c r="O277" i="1"/>
  <c r="H100" i="6"/>
  <c r="J100" i="6" s="1"/>
  <c r="O280" i="1"/>
  <c r="H101" i="6"/>
  <c r="J101" i="6" s="1"/>
  <c r="O282" i="1"/>
  <c r="H102" i="6"/>
  <c r="J102" i="6" s="1"/>
  <c r="O288" i="1"/>
  <c r="H104" i="6"/>
  <c r="J104" i="6" s="1"/>
  <c r="O291" i="1"/>
  <c r="H105" i="6"/>
  <c r="J105" i="6" s="1"/>
  <c r="O294" i="1"/>
  <c r="H106" i="6"/>
  <c r="J106" i="6" s="1"/>
  <c r="O335" i="1"/>
  <c r="H118" i="6"/>
  <c r="J118" i="6" s="1"/>
  <c r="O338" i="1"/>
  <c r="H120" i="6"/>
  <c r="J120" i="6" s="1"/>
  <c r="O370" i="1"/>
  <c r="H131" i="6"/>
  <c r="J131" i="6" s="1"/>
  <c r="O376" i="1"/>
  <c r="H133" i="6"/>
  <c r="J133" i="6" s="1"/>
  <c r="O379" i="1"/>
  <c r="H134" i="6"/>
  <c r="J134" i="6" s="1"/>
  <c r="O390" i="1"/>
  <c r="H138" i="6"/>
  <c r="J138" i="6" s="1"/>
  <c r="O397" i="1"/>
  <c r="H140" i="6"/>
  <c r="J140" i="6" s="1"/>
  <c r="O409" i="1"/>
  <c r="H144" i="6"/>
  <c r="J144" i="6" s="1"/>
  <c r="O418" i="1"/>
  <c r="H147" i="6"/>
  <c r="J147" i="6" s="1"/>
  <c r="O425" i="1"/>
  <c r="H150" i="6"/>
  <c r="J150" i="6" s="1"/>
  <c r="O434" i="1"/>
  <c r="H153" i="6"/>
  <c r="J153" i="6" s="1"/>
  <c r="O438" i="1"/>
  <c r="H154" i="6"/>
  <c r="J154" i="6" s="1"/>
  <c r="O440" i="1"/>
  <c r="H155" i="6"/>
  <c r="J155" i="6" s="1"/>
  <c r="O443" i="1"/>
  <c r="H156" i="6"/>
  <c r="J156" i="6" s="1"/>
  <c r="O446" i="1"/>
  <c r="H157" i="6"/>
  <c r="J157" i="6" s="1"/>
  <c r="O453" i="1"/>
  <c r="H159" i="6"/>
  <c r="J159" i="6" s="1"/>
  <c r="O473" i="1"/>
  <c r="H165" i="6"/>
  <c r="J165" i="6" s="1"/>
  <c r="O489" i="1"/>
  <c r="H170" i="6"/>
  <c r="J170" i="6" s="1"/>
  <c r="O505" i="1"/>
  <c r="H175" i="6"/>
  <c r="J175" i="6" s="1"/>
  <c r="O515" i="1"/>
  <c r="H180" i="6"/>
  <c r="J180" i="6" s="1"/>
  <c r="O519" i="1"/>
  <c r="H181" i="6"/>
  <c r="J181" i="6" s="1"/>
  <c r="O521" i="1"/>
  <c r="H182" i="6"/>
  <c r="J182" i="6" s="1"/>
  <c r="O528" i="1"/>
  <c r="H185" i="6"/>
  <c r="J185" i="6" s="1"/>
  <c r="O539" i="1"/>
  <c r="H188" i="6"/>
  <c r="J188" i="6" s="1"/>
  <c r="O544" i="1"/>
  <c r="H189" i="6"/>
  <c r="J189" i="6" s="1"/>
  <c r="O549" i="1"/>
  <c r="H191" i="6"/>
  <c r="J191" i="6" s="1"/>
  <c r="O559" i="1"/>
  <c r="H194" i="6"/>
  <c r="J194" i="6" s="1"/>
  <c r="O562" i="1"/>
  <c r="H195" i="6"/>
  <c r="J195" i="6" s="1"/>
  <c r="O564" i="1"/>
  <c r="H196" i="6"/>
  <c r="J196" i="6" s="1"/>
  <c r="O575" i="1"/>
  <c r="H199" i="6"/>
  <c r="J199" i="6" s="1"/>
  <c r="O577" i="1"/>
  <c r="H200" i="6"/>
  <c r="J200" i="6" s="1"/>
  <c r="O581" i="1"/>
  <c r="H201" i="6"/>
  <c r="J201" i="6" s="1"/>
  <c r="O587" i="1"/>
  <c r="H203" i="6"/>
  <c r="J203" i="6" s="1"/>
  <c r="O590" i="1"/>
  <c r="H204" i="6"/>
  <c r="J204" i="6" s="1"/>
  <c r="O595" i="1"/>
  <c r="H205" i="6"/>
  <c r="J205" i="6" s="1"/>
  <c r="O602" i="1"/>
  <c r="H207" i="6"/>
  <c r="J207" i="6" s="1"/>
  <c r="O604" i="1"/>
  <c r="H208" i="6"/>
  <c r="J208" i="6" s="1"/>
  <c r="O606" i="1"/>
  <c r="H209" i="6"/>
  <c r="J209" i="6" s="1"/>
  <c r="O621" i="1"/>
  <c r="H213" i="6"/>
  <c r="J213" i="6" s="1"/>
  <c r="O641" i="1"/>
  <c r="H221" i="6"/>
  <c r="J221" i="6" s="1"/>
  <c r="O653" i="1"/>
  <c r="H225" i="6"/>
  <c r="J225" i="6" s="1"/>
  <c r="O663" i="1"/>
  <c r="H229" i="6"/>
  <c r="J229" i="6" s="1"/>
  <c r="O666" i="1"/>
  <c r="H230" i="6"/>
  <c r="J230" i="6" s="1"/>
  <c r="O675" i="1"/>
  <c r="H233" i="6"/>
  <c r="J233" i="6" s="1"/>
  <c r="O695" i="1"/>
  <c r="H239" i="6"/>
  <c r="J239" i="6" s="1"/>
  <c r="O705" i="1"/>
  <c r="H242" i="6"/>
  <c r="J242" i="6" s="1"/>
  <c r="O728" i="1"/>
  <c r="H249" i="6"/>
  <c r="J249" i="6" s="1"/>
  <c r="O732" i="1"/>
  <c r="H250" i="6"/>
  <c r="J250" i="6" s="1"/>
  <c r="O741" i="1"/>
  <c r="H253" i="6"/>
  <c r="J253" i="6" s="1"/>
  <c r="O744" i="1"/>
  <c r="H254" i="6"/>
  <c r="J254" i="6" s="1"/>
  <c r="O749" i="1"/>
  <c r="H256" i="6"/>
  <c r="J256" i="6" s="1"/>
  <c r="O769" i="1"/>
  <c r="H262" i="6"/>
  <c r="J262" i="6" s="1"/>
  <c r="O777" i="1"/>
  <c r="H265" i="6"/>
  <c r="J265" i="6" s="1"/>
  <c r="O780" i="1"/>
  <c r="O785" i="1"/>
  <c r="H268" i="6"/>
  <c r="J268" i="6" s="1"/>
  <c r="O788" i="1"/>
  <c r="H269" i="6"/>
  <c r="J269" i="6" s="1"/>
  <c r="O794" i="1"/>
  <c r="H271" i="6"/>
  <c r="J271" i="6" s="1"/>
  <c r="O800" i="1"/>
  <c r="H273" i="6"/>
  <c r="J273" i="6" s="1"/>
  <c r="O804" i="1"/>
  <c r="H274" i="6"/>
  <c r="J274" i="6" s="1"/>
  <c r="O807" i="1"/>
  <c r="H275" i="6"/>
  <c r="J275" i="6" s="1"/>
  <c r="O811" i="1"/>
  <c r="H276" i="6"/>
  <c r="J276" i="6" s="1"/>
  <c r="O822" i="1"/>
  <c r="H280" i="6"/>
  <c r="J280" i="6" s="1"/>
  <c r="O826" i="1"/>
  <c r="H281" i="6"/>
  <c r="J281" i="6" s="1"/>
  <c r="O829" i="1"/>
  <c r="H282" i="6"/>
  <c r="J282" i="6" s="1"/>
  <c r="O836" i="1"/>
  <c r="H284" i="6"/>
  <c r="J284" i="6" s="1"/>
  <c r="O838" i="1"/>
  <c r="H285" i="6"/>
  <c r="J285" i="6" s="1"/>
  <c r="O844" i="1"/>
  <c r="H287" i="6"/>
  <c r="J287" i="6" s="1"/>
  <c r="O847" i="1"/>
  <c r="H288" i="6"/>
  <c r="J288" i="6" s="1"/>
  <c r="O849" i="1"/>
  <c r="H289" i="6"/>
  <c r="J289" i="6" s="1"/>
  <c r="O851" i="1"/>
  <c r="H290" i="6"/>
  <c r="J290" i="6" s="1"/>
  <c r="O857" i="1"/>
  <c r="H292" i="6"/>
  <c r="J292" i="6" s="1"/>
  <c r="O876" i="1"/>
  <c r="H297" i="6"/>
  <c r="J297" i="6" s="1"/>
  <c r="O879" i="1"/>
  <c r="H298" i="6"/>
  <c r="J298" i="6" s="1"/>
  <c r="O886" i="1"/>
  <c r="H300" i="6"/>
  <c r="J300" i="6" s="1"/>
  <c r="O888" i="1"/>
  <c r="H301" i="6"/>
  <c r="J301" i="6" s="1"/>
  <c r="O890" i="1"/>
  <c r="H302" i="6"/>
  <c r="J302" i="6" s="1"/>
  <c r="O897" i="1"/>
  <c r="H305" i="6"/>
  <c r="J305" i="6" s="1"/>
  <c r="O902" i="1"/>
  <c r="H307" i="6"/>
  <c r="J307" i="6" s="1"/>
  <c r="O909" i="1"/>
  <c r="H309" i="6"/>
  <c r="J309" i="6" s="1"/>
  <c r="O914" i="1"/>
  <c r="H310" i="6"/>
  <c r="J310" i="6" s="1"/>
  <c r="O922" i="1"/>
  <c r="H313" i="6"/>
  <c r="J313" i="6" s="1"/>
  <c r="O930" i="1"/>
  <c r="H315" i="6"/>
  <c r="J315" i="6" s="1"/>
  <c r="O935" i="1"/>
  <c r="H316" i="6"/>
  <c r="J316" i="6" s="1"/>
  <c r="O936" i="1"/>
  <c r="H317" i="6"/>
  <c r="J317" i="6" s="1"/>
  <c r="O938" i="1"/>
  <c r="H318" i="6"/>
  <c r="J318" i="6" s="1"/>
  <c r="O942" i="1"/>
  <c r="H319" i="6"/>
  <c r="J319" i="6" s="1"/>
  <c r="O958" i="1"/>
  <c r="H324" i="6"/>
  <c r="J324" i="6" s="1"/>
  <c r="O973" i="1"/>
  <c r="H329" i="6"/>
  <c r="J329" i="6" s="1"/>
  <c r="O975" i="1"/>
  <c r="H330" i="6"/>
  <c r="J330" i="6" s="1"/>
  <c r="O987" i="1"/>
  <c r="H334" i="6"/>
  <c r="J334" i="6" s="1"/>
  <c r="O992" i="1"/>
  <c r="H336" i="6"/>
  <c r="J336" i="6" s="1"/>
  <c r="O994" i="1"/>
  <c r="H337" i="6"/>
  <c r="J337" i="6" s="1"/>
  <c r="O997" i="1"/>
  <c r="H338" i="6"/>
  <c r="J338" i="6" s="1"/>
  <c r="O1002" i="1"/>
  <c r="H340" i="6"/>
  <c r="J340" i="6" s="1"/>
  <c r="O1008" i="1"/>
  <c r="H342" i="6"/>
  <c r="J342" i="6" s="1"/>
  <c r="O1016" i="1"/>
  <c r="H344" i="6"/>
  <c r="J344" i="6" s="1"/>
  <c r="O1024" i="1"/>
  <c r="H346" i="6"/>
  <c r="J346" i="6" s="1"/>
  <c r="O1025" i="1"/>
  <c r="H347" i="6"/>
  <c r="J347" i="6" s="1"/>
  <c r="O1029" i="1"/>
  <c r="H348" i="6"/>
  <c r="J348" i="6" s="1"/>
  <c r="O1034" i="1"/>
  <c r="H350" i="6"/>
  <c r="J350" i="6" s="1"/>
  <c r="O1044" i="1"/>
  <c r="H353" i="6"/>
  <c r="J353" i="6" s="1"/>
  <c r="O1049" i="1"/>
  <c r="H354" i="6"/>
  <c r="J354" i="6" s="1"/>
  <c r="O1050" i="1"/>
  <c r="H355" i="6"/>
  <c r="J355" i="6" s="1"/>
  <c r="O1060" i="1"/>
  <c r="H358" i="6"/>
  <c r="J358" i="6" s="1"/>
  <c r="O1066" i="1"/>
  <c r="H360" i="6"/>
  <c r="J360" i="6" s="1"/>
  <c r="O1070" i="1"/>
  <c r="H361" i="6"/>
  <c r="J361" i="6" s="1"/>
  <c r="O1074" i="1"/>
  <c r="H362" i="6"/>
  <c r="J362" i="6" s="1"/>
  <c r="O1076" i="1"/>
  <c r="H363" i="6"/>
  <c r="J363" i="6" s="1"/>
  <c r="O1078" i="1"/>
  <c r="H364" i="6"/>
  <c r="J364" i="6" s="1"/>
  <c r="O1081" i="1"/>
  <c r="H365" i="6"/>
  <c r="J365" i="6" s="1"/>
  <c r="O1084" i="1"/>
  <c r="H366" i="6"/>
  <c r="J366" i="6" s="1"/>
  <c r="O1087" i="1"/>
  <c r="H367" i="6"/>
  <c r="J367" i="6" s="1"/>
  <c r="O1089" i="1"/>
  <c r="H368" i="6"/>
  <c r="J368" i="6" s="1"/>
  <c r="O1091" i="1"/>
  <c r="H369" i="6"/>
  <c r="J369" i="6" s="1"/>
  <c r="O1094" i="1"/>
  <c r="H370" i="6"/>
  <c r="J370" i="6" s="1"/>
  <c r="O1100" i="1"/>
  <c r="H372" i="6"/>
  <c r="J372" i="6" s="1"/>
  <c r="O1106" i="1"/>
  <c r="H374" i="6"/>
  <c r="J374" i="6" s="1"/>
  <c r="O1108" i="1"/>
  <c r="H375" i="6"/>
  <c r="J375" i="6" s="1"/>
  <c r="O1142" i="1"/>
  <c r="H384" i="6"/>
  <c r="J384" i="6" s="1"/>
  <c r="O1146" i="1"/>
  <c r="H385" i="6"/>
  <c r="J385" i="6" s="1"/>
  <c r="O1150" i="1"/>
  <c r="H386" i="6"/>
  <c r="J386" i="6" s="1"/>
  <c r="O1156" i="1"/>
  <c r="H388" i="6"/>
  <c r="J388" i="6" s="1"/>
  <c r="O1158" i="1"/>
  <c r="H389" i="6"/>
  <c r="J389" i="6" s="1"/>
  <c r="O1162" i="1"/>
  <c r="H390" i="6"/>
  <c r="J390" i="6" s="1"/>
  <c r="O1173" i="1"/>
  <c r="H394" i="6"/>
  <c r="J394" i="6" s="1"/>
  <c r="O1176" i="1"/>
  <c r="H395" i="6"/>
  <c r="J395" i="6" s="1"/>
  <c r="O1190" i="1"/>
  <c r="H399" i="6"/>
  <c r="J399" i="6" s="1"/>
  <c r="O1193" i="1"/>
  <c r="H400" i="6"/>
  <c r="J400" i="6" s="1"/>
  <c r="O1197" i="1"/>
  <c r="H401" i="6"/>
  <c r="J401" i="6" s="1"/>
  <c r="O1203" i="1"/>
  <c r="H403" i="6"/>
  <c r="J403" i="6" s="1"/>
  <c r="O1206" i="1"/>
  <c r="H404" i="6"/>
  <c r="J404" i="6" s="1"/>
  <c r="O1210" i="1"/>
  <c r="H405" i="6"/>
  <c r="J405" i="6" s="1"/>
  <c r="O1217" i="1"/>
  <c r="H407" i="6"/>
  <c r="J407" i="6" s="1"/>
  <c r="O1223" i="1"/>
  <c r="H409" i="6"/>
  <c r="J409" i="6" s="1"/>
  <c r="O1228" i="1"/>
  <c r="H410" i="6"/>
  <c r="J410" i="6" s="1"/>
  <c r="O1232" i="1"/>
  <c r="H411" i="6"/>
  <c r="J411" i="6" s="1"/>
  <c r="O1233" i="1"/>
  <c r="H412" i="6"/>
  <c r="J412" i="6" s="1"/>
  <c r="O1237" i="1"/>
  <c r="H413" i="6"/>
  <c r="J413" i="6" s="1"/>
  <c r="O1240" i="1"/>
  <c r="H414" i="6"/>
  <c r="J414" i="6" s="1"/>
  <c r="O1249" i="1"/>
  <c r="H417" i="6"/>
  <c r="J417" i="6" s="1"/>
  <c r="O1253" i="1"/>
  <c r="H418" i="6"/>
  <c r="J418" i="6" s="1"/>
  <c r="O1260" i="1"/>
  <c r="H420" i="6"/>
  <c r="J420" i="6" s="1"/>
  <c r="O1270" i="1"/>
  <c r="H423" i="6"/>
  <c r="J423" i="6" s="1"/>
  <c r="O1278" i="1"/>
  <c r="H426" i="6"/>
  <c r="J426" i="6" s="1"/>
  <c r="O1281" i="1"/>
  <c r="H427" i="6"/>
  <c r="J427" i="6" s="1"/>
  <c r="O1287" i="1"/>
  <c r="H429" i="6"/>
  <c r="J429" i="6" s="1"/>
  <c r="O1305" i="1"/>
  <c r="H434" i="6"/>
  <c r="J434" i="6" s="1"/>
  <c r="O1312" i="1"/>
  <c r="H436" i="6"/>
  <c r="J436" i="6" s="1"/>
  <c r="O1317" i="1"/>
  <c r="H438" i="6"/>
  <c r="J438" i="6" s="1"/>
  <c r="O1326" i="1"/>
  <c r="H441" i="6"/>
  <c r="J441" i="6" s="1"/>
  <c r="O1336" i="1"/>
  <c r="H445" i="6"/>
  <c r="J445" i="6" s="1"/>
  <c r="O1343" i="1"/>
  <c r="H447" i="6"/>
  <c r="J447" i="6" s="1"/>
  <c r="O1347" i="1"/>
  <c r="H448" i="6"/>
  <c r="J448" i="6" s="1"/>
  <c r="O1352" i="1"/>
  <c r="H449" i="6"/>
  <c r="J449" i="6" s="1"/>
  <c r="O1359" i="1"/>
  <c r="H451" i="6"/>
  <c r="J451" i="6" s="1"/>
  <c r="O1361" i="1"/>
  <c r="H452" i="6"/>
  <c r="J452" i="6" s="1"/>
  <c r="O1367" i="1"/>
  <c r="H454" i="6"/>
  <c r="J454" i="6" s="1"/>
  <c r="O1405" i="1"/>
  <c r="H465" i="6"/>
  <c r="J465" i="6" s="1"/>
  <c r="O1408" i="1"/>
  <c r="H466" i="6"/>
  <c r="J466" i="6" s="1"/>
  <c r="O1409" i="1"/>
  <c r="H467" i="6"/>
  <c r="J467" i="6" s="1"/>
  <c r="O1426" i="1"/>
  <c r="H472" i="6"/>
  <c r="J472" i="6" s="1"/>
  <c r="O1434" i="1"/>
  <c r="H474" i="6"/>
  <c r="J474" i="6" s="1"/>
  <c r="O1438" i="1"/>
  <c r="H475" i="6"/>
  <c r="J475" i="6" s="1"/>
  <c r="O1441" i="1"/>
  <c r="H476" i="6"/>
  <c r="J476" i="6" s="1"/>
  <c r="O1448" i="1"/>
  <c r="H478" i="6"/>
  <c r="J478" i="6" s="1"/>
  <c r="O1450" i="1"/>
  <c r="H479" i="6"/>
  <c r="J479" i="6" s="1"/>
  <c r="O1452" i="1"/>
  <c r="H480" i="6"/>
  <c r="J480" i="6" s="1"/>
  <c r="O1454" i="1"/>
  <c r="H481" i="6"/>
  <c r="J481" i="6" s="1"/>
  <c r="O1457" i="1"/>
  <c r="H482" i="6"/>
  <c r="J482" i="6" s="1"/>
  <c r="O1465" i="1"/>
  <c r="H485" i="6"/>
  <c r="J485" i="6" s="1"/>
  <c r="O1468" i="1"/>
  <c r="H486" i="6"/>
  <c r="J486" i="6" s="1"/>
  <c r="O1470" i="1"/>
  <c r="H487" i="6"/>
  <c r="J487" i="6" s="1"/>
  <c r="O1479" i="1"/>
  <c r="H490" i="6"/>
  <c r="J490" i="6" s="1"/>
  <c r="O1483" i="1"/>
  <c r="H491" i="6"/>
  <c r="J491" i="6" s="1"/>
  <c r="O1485" i="1"/>
  <c r="H492" i="6"/>
  <c r="J492" i="6" s="1"/>
  <c r="O1487" i="1"/>
  <c r="H493" i="6"/>
  <c r="J493" i="6" s="1"/>
  <c r="O1489" i="1"/>
  <c r="H494" i="6"/>
  <c r="J494" i="6" s="1"/>
  <c r="O1491" i="1"/>
  <c r="H495" i="6"/>
  <c r="J495" i="6" s="1"/>
  <c r="O1495" i="1"/>
  <c r="H496" i="6"/>
  <c r="J496" i="6" s="1"/>
  <c r="O1509" i="1"/>
  <c r="H500" i="6"/>
  <c r="J500" i="6" s="1"/>
  <c r="O1512" i="1"/>
  <c r="H501" i="6"/>
  <c r="J501" i="6" s="1"/>
  <c r="H3" i="6"/>
  <c r="J3" i="6" s="1"/>
  <c r="O10" i="1"/>
  <c r="H4" i="6"/>
  <c r="J4" i="6" s="1"/>
  <c r="O11" i="1"/>
  <c r="H5" i="6"/>
  <c r="J5" i="6" s="1"/>
  <c r="O15" i="1"/>
  <c r="H6" i="6"/>
  <c r="J6" i="6" s="1"/>
  <c r="O19" i="1"/>
  <c r="H8" i="6"/>
  <c r="J8" i="6" s="1"/>
  <c r="O30" i="1"/>
  <c r="H11" i="6"/>
  <c r="J11" i="6" s="1"/>
  <c r="O32" i="1"/>
  <c r="H12" i="6"/>
  <c r="J12" i="6" s="1"/>
  <c r="O35" i="1"/>
  <c r="H13" i="6"/>
  <c r="J13" i="6" s="1"/>
  <c r="O37" i="1"/>
  <c r="H14" i="6"/>
  <c r="J14" i="6" s="1"/>
  <c r="O48" i="1"/>
  <c r="H18" i="6"/>
  <c r="J18" i="6" s="1"/>
  <c r="O51" i="1"/>
  <c r="H19" i="6"/>
  <c r="J19" i="6" s="1"/>
  <c r="O54" i="1"/>
  <c r="H20" i="6"/>
  <c r="J20" i="6" s="1"/>
  <c r="O58" i="1"/>
  <c r="H21" i="6"/>
  <c r="J21" i="6" s="1"/>
  <c r="O60" i="1"/>
  <c r="H22" i="6"/>
  <c r="J22" i="6" s="1"/>
  <c r="O62" i="1"/>
  <c r="H23" i="6"/>
  <c r="J23" i="6" s="1"/>
  <c r="O71" i="1"/>
  <c r="H26" i="6"/>
  <c r="J26" i="6" s="1"/>
  <c r="O73" i="1"/>
  <c r="H27" i="6"/>
  <c r="J27" i="6" s="1"/>
  <c r="O79" i="1"/>
  <c r="H29" i="6"/>
  <c r="J29" i="6" s="1"/>
  <c r="O94" i="1"/>
  <c r="H34" i="6"/>
  <c r="J34" i="6" s="1"/>
  <c r="O100" i="1"/>
  <c r="H36" i="6"/>
  <c r="J36" i="6" s="1"/>
  <c r="O102" i="1"/>
  <c r="H37" i="6"/>
  <c r="J37" i="6" s="1"/>
  <c r="O105" i="1"/>
  <c r="H38" i="6"/>
  <c r="J38" i="6" s="1"/>
  <c r="O113" i="1"/>
  <c r="H40" i="6"/>
  <c r="J40" i="6" s="1"/>
  <c r="O118" i="1"/>
  <c r="H42" i="6"/>
  <c r="J42" i="6" s="1"/>
  <c r="O129" i="1"/>
  <c r="H46" i="6"/>
  <c r="J46" i="6" s="1"/>
  <c r="O132" i="1"/>
  <c r="H47" i="6"/>
  <c r="J47" i="6" s="1"/>
  <c r="O139" i="1"/>
  <c r="H50" i="6"/>
  <c r="J50" i="6" s="1"/>
  <c r="O146" i="1"/>
  <c r="H52" i="6"/>
  <c r="J52" i="6" s="1"/>
  <c r="O150" i="1"/>
  <c r="H53" i="6"/>
  <c r="J53" i="6" s="1"/>
  <c r="O152" i="1"/>
  <c r="H54" i="6"/>
  <c r="J54" i="6" s="1"/>
  <c r="O155" i="1"/>
  <c r="H55" i="6"/>
  <c r="J55" i="6" s="1"/>
  <c r="O159" i="1"/>
  <c r="H56" i="6"/>
  <c r="J56" i="6" s="1"/>
  <c r="O161" i="1"/>
  <c r="H57" i="6"/>
  <c r="J57" i="6" s="1"/>
  <c r="O165" i="1"/>
  <c r="H59" i="6"/>
  <c r="J59" i="6" s="1"/>
  <c r="O172" i="1"/>
  <c r="H62" i="6"/>
  <c r="J62" i="6" s="1"/>
  <c r="O175" i="1"/>
  <c r="H63" i="6"/>
  <c r="J63" i="6" s="1"/>
  <c r="O182" i="1"/>
  <c r="H66" i="6"/>
  <c r="J66" i="6" s="1"/>
  <c r="O187" i="1"/>
  <c r="H68" i="6"/>
  <c r="J68" i="6" s="1"/>
  <c r="O196" i="1"/>
  <c r="H71" i="6"/>
  <c r="J71" i="6" s="1"/>
  <c r="O201" i="1"/>
  <c r="H73" i="6"/>
  <c r="J73" i="6" s="1"/>
  <c r="O205" i="1"/>
  <c r="H75" i="6"/>
  <c r="J75" i="6" s="1"/>
  <c r="O207" i="1"/>
  <c r="H76" i="6"/>
  <c r="J76" i="6" s="1"/>
  <c r="O210" i="1"/>
  <c r="H77" i="6"/>
  <c r="J77" i="6" s="1"/>
  <c r="H79" i="6"/>
  <c r="J79" i="6" s="1"/>
  <c r="O221" i="1"/>
  <c r="H81" i="6"/>
  <c r="J81" i="6" s="1"/>
  <c r="O239" i="1"/>
  <c r="H87" i="6"/>
  <c r="J87" i="6" s="1"/>
  <c r="O243" i="1"/>
  <c r="H88" i="6"/>
  <c r="J88" i="6" s="1"/>
  <c r="O255" i="1"/>
  <c r="H92" i="6"/>
  <c r="J92" i="6" s="1"/>
  <c r="O262" i="1"/>
  <c r="H94" i="6"/>
  <c r="J94" i="6" s="1"/>
  <c r="O269" i="1"/>
  <c r="H97" i="6"/>
  <c r="J97" i="6" s="1"/>
  <c r="O275" i="1"/>
  <c r="H99" i="6"/>
  <c r="J99" i="6" s="1"/>
  <c r="O286" i="1"/>
  <c r="H103" i="6"/>
  <c r="J103" i="6" s="1"/>
  <c r="O298" i="1"/>
  <c r="H107" i="6"/>
  <c r="J107" i="6" s="1"/>
  <c r="O301" i="1"/>
  <c r="H108" i="6"/>
  <c r="J108" i="6" s="1"/>
  <c r="O303" i="1"/>
  <c r="H109" i="6"/>
  <c r="J109" i="6" s="1"/>
  <c r="O306" i="1"/>
  <c r="H110" i="6"/>
  <c r="J110" i="6" s="1"/>
  <c r="O310" i="1"/>
  <c r="H111" i="6"/>
  <c r="J111" i="6" s="1"/>
  <c r="O314" i="1"/>
  <c r="H112" i="6"/>
  <c r="J112" i="6" s="1"/>
  <c r="O318" i="1"/>
  <c r="H113" i="6"/>
  <c r="J113" i="6" s="1"/>
  <c r="O322" i="1"/>
  <c r="H114" i="6"/>
  <c r="J114" i="6" s="1"/>
  <c r="O325" i="1"/>
  <c r="H115" i="6"/>
  <c r="J115" i="6" s="1"/>
  <c r="O327" i="1"/>
  <c r="H116" i="6"/>
  <c r="J116" i="6" s="1"/>
  <c r="O331" i="1"/>
  <c r="H117" i="6"/>
  <c r="J117" i="6" s="1"/>
  <c r="O336" i="1"/>
  <c r="H119" i="6"/>
  <c r="J119" i="6" s="1"/>
  <c r="O340" i="1"/>
  <c r="H121" i="6"/>
  <c r="J121" i="6" s="1"/>
  <c r="O344" i="1"/>
  <c r="H122" i="6"/>
  <c r="J122" i="6" s="1"/>
  <c r="O346" i="1"/>
  <c r="H123" i="6"/>
  <c r="J123" i="6" s="1"/>
  <c r="O348" i="1"/>
  <c r="H124" i="6"/>
  <c r="J124" i="6" s="1"/>
  <c r="O352" i="1"/>
  <c r="H125" i="6"/>
  <c r="J125" i="6" s="1"/>
  <c r="O355" i="1"/>
  <c r="H126" i="6"/>
  <c r="J126" i="6" s="1"/>
  <c r="O357" i="1"/>
  <c r="H127" i="6"/>
  <c r="J127" i="6" s="1"/>
  <c r="O360" i="1"/>
  <c r="H128" i="6"/>
  <c r="J128" i="6" s="1"/>
  <c r="O364" i="1"/>
  <c r="H129" i="6"/>
  <c r="J129" i="6" s="1"/>
  <c r="O368" i="1"/>
  <c r="H130" i="6"/>
  <c r="J130" i="6" s="1"/>
  <c r="O374" i="1"/>
  <c r="H132" i="6"/>
  <c r="J132" i="6" s="1"/>
  <c r="O381" i="1"/>
  <c r="H135" i="6"/>
  <c r="J135" i="6" s="1"/>
  <c r="O383" i="1"/>
  <c r="H136" i="6"/>
  <c r="J136" i="6" s="1"/>
  <c r="O386" i="1"/>
  <c r="H137" i="6"/>
  <c r="J137" i="6" s="1"/>
  <c r="O394" i="1"/>
  <c r="H139" i="6"/>
  <c r="J139" i="6" s="1"/>
  <c r="O401" i="1"/>
  <c r="H141" i="6"/>
  <c r="J141" i="6" s="1"/>
  <c r="O404" i="1"/>
  <c r="H142" i="6"/>
  <c r="J142" i="6" s="1"/>
  <c r="O407" i="1"/>
  <c r="H143" i="6"/>
  <c r="J143" i="6" s="1"/>
  <c r="O413" i="1"/>
  <c r="H145" i="6"/>
  <c r="J145" i="6" s="1"/>
  <c r="O416" i="1"/>
  <c r="H146" i="6"/>
  <c r="J146" i="6" s="1"/>
  <c r="O420" i="1"/>
  <c r="H148" i="6"/>
  <c r="J148" i="6" s="1"/>
  <c r="O422" i="1"/>
  <c r="H149" i="6"/>
  <c r="J149" i="6" s="1"/>
  <c r="O429" i="1"/>
  <c r="H151" i="6"/>
  <c r="J151" i="6" s="1"/>
  <c r="O432" i="1"/>
  <c r="H152" i="6"/>
  <c r="J152" i="6" s="1"/>
  <c r="O449" i="1"/>
  <c r="H158" i="6"/>
  <c r="J158" i="6" s="1"/>
  <c r="O457" i="1"/>
  <c r="H160" i="6"/>
  <c r="J160" i="6" s="1"/>
  <c r="O461" i="1"/>
  <c r="H161" i="6"/>
  <c r="J161" i="6" s="1"/>
  <c r="O465" i="1"/>
  <c r="H162" i="6"/>
  <c r="J162" i="6" s="1"/>
  <c r="O467" i="1"/>
  <c r="H163" i="6"/>
  <c r="J163" i="6" s="1"/>
  <c r="O469" i="1"/>
  <c r="H164" i="6"/>
  <c r="J164" i="6" s="1"/>
  <c r="O476" i="1"/>
  <c r="H166" i="6"/>
  <c r="J166" i="6" s="1"/>
  <c r="O479" i="1"/>
  <c r="H167" i="6"/>
  <c r="J167" i="6" s="1"/>
  <c r="O482" i="1"/>
  <c r="H168" i="6"/>
  <c r="J168" i="6" s="1"/>
  <c r="O485" i="1"/>
  <c r="H169" i="6"/>
  <c r="J169" i="6" s="1"/>
  <c r="O492" i="1"/>
  <c r="H171" i="6"/>
  <c r="J171" i="6" s="1"/>
  <c r="O496" i="1"/>
  <c r="H172" i="6"/>
  <c r="J172" i="6" s="1"/>
  <c r="O500" i="1"/>
  <c r="H173" i="6"/>
  <c r="J173" i="6" s="1"/>
  <c r="O502" i="1"/>
  <c r="H174" i="6"/>
  <c r="J174" i="6" s="1"/>
  <c r="O507" i="1"/>
  <c r="H176" i="6"/>
  <c r="J176" i="6" s="1"/>
  <c r="O509" i="1"/>
  <c r="H177" i="6"/>
  <c r="J177" i="6" s="1"/>
  <c r="O511" i="1"/>
  <c r="H178" i="6"/>
  <c r="J178" i="6" s="1"/>
  <c r="O513" i="1"/>
  <c r="H179" i="6"/>
  <c r="J179" i="6" s="1"/>
  <c r="O524" i="1"/>
  <c r="H183" i="6"/>
  <c r="J183" i="6" s="1"/>
  <c r="O526" i="1"/>
  <c r="H184" i="6"/>
  <c r="J184" i="6" s="1"/>
  <c r="O532" i="1"/>
  <c r="H186" i="6"/>
  <c r="J186" i="6" s="1"/>
  <c r="O536" i="1"/>
  <c r="H187" i="6"/>
  <c r="J187" i="6" s="1"/>
  <c r="O547" i="1"/>
  <c r="H190" i="6"/>
  <c r="J190" i="6" s="1"/>
  <c r="O552" i="1"/>
  <c r="H192" i="6"/>
  <c r="J192" i="6" s="1"/>
  <c r="O556" i="1"/>
  <c r="H193" i="6"/>
  <c r="J193" i="6" s="1"/>
  <c r="O568" i="1"/>
  <c r="H197" i="6"/>
  <c r="J197" i="6" s="1"/>
  <c r="O572" i="1"/>
  <c r="H198" i="6"/>
  <c r="J198" i="6" s="1"/>
  <c r="O585" i="1"/>
  <c r="H202" i="6"/>
  <c r="J202" i="6" s="1"/>
  <c r="O598" i="1"/>
  <c r="H206" i="6"/>
  <c r="J206" i="6" s="1"/>
  <c r="O610" i="1"/>
  <c r="H210" i="6"/>
  <c r="J210" i="6" s="1"/>
  <c r="O614" i="1"/>
  <c r="H211" i="6"/>
  <c r="J211" i="6" s="1"/>
  <c r="O616" i="1"/>
  <c r="H212" i="6"/>
  <c r="J212" i="6" s="1"/>
  <c r="O623" i="1"/>
  <c r="H214" i="6"/>
  <c r="J214" i="6" s="1"/>
  <c r="O625" i="1"/>
  <c r="H215" i="6"/>
  <c r="J215" i="6" s="1"/>
  <c r="O628" i="1"/>
  <c r="H216" i="6"/>
  <c r="J216" i="6" s="1"/>
  <c r="O631" i="1"/>
  <c r="H217" i="6"/>
  <c r="J217" i="6" s="1"/>
  <c r="O633" i="1"/>
  <c r="H218" i="6"/>
  <c r="J218" i="6" s="1"/>
  <c r="O636" i="1"/>
  <c r="H219" i="6"/>
  <c r="J219" i="6" s="1"/>
  <c r="O639" i="1"/>
  <c r="H220" i="6"/>
  <c r="J220" i="6" s="1"/>
  <c r="O645" i="1"/>
  <c r="H222" i="6"/>
  <c r="J222" i="6" s="1"/>
  <c r="O648" i="1"/>
  <c r="H223" i="6"/>
  <c r="J223" i="6" s="1"/>
  <c r="O651" i="1"/>
  <c r="H224" i="6"/>
  <c r="J224" i="6" s="1"/>
  <c r="O655" i="1"/>
  <c r="H226" i="6"/>
  <c r="J226" i="6" s="1"/>
  <c r="O657" i="1"/>
  <c r="H227" i="6"/>
  <c r="J227" i="6" s="1"/>
  <c r="O659" i="1"/>
  <c r="H228" i="6"/>
  <c r="J228" i="6" s="1"/>
  <c r="O668" i="1"/>
  <c r="H231" i="6"/>
  <c r="J231" i="6" s="1"/>
  <c r="O671" i="1"/>
  <c r="H232" i="6"/>
  <c r="J232" i="6" s="1"/>
  <c r="O679" i="1"/>
  <c r="H234" i="6"/>
  <c r="J234" i="6" s="1"/>
  <c r="O682" i="1"/>
  <c r="H235" i="6"/>
  <c r="J235" i="6" s="1"/>
  <c r="O684" i="1"/>
  <c r="H236" i="6"/>
  <c r="J236" i="6" s="1"/>
  <c r="O688" i="1"/>
  <c r="H237" i="6"/>
  <c r="J237" i="6" s="1"/>
  <c r="O692" i="1"/>
  <c r="H238" i="6"/>
  <c r="J238" i="6" s="1"/>
  <c r="O699" i="1"/>
  <c r="H240" i="6"/>
  <c r="J240" i="6" s="1"/>
  <c r="O701" i="1"/>
  <c r="H241" i="6"/>
  <c r="J241" i="6" s="1"/>
  <c r="O708" i="1"/>
  <c r="H243" i="6"/>
  <c r="J243" i="6" s="1"/>
  <c r="O712" i="1"/>
  <c r="H244" i="6"/>
  <c r="J244" i="6" s="1"/>
  <c r="O718" i="1"/>
  <c r="H246" i="6"/>
  <c r="J246" i="6" s="1"/>
  <c r="O722" i="1"/>
  <c r="H247" i="6"/>
  <c r="J247" i="6" s="1"/>
  <c r="O725" i="1"/>
  <c r="H248" i="6"/>
  <c r="J248" i="6" s="1"/>
  <c r="O736" i="1"/>
  <c r="H251" i="6"/>
  <c r="J251" i="6" s="1"/>
  <c r="O739" i="1"/>
  <c r="H252" i="6"/>
  <c r="J252" i="6" s="1"/>
  <c r="O745" i="1"/>
  <c r="H255" i="6"/>
  <c r="J255" i="6" s="1"/>
  <c r="O753" i="1"/>
  <c r="H257" i="6"/>
  <c r="J257" i="6" s="1"/>
  <c r="O757" i="1"/>
  <c r="H258" i="6"/>
  <c r="J258" i="6" s="1"/>
  <c r="O761" i="1"/>
  <c r="H259" i="6"/>
  <c r="J259" i="6" s="1"/>
  <c r="O764" i="1"/>
  <c r="H260" i="6"/>
  <c r="J260" i="6" s="1"/>
  <c r="O767" i="1"/>
  <c r="H261" i="6"/>
  <c r="J261" i="6" s="1"/>
  <c r="O771" i="1"/>
  <c r="H263" i="6"/>
  <c r="J263" i="6" s="1"/>
  <c r="O774" i="1"/>
  <c r="H264" i="6"/>
  <c r="J264" i="6" s="1"/>
  <c r="O783" i="1"/>
  <c r="H267" i="6"/>
  <c r="J267" i="6" s="1"/>
  <c r="O790" i="1"/>
  <c r="H270" i="6"/>
  <c r="J270" i="6" s="1"/>
  <c r="O797" i="1"/>
  <c r="H272" i="6"/>
  <c r="J272" i="6" s="1"/>
  <c r="O815" i="1"/>
  <c r="H277" i="6"/>
  <c r="J277" i="6" s="1"/>
  <c r="O817" i="1"/>
  <c r="H278" i="6"/>
  <c r="J278" i="6" s="1"/>
  <c r="O820" i="1"/>
  <c r="H279" i="6"/>
  <c r="J279" i="6" s="1"/>
  <c r="O831" i="1"/>
  <c r="H283" i="6"/>
  <c r="J283" i="6" s="1"/>
  <c r="O855" i="1"/>
  <c r="H291" i="6"/>
  <c r="J291" i="6" s="1"/>
  <c r="O861" i="1"/>
  <c r="H293" i="6"/>
  <c r="J293" i="6" s="1"/>
  <c r="O865" i="1"/>
  <c r="H294" i="6"/>
  <c r="J294" i="6" s="1"/>
  <c r="O868" i="1"/>
  <c r="H295" i="6"/>
  <c r="J295" i="6" s="1"/>
  <c r="O872" i="1"/>
  <c r="H296" i="6"/>
  <c r="J296" i="6" s="1"/>
  <c r="O892" i="1"/>
  <c r="H303" i="6"/>
  <c r="J303" i="6" s="1"/>
  <c r="O894" i="1"/>
  <c r="H304" i="6"/>
  <c r="J304" i="6" s="1"/>
  <c r="O900" i="1"/>
  <c r="H306" i="6"/>
  <c r="J306" i="6" s="1"/>
  <c r="O905" i="1"/>
  <c r="H308" i="6"/>
  <c r="J308" i="6" s="1"/>
  <c r="O916" i="1"/>
  <c r="H311" i="6"/>
  <c r="J311" i="6" s="1"/>
  <c r="O919" i="1"/>
  <c r="H312" i="6"/>
  <c r="J312" i="6" s="1"/>
  <c r="O926" i="1"/>
  <c r="H314" i="6"/>
  <c r="J314" i="6" s="1"/>
  <c r="O945" i="1"/>
  <c r="H320" i="6"/>
  <c r="J320" i="6" s="1"/>
  <c r="O949" i="1"/>
  <c r="H321" i="6"/>
  <c r="J321" i="6" s="1"/>
  <c r="O952" i="1"/>
  <c r="H322" i="6"/>
  <c r="J322" i="6" s="1"/>
  <c r="O955" i="1"/>
  <c r="H323" i="6"/>
  <c r="J323" i="6" s="1"/>
  <c r="O960" i="1"/>
  <c r="H325" i="6"/>
  <c r="J325" i="6" s="1"/>
  <c r="O963" i="1"/>
  <c r="H326" i="6"/>
  <c r="J326" i="6" s="1"/>
  <c r="O966" i="1"/>
  <c r="H327" i="6"/>
  <c r="J327" i="6" s="1"/>
  <c r="O970" i="1"/>
  <c r="H328" i="6"/>
  <c r="J328" i="6" s="1"/>
  <c r="O977" i="1"/>
  <c r="H331" i="6"/>
  <c r="J331" i="6" s="1"/>
  <c r="O981" i="1"/>
  <c r="H332" i="6"/>
  <c r="J332" i="6" s="1"/>
  <c r="O984" i="1"/>
  <c r="H333" i="6"/>
  <c r="J333" i="6" s="1"/>
  <c r="O990" i="1"/>
  <c r="H335" i="6"/>
  <c r="J335" i="6" s="1"/>
  <c r="O999" i="1"/>
  <c r="H339" i="6"/>
  <c r="J339" i="6" s="1"/>
  <c r="O1006" i="1"/>
  <c r="H341" i="6"/>
  <c r="J341" i="6" s="1"/>
  <c r="O1012" i="1"/>
  <c r="H343" i="6"/>
  <c r="J343" i="6" s="1"/>
  <c r="O1020" i="1"/>
  <c r="H345" i="6"/>
  <c r="J345" i="6" s="1"/>
  <c r="O1031" i="1"/>
  <c r="H349" i="6"/>
  <c r="J349" i="6" s="1"/>
  <c r="O1038" i="1"/>
  <c r="H351" i="6"/>
  <c r="J351" i="6" s="1"/>
  <c r="O1041" i="1"/>
  <c r="H352" i="6"/>
  <c r="J352" i="6" s="1"/>
  <c r="O1054" i="1"/>
  <c r="H356" i="6"/>
  <c r="J356" i="6" s="1"/>
  <c r="O1056" i="1"/>
  <c r="H357" i="6"/>
  <c r="J357" i="6" s="1"/>
  <c r="O1062" i="1"/>
  <c r="H359" i="6"/>
  <c r="J359" i="6" s="1"/>
  <c r="O1096" i="1"/>
  <c r="H371" i="6"/>
  <c r="J371" i="6" s="1"/>
  <c r="O1102" i="1"/>
  <c r="H373" i="6"/>
  <c r="J373" i="6" s="1"/>
  <c r="O1112" i="1"/>
  <c r="H376" i="6"/>
  <c r="J376" i="6" s="1"/>
  <c r="O1116" i="1"/>
  <c r="H377" i="6"/>
  <c r="J377" i="6" s="1"/>
  <c r="O1120" i="1"/>
  <c r="H378" i="6"/>
  <c r="J378" i="6" s="1"/>
  <c r="O1128" i="1"/>
  <c r="H380" i="6"/>
  <c r="J380" i="6" s="1"/>
  <c r="O1131" i="1"/>
  <c r="H381" i="6"/>
  <c r="J381" i="6" s="1"/>
  <c r="O1135" i="1"/>
  <c r="H382" i="6"/>
  <c r="J382" i="6" s="1"/>
  <c r="O1139" i="1"/>
  <c r="H383" i="6"/>
  <c r="J383" i="6" s="1"/>
  <c r="O1152" i="1"/>
  <c r="H387" i="6"/>
  <c r="J387" i="6" s="1"/>
  <c r="O1166" i="1"/>
  <c r="H391" i="6"/>
  <c r="J391" i="6" s="1"/>
  <c r="O1168" i="1"/>
  <c r="H392" i="6"/>
  <c r="J392" i="6" s="1"/>
  <c r="O1171" i="1"/>
  <c r="H393" i="6"/>
  <c r="J393" i="6" s="1"/>
  <c r="O1180" i="1"/>
  <c r="H396" i="6"/>
  <c r="J396" i="6" s="1"/>
  <c r="O1184" i="1"/>
  <c r="H397" i="6"/>
  <c r="J397" i="6" s="1"/>
  <c r="O1187" i="1"/>
  <c r="H398" i="6"/>
  <c r="J398" i="6" s="1"/>
  <c r="O1200" i="1"/>
  <c r="H402" i="6"/>
  <c r="J402" i="6" s="1"/>
  <c r="O1213" i="1"/>
  <c r="H406" i="6"/>
  <c r="J406" i="6" s="1"/>
  <c r="O1221" i="1"/>
  <c r="H408" i="6"/>
  <c r="J408" i="6" s="1"/>
  <c r="O1243" i="1"/>
  <c r="H415" i="6"/>
  <c r="J415" i="6" s="1"/>
  <c r="O1247" i="1"/>
  <c r="H416" i="6"/>
  <c r="J416" i="6" s="1"/>
  <c r="O1257" i="1"/>
  <c r="H419" i="6"/>
  <c r="J419" i="6" s="1"/>
  <c r="O1264" i="1"/>
  <c r="H421" i="6"/>
  <c r="J421" i="6" s="1"/>
  <c r="O1266" i="1"/>
  <c r="H422" i="6"/>
  <c r="J422" i="6" s="1"/>
  <c r="O1272" i="1"/>
  <c r="H424" i="6"/>
  <c r="J424" i="6" s="1"/>
  <c r="O1276" i="1"/>
  <c r="H425" i="6"/>
  <c r="J425" i="6" s="1"/>
  <c r="O1285" i="1"/>
  <c r="H428" i="6"/>
  <c r="J428" i="6" s="1"/>
  <c r="O1289" i="1"/>
  <c r="H430" i="6"/>
  <c r="J430" i="6" s="1"/>
  <c r="O1293" i="1"/>
  <c r="H431" i="6"/>
  <c r="J431" i="6" s="1"/>
  <c r="O1297" i="1"/>
  <c r="H432" i="6"/>
  <c r="J432" i="6" s="1"/>
  <c r="O1301" i="1"/>
  <c r="H433" i="6"/>
  <c r="J433" i="6" s="1"/>
  <c r="O1309" i="1"/>
  <c r="H435" i="6"/>
  <c r="J435" i="6" s="1"/>
  <c r="O1314" i="1"/>
  <c r="H437" i="6"/>
  <c r="J437" i="6" s="1"/>
  <c r="O1319" i="1"/>
  <c r="H439" i="6"/>
  <c r="J439" i="6" s="1"/>
  <c r="O1329" i="1"/>
  <c r="H442" i="6"/>
  <c r="J442" i="6" s="1"/>
  <c r="O1332" i="1"/>
  <c r="H443" i="6"/>
  <c r="J443" i="6" s="1"/>
  <c r="O1334" i="1"/>
  <c r="H444" i="6"/>
  <c r="J444" i="6" s="1"/>
  <c r="O1340" i="1"/>
  <c r="H446" i="6"/>
  <c r="J446" i="6" s="1"/>
  <c r="O1355" i="1"/>
  <c r="H450" i="6"/>
  <c r="J450" i="6" s="1"/>
  <c r="O1363" i="1"/>
  <c r="H453" i="6"/>
  <c r="J453" i="6" s="1"/>
  <c r="O1370" i="1"/>
  <c r="H455" i="6"/>
  <c r="J455" i="6" s="1"/>
  <c r="O1374" i="1"/>
  <c r="H456" i="6"/>
  <c r="J456" i="6" s="1"/>
  <c r="O1378" i="1"/>
  <c r="H457" i="6"/>
  <c r="J457" i="6" s="1"/>
  <c r="O1382" i="1"/>
  <c r="H458" i="6"/>
  <c r="J458" i="6" s="1"/>
  <c r="O1386" i="1"/>
  <c r="H459" i="6"/>
  <c r="J459" i="6" s="1"/>
  <c r="O1390" i="1"/>
  <c r="H461" i="6"/>
  <c r="J461" i="6" s="1"/>
  <c r="O1394" i="1"/>
  <c r="H462" i="6"/>
  <c r="J462" i="6" s="1"/>
  <c r="O1398" i="1"/>
  <c r="H463" i="6"/>
  <c r="J463" i="6" s="1"/>
  <c r="O1402" i="1"/>
  <c r="H464" i="6"/>
  <c r="J464" i="6" s="1"/>
  <c r="O1412" i="1"/>
  <c r="H468" i="6"/>
  <c r="J468" i="6" s="1"/>
  <c r="O1416" i="1"/>
  <c r="H469" i="6"/>
  <c r="J469" i="6" s="1"/>
  <c r="O1420" i="1"/>
  <c r="H470" i="6"/>
  <c r="J470" i="6" s="1"/>
  <c r="O1422" i="1"/>
  <c r="H471" i="6"/>
  <c r="J471" i="6" s="1"/>
  <c r="O1430" i="1"/>
  <c r="H473" i="6"/>
  <c r="J473" i="6" s="1"/>
  <c r="O1444" i="1"/>
  <c r="H477" i="6"/>
  <c r="J477" i="6" s="1"/>
  <c r="O1461" i="1"/>
  <c r="H483" i="6"/>
  <c r="J483" i="6" s="1"/>
  <c r="O1463" i="1"/>
  <c r="H484" i="6"/>
  <c r="J484" i="6" s="1"/>
  <c r="O1473" i="1"/>
  <c r="H488" i="6"/>
  <c r="J488" i="6" s="1"/>
  <c r="O1475" i="1"/>
  <c r="H489" i="6"/>
  <c r="J489" i="6" s="1"/>
  <c r="O1499" i="1"/>
  <c r="H497" i="6"/>
  <c r="J497" i="6" s="1"/>
  <c r="O1501" i="1"/>
  <c r="H498" i="6"/>
  <c r="J498" i="6" s="1"/>
  <c r="O1505" i="1"/>
  <c r="H499" i="6"/>
  <c r="J499" i="6" s="1"/>
  <c r="O5" i="1"/>
  <c r="O27" i="1"/>
  <c r="O45" i="1"/>
  <c r="J2" i="6"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4F2ADC1-FC3B-A34B-A96B-3D319E4ABCF2}" keepAlive="1" name="Query - Product_Returns" description="Connection to the 'Product_Returns' query in the workbook." type="5" refreshedVersion="8" background="1" saveData="1">
    <dbPr connection="Provider=Microsoft.Mashup.OleDb.1;Data Source=$Workbook$;Location=Product_Returns;Extended Properties=&quot;&quot;" command="SELECT * FROM [Product_Returns]"/>
  </connection>
  <connection id="2" xr16:uid="{FCFF9FB6-54FB-1946-8C37-B119F5E99724}" keepAlive="1" name="Query - Products" description="Connection to the 'Products' query in the workbook." type="5" refreshedVersion="8" background="1" saveData="1">
    <dbPr connection="Provider=Microsoft.Mashup.OleDb.1;Data Source=$Workbook$;Location=Products;Extended Properties=&quot;&quot;" command="SELECT * FROM [Products]"/>
  </connection>
  <connection id="3" xr16:uid="{A5CACB06-2A06-F547-AB93-F48F4C0E96DC}" keepAlive="1" name="Query - Sales_Transactions" description="Connection to the 'Sales_Transactions' query in the workbook." type="5" refreshedVersion="8" background="1" saveData="1">
    <dbPr connection="Provider=Microsoft.Mashup.OleDb.1;Data Source=$Workbook$;Location=Sales_Transactions;Extended Properties=&quot;&quot;" command="SELECT * FROM [Sales_Transaction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<sst xmlns="http://schemas.openxmlformats.org/spreadsheetml/2006/main" count="5196" uniqueCount="1283">
  <si>
    <t>Transaction_ID</t>
  </si>
  <si>
    <t>Transaction_Date</t>
  </si>
  <si>
    <t>SKU</t>
  </si>
  <si>
    <t>Quantity_Sold</t>
  </si>
  <si>
    <t>Total_Amount</t>
  </si>
  <si>
    <t>Cashier_ID</t>
  </si>
  <si>
    <t>Lane</t>
  </si>
  <si>
    <t>Payment_Method</t>
  </si>
  <si>
    <t>PC_Optimum_Scanned</t>
  </si>
  <si>
    <t>Points_Earned</t>
  </si>
  <si>
    <t>Discount_Type</t>
  </si>
  <si>
    <t>Discount_Amount</t>
  </si>
  <si>
    <t>T00005</t>
  </si>
  <si>
    <t>T00007</t>
  </si>
  <si>
    <t>T00010</t>
  </si>
  <si>
    <t>T00011</t>
  </si>
  <si>
    <t>T00012</t>
  </si>
  <si>
    <t>T00013</t>
  </si>
  <si>
    <t>T00017</t>
  </si>
  <si>
    <t>T00018</t>
  </si>
  <si>
    <t>T00019</t>
  </si>
  <si>
    <t>T00020</t>
  </si>
  <si>
    <t>T00021</t>
  </si>
  <si>
    <t>T00022</t>
  </si>
  <si>
    <t>T00025</t>
  </si>
  <si>
    <t>T00026</t>
  </si>
  <si>
    <t>T00028</t>
  </si>
  <si>
    <t>T00033</t>
  </si>
  <si>
    <t>T00035</t>
  </si>
  <si>
    <t>T00036</t>
  </si>
  <si>
    <t>T00037</t>
  </si>
  <si>
    <t>T00039</t>
  </si>
  <si>
    <t>T00041</t>
  </si>
  <si>
    <t>T00045</t>
  </si>
  <si>
    <t>T00046</t>
  </si>
  <si>
    <t>T00049</t>
  </si>
  <si>
    <t>T00051</t>
  </si>
  <si>
    <t>T00052</t>
  </si>
  <si>
    <t>T00053</t>
  </si>
  <si>
    <t>T00054</t>
  </si>
  <si>
    <t>T00055</t>
  </si>
  <si>
    <t>T00056</t>
  </si>
  <si>
    <t>T00058</t>
  </si>
  <si>
    <t>T00061</t>
  </si>
  <si>
    <t>T00062</t>
  </si>
  <si>
    <t>T00065</t>
  </si>
  <si>
    <t>T00067</t>
  </si>
  <si>
    <t>T00070</t>
  </si>
  <si>
    <t>T00072</t>
  </si>
  <si>
    <t>T00074</t>
  </si>
  <si>
    <t>T00075</t>
  </si>
  <si>
    <t>T00076</t>
  </si>
  <si>
    <t>T00078</t>
  </si>
  <si>
    <t>T00080</t>
  </si>
  <si>
    <t>T00086</t>
  </si>
  <si>
    <t>T00087</t>
  </si>
  <si>
    <t>T00091</t>
  </si>
  <si>
    <t>T00093</t>
  </si>
  <si>
    <t>T00096</t>
  </si>
  <si>
    <t>T00098</t>
  </si>
  <si>
    <t>T00102</t>
  </si>
  <si>
    <t>T00106</t>
  </si>
  <si>
    <t>T00107</t>
  </si>
  <si>
    <t>T00108</t>
  </si>
  <si>
    <t>T00109</t>
  </si>
  <si>
    <t>T00110</t>
  </si>
  <si>
    <t>T00111</t>
  </si>
  <si>
    <t>T00112</t>
  </si>
  <si>
    <t>T00113</t>
  </si>
  <si>
    <t>T00114</t>
  </si>
  <si>
    <t>T00115</t>
  </si>
  <si>
    <t>T00116</t>
  </si>
  <si>
    <t>T00118</t>
  </si>
  <si>
    <t>T00120</t>
  </si>
  <si>
    <t>T00121</t>
  </si>
  <si>
    <t>T00122</t>
  </si>
  <si>
    <t>T00123</t>
  </si>
  <si>
    <t>T00124</t>
  </si>
  <si>
    <t>T00125</t>
  </si>
  <si>
    <t>T00126</t>
  </si>
  <si>
    <t>T00127</t>
  </si>
  <si>
    <t>T00128</t>
  </si>
  <si>
    <t>T00129</t>
  </si>
  <si>
    <t>T00131</t>
  </si>
  <si>
    <t>T00134</t>
  </si>
  <si>
    <t>T00135</t>
  </si>
  <si>
    <t>T00136</t>
  </si>
  <si>
    <t>T00138</t>
  </si>
  <si>
    <t>T00140</t>
  </si>
  <si>
    <t>T00141</t>
  </si>
  <si>
    <t>T00142</t>
  </si>
  <si>
    <t>T00144</t>
  </si>
  <si>
    <t>T00145</t>
  </si>
  <si>
    <t>T00147</t>
  </si>
  <si>
    <t>T00148</t>
  </si>
  <si>
    <t>T00150</t>
  </si>
  <si>
    <t>T00151</t>
  </si>
  <si>
    <t>T00157</t>
  </si>
  <si>
    <t>T00159</t>
  </si>
  <si>
    <t>T00160</t>
  </si>
  <si>
    <t>T00161</t>
  </si>
  <si>
    <t>T00162</t>
  </si>
  <si>
    <t>T00163</t>
  </si>
  <si>
    <t>T00165</t>
  </si>
  <si>
    <t>T00166</t>
  </si>
  <si>
    <t>T00167</t>
  </si>
  <si>
    <t>T00168</t>
  </si>
  <si>
    <t>T00170</t>
  </si>
  <si>
    <t>T00171</t>
  </si>
  <si>
    <t>T00172</t>
  </si>
  <si>
    <t>T00173</t>
  </si>
  <si>
    <t>T00175</t>
  </si>
  <si>
    <t>T00176</t>
  </si>
  <si>
    <t>T00177</t>
  </si>
  <si>
    <t>T00178</t>
  </si>
  <si>
    <t>T00182</t>
  </si>
  <si>
    <t>T00183</t>
  </si>
  <si>
    <t>T00185</t>
  </si>
  <si>
    <t>T00186</t>
  </si>
  <si>
    <t>T00189</t>
  </si>
  <si>
    <t>T00191</t>
  </si>
  <si>
    <t>T00192</t>
  </si>
  <si>
    <t>T00196</t>
  </si>
  <si>
    <t>T00197</t>
  </si>
  <si>
    <t>T00201</t>
  </si>
  <si>
    <t>T00205</t>
  </si>
  <si>
    <t>T00209</t>
  </si>
  <si>
    <t>T00210</t>
  </si>
  <si>
    <t>T00211</t>
  </si>
  <si>
    <t>T00213</t>
  </si>
  <si>
    <t>T00214</t>
  </si>
  <si>
    <t>T00215</t>
  </si>
  <si>
    <t>T00216</t>
  </si>
  <si>
    <t>T00217</t>
  </si>
  <si>
    <t>T00218</t>
  </si>
  <si>
    <t>T00219</t>
  </si>
  <si>
    <t>T00221</t>
  </si>
  <si>
    <t>T00222</t>
  </si>
  <si>
    <t>T00223</t>
  </si>
  <si>
    <t>T00225</t>
  </si>
  <si>
    <t>T00226</t>
  </si>
  <si>
    <t>T00227</t>
  </si>
  <si>
    <t>T00230</t>
  </si>
  <si>
    <t>T00231</t>
  </si>
  <si>
    <t>T00233</t>
  </si>
  <si>
    <t>T00234</t>
  </si>
  <si>
    <t>T00235</t>
  </si>
  <si>
    <t>T00236</t>
  </si>
  <si>
    <t>T00237</t>
  </si>
  <si>
    <t>T00239</t>
  </si>
  <si>
    <t>T00240</t>
  </si>
  <si>
    <t>T00242</t>
  </si>
  <si>
    <t>T00243</t>
  </si>
  <si>
    <t>T00244</t>
  </si>
  <si>
    <t>T00245</t>
  </si>
  <si>
    <t>T00246</t>
  </si>
  <si>
    <t>T00247</t>
  </si>
  <si>
    <t>T00250</t>
  </si>
  <si>
    <t>T00251</t>
  </si>
  <si>
    <t>T00254</t>
  </si>
  <si>
    <t>T00256</t>
  </si>
  <si>
    <t>T00257</t>
  </si>
  <si>
    <t>T00258</t>
  </si>
  <si>
    <t>T00259</t>
  </si>
  <si>
    <t>T00260</t>
  </si>
  <si>
    <t>T00262</t>
  </si>
  <si>
    <t>T00263</t>
  </si>
  <si>
    <t>T00266</t>
  </si>
  <si>
    <t>T00269</t>
  </si>
  <si>
    <t>T00271</t>
  </si>
  <si>
    <t>T00276</t>
  </si>
  <si>
    <t>T00277</t>
  </si>
  <si>
    <t>T00278</t>
  </si>
  <si>
    <t>T00282</t>
  </si>
  <si>
    <t>T00285</t>
  </si>
  <si>
    <t>T00290</t>
  </si>
  <si>
    <t>T00292</t>
  </si>
  <si>
    <t>T00293</t>
  </si>
  <si>
    <t>T00294</t>
  </si>
  <si>
    <t>T00295</t>
  </si>
  <si>
    <t>T00302</t>
  </si>
  <si>
    <t>T00303</t>
  </si>
  <si>
    <t>T00305</t>
  </si>
  <si>
    <t>T00307</t>
  </si>
  <si>
    <t>T00310</t>
  </si>
  <si>
    <t>T00311</t>
  </si>
  <si>
    <t>T00313</t>
  </si>
  <si>
    <t>T00319</t>
  </si>
  <si>
    <t>T00320</t>
  </si>
  <si>
    <t>T00321</t>
  </si>
  <si>
    <t>T00322</t>
  </si>
  <si>
    <t>T00324</t>
  </si>
  <si>
    <t>T00325</t>
  </si>
  <si>
    <t>T00326</t>
  </si>
  <si>
    <t>T00327</t>
  </si>
  <si>
    <t>T00330</t>
  </si>
  <si>
    <t>T00331</t>
  </si>
  <si>
    <t>T00332</t>
  </si>
  <si>
    <t>T00334</t>
  </si>
  <si>
    <t>T00338</t>
  </si>
  <si>
    <t>T00340</t>
  </si>
  <si>
    <t>T00342</t>
  </si>
  <si>
    <t>T00344</t>
  </si>
  <si>
    <t>T00348</t>
  </si>
  <si>
    <t>T00350</t>
  </si>
  <si>
    <t>T00351</t>
  </si>
  <si>
    <t>T00355</t>
  </si>
  <si>
    <t>T00356</t>
  </si>
  <si>
    <t>T00358</t>
  </si>
  <si>
    <t>T00370</t>
  </si>
  <si>
    <t>T00372</t>
  </si>
  <si>
    <t>T00375</t>
  </si>
  <si>
    <t>T00376</t>
  </si>
  <si>
    <t>T00377</t>
  </si>
  <si>
    <t>T00379</t>
  </si>
  <si>
    <t>T00380</t>
  </si>
  <si>
    <t>T00381</t>
  </si>
  <si>
    <t>T00382</t>
  </si>
  <si>
    <t>T00386</t>
  </si>
  <si>
    <t>T00390</t>
  </si>
  <si>
    <t>T00391</t>
  </si>
  <si>
    <t>T00392</t>
  </si>
  <si>
    <t>T00395</t>
  </si>
  <si>
    <t>T00396</t>
  </si>
  <si>
    <t>T00397</t>
  </si>
  <si>
    <t>T00401</t>
  </si>
  <si>
    <t>T00405</t>
  </si>
  <si>
    <t>T00407</t>
  </si>
  <si>
    <t>T00414</t>
  </si>
  <si>
    <t>T00415</t>
  </si>
  <si>
    <t>T00418</t>
  </si>
  <si>
    <t>T00420</t>
  </si>
  <si>
    <t>T00421</t>
  </si>
  <si>
    <t>T00423</t>
  </si>
  <si>
    <t>T00424</t>
  </si>
  <si>
    <t>T00427</t>
  </si>
  <si>
    <t>T00429</t>
  </si>
  <si>
    <t>T00430</t>
  </si>
  <si>
    <t>T00431</t>
  </si>
  <si>
    <t>T00432</t>
  </si>
  <si>
    <t>T00434</t>
  </si>
  <si>
    <t>T00436</t>
  </si>
  <si>
    <t>T00438</t>
  </si>
  <si>
    <t>T00441</t>
  </si>
  <si>
    <t>T00442</t>
  </si>
  <si>
    <t>T00443</t>
  </si>
  <si>
    <t>T00445</t>
  </si>
  <si>
    <t>T00449</t>
  </si>
  <si>
    <t>T00452</t>
  </si>
  <si>
    <t>T00454</t>
  </si>
  <si>
    <t>T00455</t>
  </si>
  <si>
    <t>T00456</t>
  </si>
  <si>
    <t>T00457</t>
  </si>
  <si>
    <t>T00458</t>
  </si>
  <si>
    <t>T00459</t>
  </si>
  <si>
    <t>T00460</t>
  </si>
  <si>
    <t>T00461</t>
  </si>
  <si>
    <t>T00462</t>
  </si>
  <si>
    <t>T00463</t>
  </si>
  <si>
    <t>T00467</t>
  </si>
  <si>
    <t>T00468</t>
  </si>
  <si>
    <t>T00469</t>
  </si>
  <si>
    <t>T00470</t>
  </si>
  <si>
    <t>T00472</t>
  </si>
  <si>
    <t>T00476</t>
  </si>
  <si>
    <t>T00482</t>
  </si>
  <si>
    <t>T00483</t>
  </si>
  <si>
    <t>T00487</t>
  </si>
  <si>
    <t>T00488</t>
  </si>
  <si>
    <t>T00496</t>
  </si>
  <si>
    <t>T00497</t>
  </si>
  <si>
    <t>T00498</t>
  </si>
  <si>
    <t>T00001</t>
  </si>
  <si>
    <t>T00002</t>
  </si>
  <si>
    <t>T00004</t>
  </si>
  <si>
    <t>T00006</t>
  </si>
  <si>
    <t>T00008</t>
  </si>
  <si>
    <t>T00009</t>
  </si>
  <si>
    <t>T00014</t>
  </si>
  <si>
    <t>T00015</t>
  </si>
  <si>
    <t>T00016</t>
  </si>
  <si>
    <t>T00023</t>
  </si>
  <si>
    <t>T00024</t>
  </si>
  <si>
    <t>T00027</t>
  </si>
  <si>
    <t>T00029</t>
  </si>
  <si>
    <t>T00030</t>
  </si>
  <si>
    <t>T00031</t>
  </si>
  <si>
    <t>T00032</t>
  </si>
  <si>
    <t>T00034</t>
  </si>
  <si>
    <t>T00038</t>
  </si>
  <si>
    <t>T00040</t>
  </si>
  <si>
    <t>T00042</t>
  </si>
  <si>
    <t>T00043</t>
  </si>
  <si>
    <t>T00044</t>
  </si>
  <si>
    <t>T00047</t>
  </si>
  <si>
    <t>T00048</t>
  </si>
  <si>
    <t>T00050</t>
  </si>
  <si>
    <t>T00057</t>
  </si>
  <si>
    <t>T00059</t>
  </si>
  <si>
    <t>T00060</t>
  </si>
  <si>
    <t>T00063</t>
  </si>
  <si>
    <t>T00064</t>
  </si>
  <si>
    <t>T00066</t>
  </si>
  <si>
    <t>T00068</t>
  </si>
  <si>
    <t>T00069</t>
  </si>
  <si>
    <t>T00071</t>
  </si>
  <si>
    <t>T00073</t>
  </si>
  <si>
    <t>T00077</t>
  </si>
  <si>
    <t>T00079</t>
  </si>
  <si>
    <t>T00081</t>
  </si>
  <si>
    <t>T00082</t>
  </si>
  <si>
    <t>T00083</t>
  </si>
  <si>
    <t>T00084</t>
  </si>
  <si>
    <t>T00085</t>
  </si>
  <si>
    <t>T00088</t>
  </si>
  <si>
    <t>T00089</t>
  </si>
  <si>
    <t>T00090</t>
  </si>
  <si>
    <t>T00092</t>
  </si>
  <si>
    <t>T00094</t>
  </si>
  <si>
    <t>T00095</t>
  </si>
  <si>
    <t>T00097</t>
  </si>
  <si>
    <t>T00099</t>
  </si>
  <si>
    <t>T00100</t>
  </si>
  <si>
    <t>T00101</t>
  </si>
  <si>
    <t>T00103</t>
  </si>
  <si>
    <t>T00104</t>
  </si>
  <si>
    <t>T00105</t>
  </si>
  <si>
    <t>T00117</t>
  </si>
  <si>
    <t>T00119</t>
  </si>
  <si>
    <t>T00130</t>
  </si>
  <si>
    <t>T00132</t>
  </si>
  <si>
    <t>T00133</t>
  </si>
  <si>
    <t>T00137</t>
  </si>
  <si>
    <t>T00139</t>
  </si>
  <si>
    <t>T00143</t>
  </si>
  <si>
    <t>T00146</t>
  </si>
  <si>
    <t>T00149</t>
  </si>
  <si>
    <t>T00152</t>
  </si>
  <si>
    <t>T00153</t>
  </si>
  <si>
    <t>T00154</t>
  </si>
  <si>
    <t>T00155</t>
  </si>
  <si>
    <t>T00156</t>
  </si>
  <si>
    <t>T00158</t>
  </si>
  <si>
    <t>T00164</t>
  </si>
  <si>
    <t>T00169</t>
  </si>
  <si>
    <t>T00174</t>
  </si>
  <si>
    <t>T00179</t>
  </si>
  <si>
    <t>T00180</t>
  </si>
  <si>
    <t>T00181</t>
  </si>
  <si>
    <t>T00184</t>
  </si>
  <si>
    <t>T00187</t>
  </si>
  <si>
    <t>T00188</t>
  </si>
  <si>
    <t>T00190</t>
  </si>
  <si>
    <t>T00193</t>
  </si>
  <si>
    <t>T00194</t>
  </si>
  <si>
    <t>T00195</t>
  </si>
  <si>
    <t>T00198</t>
  </si>
  <si>
    <t>T00199</t>
  </si>
  <si>
    <t>T00200</t>
  </si>
  <si>
    <t>T00202</t>
  </si>
  <si>
    <t>T00203</t>
  </si>
  <si>
    <t>T00204</t>
  </si>
  <si>
    <t>T00206</t>
  </si>
  <si>
    <t>T00207</t>
  </si>
  <si>
    <t>T00208</t>
  </si>
  <si>
    <t>T00212</t>
  </si>
  <si>
    <t>T00220</t>
  </si>
  <si>
    <t>T00224</t>
  </si>
  <si>
    <t>T00228</t>
  </si>
  <si>
    <t>T00229</t>
  </si>
  <si>
    <t>T00232</t>
  </si>
  <si>
    <t>T00238</t>
  </si>
  <si>
    <t>T00241</t>
  </si>
  <si>
    <t>T00248</t>
  </si>
  <si>
    <t>T00249</t>
  </si>
  <si>
    <t>T00252</t>
  </si>
  <si>
    <t>T00253</t>
  </si>
  <si>
    <t>T00255</t>
  </si>
  <si>
    <t>T00261</t>
  </si>
  <si>
    <t>T00264</t>
  </si>
  <si>
    <t>T00265</t>
  </si>
  <si>
    <t>T00267</t>
  </si>
  <si>
    <t>T00268</t>
  </si>
  <si>
    <t>T00270</t>
  </si>
  <si>
    <t>T00272</t>
  </si>
  <si>
    <t>T00273</t>
  </si>
  <si>
    <t>T00274</t>
  </si>
  <si>
    <t>T00275</t>
  </si>
  <si>
    <t>T00279</t>
  </si>
  <si>
    <t>T00280</t>
  </si>
  <si>
    <t>T00281</t>
  </si>
  <si>
    <t>T00283</t>
  </si>
  <si>
    <t>T00284</t>
  </si>
  <si>
    <t>T00286</t>
  </si>
  <si>
    <t>T00287</t>
  </si>
  <si>
    <t>T00288</t>
  </si>
  <si>
    <t>T00289</t>
  </si>
  <si>
    <t>T00291</t>
  </si>
  <si>
    <t>T00296</t>
  </si>
  <si>
    <t>T00297</t>
  </si>
  <si>
    <t>T00298</t>
  </si>
  <si>
    <t>T00299</t>
  </si>
  <si>
    <t>T00300</t>
  </si>
  <si>
    <t>T00301</t>
  </si>
  <si>
    <t>T00304</t>
  </si>
  <si>
    <t>T00306</t>
  </si>
  <si>
    <t>T00308</t>
  </si>
  <si>
    <t>T00309</t>
  </si>
  <si>
    <t>T00312</t>
  </si>
  <si>
    <t>T00314</t>
  </si>
  <si>
    <t>T00315</t>
  </si>
  <si>
    <t>T00316</t>
  </si>
  <si>
    <t>T00317</t>
  </si>
  <si>
    <t>T00318</t>
  </si>
  <si>
    <t>T00323</t>
  </si>
  <si>
    <t>T00328</t>
  </si>
  <si>
    <t>T00329</t>
  </si>
  <si>
    <t>T00333</t>
  </si>
  <si>
    <t>T00335</t>
  </si>
  <si>
    <t>T00336</t>
  </si>
  <si>
    <t>T00337</t>
  </si>
  <si>
    <t>T00339</t>
  </si>
  <si>
    <t>T00341</t>
  </si>
  <si>
    <t>T00343</t>
  </si>
  <si>
    <t>T00345</t>
  </si>
  <si>
    <t>T00346</t>
  </si>
  <si>
    <t>T00347</t>
  </si>
  <si>
    <t>T00349</t>
  </si>
  <si>
    <t>T00352</t>
  </si>
  <si>
    <t>T00353</t>
  </si>
  <si>
    <t>T00354</t>
  </si>
  <si>
    <t>T00357</t>
  </si>
  <si>
    <t>T00359</t>
  </si>
  <si>
    <t>T00360</t>
  </si>
  <si>
    <t>T00361</t>
  </si>
  <si>
    <t>T00362</t>
  </si>
  <si>
    <t>T00363</t>
  </si>
  <si>
    <t>T00364</t>
  </si>
  <si>
    <t>T00365</t>
  </si>
  <si>
    <t>T00366</t>
  </si>
  <si>
    <t>T00367</t>
  </si>
  <si>
    <t>T00368</t>
  </si>
  <si>
    <t>T00369</t>
  </si>
  <si>
    <t>T00371</t>
  </si>
  <si>
    <t>T00373</t>
  </si>
  <si>
    <t>T00374</t>
  </si>
  <si>
    <t>T00378</t>
  </si>
  <si>
    <t>T00383</t>
  </si>
  <si>
    <t>T00384</t>
  </si>
  <si>
    <t>T00385</t>
  </si>
  <si>
    <t>T00387</t>
  </si>
  <si>
    <t>T00388</t>
  </si>
  <si>
    <t>T00389</t>
  </si>
  <si>
    <t>T00393</t>
  </si>
  <si>
    <t>T00394</t>
  </si>
  <si>
    <t>T00398</t>
  </si>
  <si>
    <t>T00399</t>
  </si>
  <si>
    <t>T00400</t>
  </si>
  <si>
    <t>T00402</t>
  </si>
  <si>
    <t>T00403</t>
  </si>
  <si>
    <t>T00404</t>
  </si>
  <si>
    <t>T00406</t>
  </si>
  <si>
    <t>T00408</t>
  </si>
  <si>
    <t>T00409</t>
  </si>
  <si>
    <t>T00410</t>
  </si>
  <si>
    <t>T00411</t>
  </si>
  <si>
    <t>T00412</t>
  </si>
  <si>
    <t>T00413</t>
  </si>
  <si>
    <t>T00416</t>
  </si>
  <si>
    <t>T00417</t>
  </si>
  <si>
    <t>T00419</t>
  </si>
  <si>
    <t>T00422</t>
  </si>
  <si>
    <t>T00425</t>
  </si>
  <si>
    <t>T00426</t>
  </si>
  <si>
    <t>T00428</t>
  </si>
  <si>
    <t>T00433</t>
  </si>
  <si>
    <t>T00435</t>
  </si>
  <si>
    <t>T00437</t>
  </si>
  <si>
    <t>T00439</t>
  </si>
  <si>
    <t>T00440</t>
  </si>
  <si>
    <t>T00444</t>
  </si>
  <si>
    <t>T00446</t>
  </si>
  <si>
    <t>T00447</t>
  </si>
  <si>
    <t>T00448</t>
  </si>
  <si>
    <t>T00450</t>
  </si>
  <si>
    <t>T00451</t>
  </si>
  <si>
    <t>T00453</t>
  </si>
  <si>
    <t>T00464</t>
  </si>
  <si>
    <t>T00465</t>
  </si>
  <si>
    <t>T00466</t>
  </si>
  <si>
    <t>T00471</t>
  </si>
  <si>
    <t>T00473</t>
  </si>
  <si>
    <t>T00474</t>
  </si>
  <si>
    <t>T00475</t>
  </si>
  <si>
    <t>T00477</t>
  </si>
  <si>
    <t>T00478</t>
  </si>
  <si>
    <t>T00479</t>
  </si>
  <si>
    <t>T00480</t>
  </si>
  <si>
    <t>T00481</t>
  </si>
  <si>
    <t>T00484</t>
  </si>
  <si>
    <t>T00485</t>
  </si>
  <si>
    <t>T00486</t>
  </si>
  <si>
    <t>T00489</t>
  </si>
  <si>
    <t>T00490</t>
  </si>
  <si>
    <t>T00491</t>
  </si>
  <si>
    <t>T00492</t>
  </si>
  <si>
    <t>T00493</t>
  </si>
  <si>
    <t>T00494</t>
  </si>
  <si>
    <t>T00495</t>
  </si>
  <si>
    <t>T00499</t>
  </si>
  <si>
    <t>T00500</t>
  </si>
  <si>
    <t>Credit Card</t>
  </si>
  <si>
    <t>Debit Card</t>
  </si>
  <si>
    <t>Cash</t>
  </si>
  <si>
    <t>T00003</t>
  </si>
  <si>
    <t>Points</t>
  </si>
  <si>
    <t>Product_Name</t>
  </si>
  <si>
    <t>Category</t>
  </si>
  <si>
    <t>Is_Perishable</t>
  </si>
  <si>
    <t>Price</t>
  </si>
  <si>
    <t>Quantity/Size</t>
  </si>
  <si>
    <t>Product Description</t>
  </si>
  <si>
    <t>Packaging Type</t>
  </si>
  <si>
    <t>Country of Origin</t>
  </si>
  <si>
    <t>Available Stock</t>
  </si>
  <si>
    <t>PC Brown Sugar</t>
  </si>
  <si>
    <t>PC All-Purpose Flour</t>
  </si>
  <si>
    <t>PC Granulated Sugar</t>
  </si>
  <si>
    <t>PC Organic Olive Oil</t>
  </si>
  <si>
    <t>PC Balsamic Vinegar</t>
  </si>
  <si>
    <t>PC Maple Syrup</t>
  </si>
  <si>
    <t>PC Canned Tomatoes</t>
  </si>
  <si>
    <t>PC Canned Black Beans</t>
  </si>
  <si>
    <t>PC Canned Chickpeas</t>
  </si>
  <si>
    <t>PC Canned Coconut Milk</t>
  </si>
  <si>
    <t>PC Rice Vinegar</t>
  </si>
  <si>
    <t>PC Soy Sauce</t>
  </si>
  <si>
    <t>PC Sesame Oil</t>
  </si>
  <si>
    <t>PC Tortilla Chips</t>
  </si>
  <si>
    <t>PC Salsa</t>
  </si>
  <si>
    <t>PC Guacamole</t>
  </si>
  <si>
    <t>PC Hummus</t>
  </si>
  <si>
    <t>PC Pita Bread</t>
  </si>
  <si>
    <t>PC Hot Sauce</t>
  </si>
  <si>
    <t>PC Peanut Butter</t>
  </si>
  <si>
    <t>PC Almonds</t>
  </si>
  <si>
    <t>PC Cashews</t>
  </si>
  <si>
    <t>PC Walnuts</t>
  </si>
  <si>
    <t>PC Pecans</t>
  </si>
  <si>
    <t>PC Dried Cranberries</t>
  </si>
  <si>
    <t>PC Raisins</t>
  </si>
  <si>
    <t>PC Dried Apricots</t>
  </si>
  <si>
    <t>PC Trail Mix</t>
  </si>
  <si>
    <t>PC Sunflower Seeds</t>
  </si>
  <si>
    <t>PC Pumpkin Seeds</t>
  </si>
  <si>
    <t>PC Granola Gorp</t>
  </si>
  <si>
    <t>PC Oatmeal</t>
  </si>
  <si>
    <t>PC Quinoa</t>
  </si>
  <si>
    <t>PC Couscous</t>
  </si>
  <si>
    <t>PC Brown Rice</t>
  </si>
  <si>
    <t>PC White Rice</t>
  </si>
  <si>
    <t>PC Pasta (Spaghetti, Penne)</t>
  </si>
  <si>
    <t>PC Pasta Sauce</t>
  </si>
  <si>
    <t>PC Marinara Sauce</t>
  </si>
  <si>
    <t>PC Alfredo Sauce</t>
  </si>
  <si>
    <t>PC Parmesan Cheese</t>
  </si>
  <si>
    <t>PC Mozzarella Cheese</t>
  </si>
  <si>
    <t>PC Chocolate Chips</t>
  </si>
  <si>
    <t>PC Baking Powder</t>
  </si>
  <si>
    <t>PC Cornstarch</t>
  </si>
  <si>
    <t>PC Vanilla Extract</t>
  </si>
  <si>
    <t>PC Cocoa Powder</t>
  </si>
  <si>
    <t>PC Chocolate Syrup</t>
  </si>
  <si>
    <t>PC Powdered Sugar</t>
  </si>
  <si>
    <t>PC Honey</t>
  </si>
  <si>
    <t>PC Maple Butter</t>
  </si>
  <si>
    <t>PC Nutella</t>
  </si>
  <si>
    <t>PC Peanut Butter (Crunchy)</t>
  </si>
  <si>
    <t>PC Jam (Strawberry, Raspberry, Apricot)</t>
  </si>
  <si>
    <t>PC Mayonnaise</t>
  </si>
  <si>
    <t>PC Mustard (Yellow, Dijon)</t>
  </si>
  <si>
    <t>PC Ketchup</t>
  </si>
  <si>
    <t>PC BBQ Sauce</t>
  </si>
  <si>
    <t>PC Salad Dressing (Caesar, Ranch, Italian)</t>
  </si>
  <si>
    <t>PC Olive Tapenade</t>
  </si>
  <si>
    <t>PC Pesto Sauce</t>
  </si>
  <si>
    <t>PC Hot Dog Buns</t>
  </si>
  <si>
    <t>PC Hamburger Buns</t>
  </si>
  <si>
    <t>PC Croissants</t>
  </si>
  <si>
    <t>PC Bagels (Plain, Sesame, Everything)</t>
  </si>
  <si>
    <t>PC Brown Bread</t>
  </si>
  <si>
    <t>PC White Bread</t>
  </si>
  <si>
    <t>PC Whole Wheat Bread</t>
  </si>
  <si>
    <t>PC Gluten-Free Bread</t>
  </si>
  <si>
    <t>PC Multigrain Bread</t>
  </si>
  <si>
    <t>PC Brown Rice Cakes</t>
  </si>
  <si>
    <t>PC Tortilla Wraps</t>
  </si>
  <si>
    <t>PC Potato Chips (Kettle Cooked)</t>
  </si>
  <si>
    <t>PC Granola Bars (Chocolate, Peanut Butter)</t>
  </si>
  <si>
    <t>PC Popcorn</t>
  </si>
  <si>
    <t>PC Rice Crackers</t>
  </si>
  <si>
    <t>PC Veggie Chips</t>
  </si>
  <si>
    <t>PC Fruit Snacks</t>
  </si>
  <si>
    <t>Grocery</t>
  </si>
  <si>
    <t>Bakery</t>
  </si>
  <si>
    <t>No</t>
  </si>
  <si>
    <t>Yes</t>
  </si>
  <si>
    <t>500g</t>
  </si>
  <si>
    <t>1kg</t>
  </si>
  <si>
    <t>500mL</t>
  </si>
  <si>
    <t>250mL</t>
  </si>
  <si>
    <t>398mL</t>
  </si>
  <si>
    <t>400mL</t>
  </si>
  <si>
    <t>200g</t>
  </si>
  <si>
    <t>250g</t>
  </si>
  <si>
    <t>300g</t>
  </si>
  <si>
    <t>6 pieces</t>
  </si>
  <si>
    <t>100mL</t>
  </si>
  <si>
    <t>350g</t>
  </si>
  <si>
    <t>375g</t>
  </si>
  <si>
    <t>375mL</t>
  </si>
  <si>
    <t>190g</t>
  </si>
  <si>
    <t>6 buns</t>
  </si>
  <si>
    <t>4 pieces</t>
  </si>
  <si>
    <t>6 bagels</t>
  </si>
  <si>
    <t>1 loaf</t>
  </si>
  <si>
    <t>100g</t>
  </si>
  <si>
    <t>8 wraps</t>
  </si>
  <si>
    <t>6 bars</t>
  </si>
  <si>
    <t>150g</t>
  </si>
  <si>
    <t>10 packs</t>
  </si>
  <si>
    <t>A must-have sweetener for baking and cooking.</t>
  </si>
  <si>
    <t>Perfect for baking cakes, cookies, and other delicious treats.</t>
  </si>
  <si>
    <t>Granulated sugar, ideal for baking and sweetening.</t>
  </si>
  <si>
    <t>Organic extra virgin olive oil, great for cooking and dressings.</t>
  </si>
  <si>
    <t>Sweet and tangy balsamic vinegar, perfect for salads and marinades.</t>
  </si>
  <si>
    <t>Organic maple syrup, ideal for pancakes and desserts.</t>
  </si>
  <si>
    <t>Chopped canned tomatoes, perfect for sauces and stews.</t>
  </si>
  <si>
    <t>Canned black beans, ideal for tacos, soups, or salads.</t>
  </si>
  <si>
    <t>Canned chickpeas, perfect for hummus or salads.</t>
  </si>
  <si>
    <t>Creamy coconut milk, ideal for curries and desserts.</t>
  </si>
  <si>
    <t>Traditional rice vinegar, perfect for sushi or salad dressings.</t>
  </si>
  <si>
    <t>Authentic soy sauce, great for Asian cuisine.</t>
  </si>
  <si>
    <t>Fragrant sesame oil, ideal for stir-fries and dressings.</t>
  </si>
  <si>
    <t>Crunchy tortilla chips, perfect for dipping.</t>
  </si>
  <si>
    <t>Tangy and flavorful salsa, perfect for chips and tacos.</t>
  </si>
  <si>
    <t>Fresh and creamy guacamole, ideal for dipping.</t>
  </si>
  <si>
    <t>Creamy and flavorful hummus, great for dipping or spreading.</t>
  </si>
  <si>
    <t>Soft and fluffy pita bread, perfect for sandwiches or dips.</t>
  </si>
  <si>
    <t>Spicy and tangy hot sauce, perfect for adding heat to any dish.</t>
  </si>
  <si>
    <t>Classic peanut butter, creamy and delicious.</t>
  </si>
  <si>
    <t>Delicious and crunchy almonds, perfect for snacking or baking.</t>
  </si>
  <si>
    <t>Lightly salted cashews, ideal for snacking.</t>
  </si>
  <si>
    <t>Crunchy, rich walnuts, perfect for baking or snacking.</t>
  </si>
  <si>
    <t>Delicious, buttery pecans for snacking or baking.</t>
  </si>
  <si>
    <t>Sweet and tart dried cranberries, perfect for salads or snacking.</t>
  </si>
  <si>
    <t>Sweet, dried raisins, great for baking or snacking.</t>
  </si>
  <si>
    <t>Tart and sweet dried apricots, ideal for snacking or baking.</t>
  </si>
  <si>
    <t>Healthy and delicious trail mix with nuts and dried fruit.</t>
  </si>
  <si>
    <t>Crunchy, roasted sunflower seeds, perfect for snacking.</t>
  </si>
  <si>
    <t>Crunchy, roasted pumpkin seeds, great for snacking.</t>
  </si>
  <si>
    <t>A mix of granola, nuts, and dried fruit for snacking.</t>
  </si>
  <si>
    <t>Healthy and hearty oatmeal, perfect for breakfast.</t>
  </si>
  <si>
    <t>Protein-rich quinoa, ideal for salads or as a side dish.</t>
  </si>
  <si>
    <t>Fluffy and light couscous, great for salads or as a side dish.</t>
  </si>
  <si>
    <t>Whole grain brown rice, perfect for stir-fries or bowls.</t>
  </si>
  <si>
    <t>Simple and versatile white rice for everyday meals.</t>
  </si>
  <si>
    <t>A variety of pasta shapes, perfect for Italian dishes.</t>
  </si>
  <si>
    <t>Tasty pasta sauce, ideal for spaghetti or lasagna.</t>
  </si>
  <si>
    <t>Classic marinara sauce, perfect for pasta dishes.</t>
  </si>
  <si>
    <t>Creamy and rich Alfredo sauce, great for pasta dishes.</t>
  </si>
  <si>
    <t>Freshly grated Parmesan cheese, perfect for pasta or salads.</t>
  </si>
  <si>
    <t>Fresh mozzarella cheese, great for pizzas or salads.</t>
  </si>
  <si>
    <t>Sweet chocolate chips for baking or snacking.</t>
  </si>
  <si>
    <t>A versatile leavening agent for baked goods.</t>
  </si>
  <si>
    <t>A pantry staple for thickening sauces or soups.</t>
  </si>
  <si>
    <t>Pure vanilla extract for baking and cooking.</t>
  </si>
  <si>
    <t>Rich and flavorful cocoa powder, perfect for baking.</t>
  </si>
  <si>
    <t>Sweet chocolate syrup for milk or ice cream.</t>
  </si>
  <si>
    <t>Sweet powdered sugar, perfect for frosting and baking.</t>
  </si>
  <si>
    <t>Pure and natural honey, ideal for sweetening drinks or baking.</t>
  </si>
  <si>
    <t>Delicious maple butter, perfect for spreading on toast.</t>
  </si>
  <si>
    <t>Creamy hazelnut chocolate spread, great for toast or desserts.</t>
  </si>
  <si>
    <t>Crispy, crunchy peanut butter, perfect for spreading.</t>
  </si>
  <si>
    <t>Delicious fruit jam, perfect for spreading on toast.</t>
  </si>
  <si>
    <t>Creamy mayonnaise, perfect for sandwiches and salads.</t>
  </si>
  <si>
    <t>Classic mustard, perfect for hot dogs and sandwiches.</t>
  </si>
  <si>
    <t>Tangy ketchup, perfect for burgers, fries, and more.</t>
  </si>
  <si>
    <t>Tangy and smoky BBQ sauce for grilling and dipping.</t>
  </si>
  <si>
    <t>A variety of salad dressings, great for salads or dipping.</t>
  </si>
  <si>
    <t>A savory blend of olives, perfect for spreading.</t>
  </si>
  <si>
    <t>A fragrant basil pesto sauce, great for pasta and sandwiches.</t>
  </si>
  <si>
    <t>Soft, fluffy buns perfect for hot dogs.</t>
  </si>
  <si>
    <t>Soft, fresh hamburger buns, great for burgers.</t>
  </si>
  <si>
    <t>Fresh and flaky croissants, perfect for breakfast.</t>
  </si>
  <si>
    <t>Fresh, soft bagels, great for breakfast or snacks.</t>
  </si>
  <si>
    <t>Sliced brown bread, perfect for sandwiches or toast.</t>
  </si>
  <si>
    <t>Freshly baked white bread, ideal for sandwiches.</t>
  </si>
  <si>
    <t>Fresh whole wheat bread, great for sandwiches.</t>
  </si>
  <si>
    <t>A gluten-free bread option, perfect for those with dietary restrictions.</t>
  </si>
  <si>
    <t>Multigrain bread, rich in fiber and flavor.</t>
  </si>
  <si>
    <t>Healthy and light brown rice cakes for snacking.</t>
  </si>
  <si>
    <t>Soft and flexible tortilla wraps for burritos and wraps.</t>
  </si>
  <si>
    <t>Crispy, kettle-cooked potato chips, great for snacking.</t>
  </si>
  <si>
    <t>Tasty granola bars for a quick snack.</t>
  </si>
  <si>
    <t>Light and crispy popcorn for a delicious snack.</t>
  </si>
  <si>
    <t>Crunchy and light rice crackers for snacking.</t>
  </si>
  <si>
    <t>Crunchy vegetable chips, a healthy alternative to regular chips.</t>
  </si>
  <si>
    <t>Sweet fruit snacks made with real fruit juice.</t>
  </si>
  <si>
    <t>Crispy waffle fries, great for any meal.</t>
  </si>
  <si>
    <t>Tasty veggie burgers, perfect for grilling.</t>
  </si>
  <si>
    <t>Crispy and golden tater tots, a fun and tasty side.</t>
  </si>
  <si>
    <t>Plastic Bag</t>
  </si>
  <si>
    <t>Glass Bottle</t>
  </si>
  <si>
    <t>Can</t>
  </si>
  <si>
    <t>Jar</t>
  </si>
  <si>
    <t>Plastic Tub</t>
  </si>
  <si>
    <t>Plastic Jar</t>
  </si>
  <si>
    <t>Plastic Packaging</t>
  </si>
  <si>
    <t>Plastic Can</t>
  </si>
  <si>
    <t>Plastic Bottle</t>
  </si>
  <si>
    <t>Box</t>
  </si>
  <si>
    <t>Canada</t>
  </si>
  <si>
    <t>Italy</t>
  </si>
  <si>
    <t>Thailand</t>
  </si>
  <si>
    <t>Japan</t>
  </si>
  <si>
    <t>South Korea</t>
  </si>
  <si>
    <t>USA</t>
  </si>
  <si>
    <t>Turkey</t>
  </si>
  <si>
    <t>Peru</t>
  </si>
  <si>
    <t>Membership_Price</t>
  </si>
  <si>
    <t>Member_Price</t>
  </si>
  <si>
    <t>Amount_Paid</t>
  </si>
  <si>
    <t>Return_ID</t>
  </si>
  <si>
    <t>Return_Date</t>
  </si>
  <si>
    <t>Return_Reason</t>
  </si>
  <si>
    <t>Quantity_Returned</t>
  </si>
  <si>
    <t>Refund_Amount</t>
  </si>
  <si>
    <t>Return_Status</t>
  </si>
  <si>
    <t>Original_Amount_Paid</t>
  </si>
  <si>
    <t>R00001</t>
  </si>
  <si>
    <t>R00002</t>
  </si>
  <si>
    <t>R00003</t>
  </si>
  <si>
    <t>R00004</t>
  </si>
  <si>
    <t>Customer Change of Mind</t>
  </si>
  <si>
    <t>Approved</t>
  </si>
  <si>
    <t>R00005</t>
  </si>
  <si>
    <t>R00006</t>
  </si>
  <si>
    <t>Food Quality Issues</t>
  </si>
  <si>
    <t>R00007</t>
  </si>
  <si>
    <t>R00008</t>
  </si>
  <si>
    <t>R00009</t>
  </si>
  <si>
    <t>R00010</t>
  </si>
  <si>
    <t>No Receipt - Exchange Only</t>
  </si>
  <si>
    <t>R00011</t>
  </si>
  <si>
    <t>R00012</t>
  </si>
  <si>
    <t>R00013</t>
  </si>
  <si>
    <t>R00014</t>
  </si>
  <si>
    <t>R00015</t>
  </si>
  <si>
    <t>Wrong Product</t>
  </si>
  <si>
    <t>R00016</t>
  </si>
  <si>
    <t>R00017</t>
  </si>
  <si>
    <t>R00018</t>
  </si>
  <si>
    <t>R00019</t>
  </si>
  <si>
    <t>R00020</t>
  </si>
  <si>
    <t>R00021</t>
  </si>
  <si>
    <t>R00022</t>
  </si>
  <si>
    <t>R00023</t>
  </si>
  <si>
    <t>Expired Food</t>
  </si>
  <si>
    <t>R00024</t>
  </si>
  <si>
    <t>R00025</t>
  </si>
  <si>
    <t>R00026</t>
  </si>
  <si>
    <t>R00027</t>
  </si>
  <si>
    <t>R00028</t>
  </si>
  <si>
    <t>R00029</t>
  </si>
  <si>
    <t>R00030</t>
  </si>
  <si>
    <t>Product not needed</t>
  </si>
  <si>
    <t>R00031</t>
  </si>
  <si>
    <t>R00032</t>
  </si>
  <si>
    <t>R00033</t>
  </si>
  <si>
    <t>R00034</t>
  </si>
  <si>
    <t>R00035</t>
  </si>
  <si>
    <t>R00036</t>
  </si>
  <si>
    <t>R00037</t>
  </si>
  <si>
    <t>R00038</t>
  </si>
  <si>
    <t>R00039</t>
  </si>
  <si>
    <t>R00040</t>
  </si>
  <si>
    <t>R00041</t>
  </si>
  <si>
    <t>R00042</t>
  </si>
  <si>
    <t>R00043</t>
  </si>
  <si>
    <t>R00044</t>
  </si>
  <si>
    <t>R00045</t>
  </si>
  <si>
    <t>R00046</t>
  </si>
  <si>
    <t>R00047</t>
  </si>
  <si>
    <t>R00048</t>
  </si>
  <si>
    <t>R00049</t>
  </si>
  <si>
    <t>R00050</t>
  </si>
  <si>
    <t>R00051</t>
  </si>
  <si>
    <t>R00052</t>
  </si>
  <si>
    <t>R00053</t>
  </si>
  <si>
    <t>R00054</t>
  </si>
  <si>
    <t>R00055</t>
  </si>
  <si>
    <t>R00056</t>
  </si>
  <si>
    <t>R00057</t>
  </si>
  <si>
    <t>R00058</t>
  </si>
  <si>
    <t>R00059</t>
  </si>
  <si>
    <t>R00060</t>
  </si>
  <si>
    <t>R00061</t>
  </si>
  <si>
    <t>R00062</t>
  </si>
  <si>
    <t>R00063</t>
  </si>
  <si>
    <t>R00064</t>
  </si>
  <si>
    <t>R00065</t>
  </si>
  <si>
    <t>R00066</t>
  </si>
  <si>
    <t>R00067</t>
  </si>
  <si>
    <t>R00068</t>
  </si>
  <si>
    <t>R00069</t>
  </si>
  <si>
    <t>R00070</t>
  </si>
  <si>
    <t>R00071</t>
  </si>
  <si>
    <t>R00072</t>
  </si>
  <si>
    <t>R00073</t>
  </si>
  <si>
    <t>R00074</t>
  </si>
  <si>
    <t>R00075</t>
  </si>
  <si>
    <t>R00076</t>
  </si>
  <si>
    <t>R00077</t>
  </si>
  <si>
    <t>R00078</t>
  </si>
  <si>
    <t>R00079</t>
  </si>
  <si>
    <t>R00080</t>
  </si>
  <si>
    <t>R00081</t>
  </si>
  <si>
    <t>R00082</t>
  </si>
  <si>
    <t>R00083</t>
  </si>
  <si>
    <t>R00084</t>
  </si>
  <si>
    <t>R00085</t>
  </si>
  <si>
    <t>R00086</t>
  </si>
  <si>
    <t>R00087</t>
  </si>
  <si>
    <t>R00088</t>
  </si>
  <si>
    <t>R00089</t>
  </si>
  <si>
    <t>R00090</t>
  </si>
  <si>
    <t>R00091</t>
  </si>
  <si>
    <t>R00092</t>
  </si>
  <si>
    <t>R00093</t>
  </si>
  <si>
    <t>R00094</t>
  </si>
  <si>
    <t>R00095</t>
  </si>
  <si>
    <t>R00096</t>
  </si>
  <si>
    <t>R00098</t>
  </si>
  <si>
    <t>R00099</t>
  </si>
  <si>
    <t>R00100</t>
  </si>
  <si>
    <t>R00101</t>
  </si>
  <si>
    <t>R00102</t>
  </si>
  <si>
    <t>R00103</t>
  </si>
  <si>
    <t>R00104</t>
  </si>
  <si>
    <t>R00105</t>
  </si>
  <si>
    <t>R00106</t>
  </si>
  <si>
    <t>R00107</t>
  </si>
  <si>
    <t>R00108</t>
  </si>
  <si>
    <t>R00109</t>
  </si>
  <si>
    <t>R00110</t>
  </si>
  <si>
    <t>R00111</t>
  </si>
  <si>
    <t>R00112</t>
  </si>
  <si>
    <t>R00113</t>
  </si>
  <si>
    <t>R00114</t>
  </si>
  <si>
    <t>R00115</t>
  </si>
  <si>
    <t>R00116</t>
  </si>
  <si>
    <t>R00117</t>
  </si>
  <si>
    <t>R00118</t>
  </si>
  <si>
    <t>R00119</t>
  </si>
  <si>
    <t>R00120</t>
  </si>
  <si>
    <t>R00121</t>
  </si>
  <si>
    <t>R00122</t>
  </si>
  <si>
    <t>R00123</t>
  </si>
  <si>
    <t>R00124</t>
  </si>
  <si>
    <t>R00125</t>
  </si>
  <si>
    <t>R00126</t>
  </si>
  <si>
    <t>R00127</t>
  </si>
  <si>
    <t>R00128</t>
  </si>
  <si>
    <t>R00129</t>
  </si>
  <si>
    <t>R00130</t>
  </si>
  <si>
    <t>R00131</t>
  </si>
  <si>
    <t>R00132</t>
  </si>
  <si>
    <t>R00133</t>
  </si>
  <si>
    <t>R00134</t>
  </si>
  <si>
    <t>R00135</t>
  </si>
  <si>
    <t>R00136</t>
  </si>
  <si>
    <t>R00137</t>
  </si>
  <si>
    <t>R00138</t>
  </si>
  <si>
    <t>R00139</t>
  </si>
  <si>
    <t>R00140</t>
  </si>
  <si>
    <t>R00141</t>
  </si>
  <si>
    <t>R00142</t>
  </si>
  <si>
    <t>R00143</t>
  </si>
  <si>
    <t>R00144</t>
  </si>
  <si>
    <t>R00145</t>
  </si>
  <si>
    <t>R00146</t>
  </si>
  <si>
    <t>R00147</t>
  </si>
  <si>
    <t>R00148</t>
  </si>
  <si>
    <t>R00149</t>
  </si>
  <si>
    <t>R00150</t>
  </si>
  <si>
    <t>R00151</t>
  </si>
  <si>
    <t>R00152</t>
  </si>
  <si>
    <t>R00153</t>
  </si>
  <si>
    <t>R00154</t>
  </si>
  <si>
    <t>R00155</t>
  </si>
  <si>
    <t>R00156</t>
  </si>
  <si>
    <t>R00157</t>
  </si>
  <si>
    <t>R00158</t>
  </si>
  <si>
    <t>R00159</t>
  </si>
  <si>
    <t>R00160</t>
  </si>
  <si>
    <t>R00161</t>
  </si>
  <si>
    <t>R00162</t>
  </si>
  <si>
    <t>R00163</t>
  </si>
  <si>
    <t>R00164</t>
  </si>
  <si>
    <t>R00165</t>
  </si>
  <si>
    <t>R00166</t>
  </si>
  <si>
    <t>R00167</t>
  </si>
  <si>
    <t>R00168</t>
  </si>
  <si>
    <t>R00169</t>
  </si>
  <si>
    <t>R00170</t>
  </si>
  <si>
    <t>R00171</t>
  </si>
  <si>
    <t>R00172</t>
  </si>
  <si>
    <t>R00173</t>
  </si>
  <si>
    <t>R00174</t>
  </si>
  <si>
    <t>R00175</t>
  </si>
  <si>
    <t>R00176</t>
  </si>
  <si>
    <t>R00177</t>
  </si>
  <si>
    <t>R00178</t>
  </si>
  <si>
    <t>R00179</t>
  </si>
  <si>
    <t>R00180</t>
  </si>
  <si>
    <t>R00181</t>
  </si>
  <si>
    <t>R00182</t>
  </si>
  <si>
    <t>R00183</t>
  </si>
  <si>
    <t>R00184</t>
  </si>
  <si>
    <t>R00185</t>
  </si>
  <si>
    <t>R00186</t>
  </si>
  <si>
    <t>R00187</t>
  </si>
  <si>
    <t>R00188</t>
  </si>
  <si>
    <t>R00189</t>
  </si>
  <si>
    <t>R00190</t>
  </si>
  <si>
    <t>R00191</t>
  </si>
  <si>
    <t>R00192</t>
  </si>
  <si>
    <t>R00193</t>
  </si>
  <si>
    <t>R00194</t>
  </si>
  <si>
    <t>R00195</t>
  </si>
  <si>
    <t>R00196</t>
  </si>
  <si>
    <t>R00197</t>
  </si>
  <si>
    <t>R00198</t>
  </si>
  <si>
    <t>R00199</t>
  </si>
  <si>
    <t>R00200</t>
  </si>
  <si>
    <t>R00201</t>
  </si>
  <si>
    <t>R00202</t>
  </si>
  <si>
    <t>R00203</t>
  </si>
  <si>
    <t>R00204</t>
  </si>
  <si>
    <t>R00205</t>
  </si>
  <si>
    <t>R00206</t>
  </si>
  <si>
    <t>R00207</t>
  </si>
  <si>
    <t>R00208</t>
  </si>
  <si>
    <t>R00209</t>
  </si>
  <si>
    <t>R00210</t>
  </si>
  <si>
    <t>R00211</t>
  </si>
  <si>
    <t>R00212</t>
  </si>
  <si>
    <t>R00213</t>
  </si>
  <si>
    <t>R00214</t>
  </si>
  <si>
    <t>R00215</t>
  </si>
  <si>
    <t>R00216</t>
  </si>
  <si>
    <t>R00217</t>
  </si>
  <si>
    <t>R00218</t>
  </si>
  <si>
    <t>R00219</t>
  </si>
  <si>
    <t>R00220</t>
  </si>
  <si>
    <t>R00221</t>
  </si>
  <si>
    <t>R00222</t>
  </si>
  <si>
    <t>R00223</t>
  </si>
  <si>
    <t>R00224</t>
  </si>
  <si>
    <t>R00225</t>
  </si>
  <si>
    <t>R00226</t>
  </si>
  <si>
    <t>R00227</t>
  </si>
  <si>
    <t>R00228</t>
  </si>
  <si>
    <t>R00229</t>
  </si>
  <si>
    <t>R00230</t>
  </si>
  <si>
    <t>R00231</t>
  </si>
  <si>
    <t>R00232</t>
  </si>
  <si>
    <t>R00233</t>
  </si>
  <si>
    <t>R00234</t>
  </si>
  <si>
    <t>R00235</t>
  </si>
  <si>
    <t>R00236</t>
  </si>
  <si>
    <t>R00237</t>
  </si>
  <si>
    <t>R00238</t>
  </si>
  <si>
    <t>R00239</t>
  </si>
  <si>
    <t>R00240</t>
  </si>
  <si>
    <t>R00241</t>
  </si>
  <si>
    <t>R00242</t>
  </si>
  <si>
    <t>R00243</t>
  </si>
  <si>
    <t>R00244</t>
  </si>
  <si>
    <t>R00245</t>
  </si>
  <si>
    <t>R00246</t>
  </si>
  <si>
    <t>R00247</t>
  </si>
  <si>
    <t>R00248</t>
  </si>
  <si>
    <t>R00249</t>
  </si>
  <si>
    <t>R00250</t>
  </si>
  <si>
    <t>R00251</t>
  </si>
  <si>
    <t>R00252</t>
  </si>
  <si>
    <t>R00253</t>
  </si>
  <si>
    <t>R00254</t>
  </si>
  <si>
    <t>R00255</t>
  </si>
  <si>
    <t>R00256</t>
  </si>
  <si>
    <t>R00257</t>
  </si>
  <si>
    <t>R00258</t>
  </si>
  <si>
    <t>R00259</t>
  </si>
  <si>
    <t>R00260</t>
  </si>
  <si>
    <t>R00261</t>
  </si>
  <si>
    <t>R00262</t>
  </si>
  <si>
    <t>R00263</t>
  </si>
  <si>
    <t>R00264</t>
  </si>
  <si>
    <t>R00265</t>
  </si>
  <si>
    <t>R00266</t>
  </si>
  <si>
    <t>R00267</t>
  </si>
  <si>
    <t>R00268</t>
  </si>
  <si>
    <t>R00269</t>
  </si>
  <si>
    <t>R00270</t>
  </si>
  <si>
    <t>R00271</t>
  </si>
  <si>
    <t>R00272</t>
  </si>
  <si>
    <t>R00273</t>
  </si>
  <si>
    <t>R00274</t>
  </si>
  <si>
    <t>R00275</t>
  </si>
  <si>
    <t>R00276</t>
  </si>
  <si>
    <t>R00277</t>
  </si>
  <si>
    <t>R00278</t>
  </si>
  <si>
    <t>R00279</t>
  </si>
  <si>
    <t>R00280</t>
  </si>
  <si>
    <t>R00281</t>
  </si>
  <si>
    <t>R00282</t>
  </si>
  <si>
    <t>R00283</t>
  </si>
  <si>
    <t>R00284</t>
  </si>
  <si>
    <t>R00285</t>
  </si>
  <si>
    <t>R00286</t>
  </si>
  <si>
    <t>R00287</t>
  </si>
  <si>
    <t>R00288</t>
  </si>
  <si>
    <t>R00289</t>
  </si>
  <si>
    <t>R00290</t>
  </si>
  <si>
    <t>R00291</t>
  </si>
  <si>
    <t>R00292</t>
  </si>
  <si>
    <t>R00293</t>
  </si>
  <si>
    <t>R00294</t>
  </si>
  <si>
    <t>R00295</t>
  </si>
  <si>
    <t>R00296</t>
  </si>
  <si>
    <t>R00297</t>
  </si>
  <si>
    <t>R00298</t>
  </si>
  <si>
    <t>R00299</t>
  </si>
  <si>
    <t>R00300</t>
  </si>
  <si>
    <t>R00301</t>
  </si>
  <si>
    <t>R00302</t>
  </si>
  <si>
    <t>R00303</t>
  </si>
  <si>
    <t>R00304</t>
  </si>
  <si>
    <t>R00305</t>
  </si>
  <si>
    <t>R00306</t>
  </si>
  <si>
    <t>R00307</t>
  </si>
  <si>
    <t>R00308</t>
  </si>
  <si>
    <t>R00309</t>
  </si>
  <si>
    <t>R00310</t>
  </si>
  <si>
    <t>R00311</t>
  </si>
  <si>
    <t>R00312</t>
  </si>
  <si>
    <t>R00313</t>
  </si>
  <si>
    <t>R00314</t>
  </si>
  <si>
    <t>R00315</t>
  </si>
  <si>
    <t>R00316</t>
  </si>
  <si>
    <t>R00317</t>
  </si>
  <si>
    <t>R00318</t>
  </si>
  <si>
    <t>R00319</t>
  </si>
  <si>
    <t>R00320</t>
  </si>
  <si>
    <t>R00321</t>
  </si>
  <si>
    <t>R00322</t>
  </si>
  <si>
    <t>R00323</t>
  </si>
  <si>
    <t>R00324</t>
  </si>
  <si>
    <t>R00325</t>
  </si>
  <si>
    <t>R00326</t>
  </si>
  <si>
    <t>R00327</t>
  </si>
  <si>
    <t>R00328</t>
  </si>
  <si>
    <t>R00329</t>
  </si>
  <si>
    <t>R00330</t>
  </si>
  <si>
    <t>R00331</t>
  </si>
  <si>
    <t>R00332</t>
  </si>
  <si>
    <t>R00333</t>
  </si>
  <si>
    <t>R00334</t>
  </si>
  <si>
    <t>R00335</t>
  </si>
  <si>
    <t>R00336</t>
  </si>
  <si>
    <t>R00337</t>
  </si>
  <si>
    <t>R00338</t>
  </si>
  <si>
    <t>R00339</t>
  </si>
  <si>
    <t>R00340</t>
  </si>
  <si>
    <t>R00341</t>
  </si>
  <si>
    <t>R00342</t>
  </si>
  <si>
    <t>R00343</t>
  </si>
  <si>
    <t>R00344</t>
  </si>
  <si>
    <t>R00345</t>
  </si>
  <si>
    <t>R00346</t>
  </si>
  <si>
    <t>R00347</t>
  </si>
  <si>
    <t>R00348</t>
  </si>
  <si>
    <t>R00349</t>
  </si>
  <si>
    <t>R00350</t>
  </si>
  <si>
    <t>R00351</t>
  </si>
  <si>
    <t>R00352</t>
  </si>
  <si>
    <t>R00353</t>
  </si>
  <si>
    <t>R00354</t>
  </si>
  <si>
    <t>R00355</t>
  </si>
  <si>
    <t>R00356</t>
  </si>
  <si>
    <t>R00357</t>
  </si>
  <si>
    <t>R00358</t>
  </si>
  <si>
    <t>R00359</t>
  </si>
  <si>
    <t>R00360</t>
  </si>
  <si>
    <t>R00361</t>
  </si>
  <si>
    <t>R00362</t>
  </si>
  <si>
    <t>R00363</t>
  </si>
  <si>
    <t>R00364</t>
  </si>
  <si>
    <t>R00365</t>
  </si>
  <si>
    <t>R00366</t>
  </si>
  <si>
    <t>R00367</t>
  </si>
  <si>
    <t>R00368</t>
  </si>
  <si>
    <t>R00369</t>
  </si>
  <si>
    <t>R00370</t>
  </si>
  <si>
    <t>R00371</t>
  </si>
  <si>
    <t>R00372</t>
  </si>
  <si>
    <t>R00373</t>
  </si>
  <si>
    <t>R00374</t>
  </si>
  <si>
    <t>R00375</t>
  </si>
  <si>
    <t>R00376</t>
  </si>
  <si>
    <t>R00377</t>
  </si>
  <si>
    <t>R00378</t>
  </si>
  <si>
    <t>R00379</t>
  </si>
  <si>
    <t>R00380</t>
  </si>
  <si>
    <t>R00381</t>
  </si>
  <si>
    <t>R00382</t>
  </si>
  <si>
    <t>R00383</t>
  </si>
  <si>
    <t>R00384</t>
  </si>
  <si>
    <t>R00385</t>
  </si>
  <si>
    <t>R00386</t>
  </si>
  <si>
    <t>R00387</t>
  </si>
  <si>
    <t>R00388</t>
  </si>
  <si>
    <t>R00389</t>
  </si>
  <si>
    <t>R00390</t>
  </si>
  <si>
    <t>R00391</t>
  </si>
  <si>
    <t>R00392</t>
  </si>
  <si>
    <t>R00393</t>
  </si>
  <si>
    <t>R00394</t>
  </si>
  <si>
    <t>R00395</t>
  </si>
  <si>
    <t>R00396</t>
  </si>
  <si>
    <t>R00397</t>
  </si>
  <si>
    <t>R00398</t>
  </si>
  <si>
    <t>R00399</t>
  </si>
  <si>
    <t>R00400</t>
  </si>
  <si>
    <t>R00401</t>
  </si>
  <si>
    <t>R00402</t>
  </si>
  <si>
    <t>R00403</t>
  </si>
  <si>
    <t>R00404</t>
  </si>
  <si>
    <t>R00405</t>
  </si>
  <si>
    <t>R00406</t>
  </si>
  <si>
    <t>R00407</t>
  </si>
  <si>
    <t>R00408</t>
  </si>
  <si>
    <t>R00409</t>
  </si>
  <si>
    <t>R00410</t>
  </si>
  <si>
    <t>R00411</t>
  </si>
  <si>
    <t>R00412</t>
  </si>
  <si>
    <t>R00413</t>
  </si>
  <si>
    <t>R00414</t>
  </si>
  <si>
    <t>R00415</t>
  </si>
  <si>
    <t>R00416</t>
  </si>
  <si>
    <t>R00417</t>
  </si>
  <si>
    <t>R00418</t>
  </si>
  <si>
    <t>R00419</t>
  </si>
  <si>
    <t>R00420</t>
  </si>
  <si>
    <t>R00421</t>
  </si>
  <si>
    <t>R00422</t>
  </si>
  <si>
    <t>R00423</t>
  </si>
  <si>
    <t>R00424</t>
  </si>
  <si>
    <t>R00425</t>
  </si>
  <si>
    <t>R00426</t>
  </si>
  <si>
    <t>R00427</t>
  </si>
  <si>
    <t>R00428</t>
  </si>
  <si>
    <t>R00429</t>
  </si>
  <si>
    <t>R00430</t>
  </si>
  <si>
    <t>R00431</t>
  </si>
  <si>
    <t>R00432</t>
  </si>
  <si>
    <t>R00433</t>
  </si>
  <si>
    <t>R00434</t>
  </si>
  <si>
    <t>R00435</t>
  </si>
  <si>
    <t>R00436</t>
  </si>
  <si>
    <t>R00437</t>
  </si>
  <si>
    <t>R00438</t>
  </si>
  <si>
    <t>R00439</t>
  </si>
  <si>
    <t>R00440</t>
  </si>
  <si>
    <t>R00441</t>
  </si>
  <si>
    <t>R00442</t>
  </si>
  <si>
    <t>R00443</t>
  </si>
  <si>
    <t>R00444</t>
  </si>
  <si>
    <t>R00445</t>
  </si>
  <si>
    <t>R00446</t>
  </si>
  <si>
    <t>R00447</t>
  </si>
  <si>
    <t>R00448</t>
  </si>
  <si>
    <t>R00449</t>
  </si>
  <si>
    <t>R00450</t>
  </si>
  <si>
    <t>R00451</t>
  </si>
  <si>
    <t>R00452</t>
  </si>
  <si>
    <t>R00453</t>
  </si>
  <si>
    <t>R00454</t>
  </si>
  <si>
    <t>R00455</t>
  </si>
  <si>
    <t>R00456</t>
  </si>
  <si>
    <t>R00457</t>
  </si>
  <si>
    <t>R00458</t>
  </si>
  <si>
    <t>R00459</t>
  </si>
  <si>
    <t>R00460</t>
  </si>
  <si>
    <t>R00461</t>
  </si>
  <si>
    <t>R00462</t>
  </si>
  <si>
    <t>R00463</t>
  </si>
  <si>
    <t>R00464</t>
  </si>
  <si>
    <t>R00465</t>
  </si>
  <si>
    <t>R00466</t>
  </si>
  <si>
    <t>R00467</t>
  </si>
  <si>
    <t>R00468</t>
  </si>
  <si>
    <t>R00469</t>
  </si>
  <si>
    <t>R00470</t>
  </si>
  <si>
    <t>R00471</t>
  </si>
  <si>
    <t>R00472</t>
  </si>
  <si>
    <t>R00473</t>
  </si>
  <si>
    <t>R00474</t>
  </si>
  <si>
    <t>R00475</t>
  </si>
  <si>
    <t>R00476</t>
  </si>
  <si>
    <t>R00477</t>
  </si>
  <si>
    <t>R00478</t>
  </si>
  <si>
    <t>R00479</t>
  </si>
  <si>
    <t>R00480</t>
  </si>
  <si>
    <t>R00481</t>
  </si>
  <si>
    <t>R00482</t>
  </si>
  <si>
    <t>R00483</t>
  </si>
  <si>
    <t>R00484</t>
  </si>
  <si>
    <t>R00485</t>
  </si>
  <si>
    <t>R00486</t>
  </si>
  <si>
    <t>R00487</t>
  </si>
  <si>
    <t>R00488</t>
  </si>
  <si>
    <t>R00489</t>
  </si>
  <si>
    <t>R00490</t>
  </si>
  <si>
    <t>R00491</t>
  </si>
  <si>
    <t>R00492</t>
  </si>
  <si>
    <t>R00493</t>
  </si>
  <si>
    <t>R00494</t>
  </si>
  <si>
    <t>R00495</t>
  </si>
  <si>
    <t>R00496</t>
  </si>
  <si>
    <t>R00497</t>
  </si>
  <si>
    <t>R00498</t>
  </si>
  <si>
    <t>R00499</t>
  </si>
  <si>
    <t>R00500</t>
  </si>
  <si>
    <t>Return Period Expired - Exchange Only</t>
  </si>
  <si>
    <t>Different Price on Shelf</t>
  </si>
  <si>
    <t>Damaged Product</t>
  </si>
  <si>
    <t>50% Missed</t>
  </si>
  <si>
    <t>Cashier</t>
  </si>
  <si>
    <t>Date</t>
  </si>
  <si>
    <t>PC_Optimum</t>
  </si>
  <si>
    <t>Declined</t>
  </si>
  <si>
    <t>Disclaimer</t>
  </si>
  <si>
    <t xml:space="preserve">This dataset and accompanying report are fictional and created solely for educational and analytical demonstration purposes. While inspired by operational scenarios typical of the Canadian grocery retail environment — including structures observed in Loblaws operations, it is not based on any proprietary or confidential Loblaws data. This project is not affiliated with, endorsed by, or representing Loblaw Companies Limited in any capacity. The use of any brand names or logos is strictly for illustrative purposes. The insights, visualizations, and recommendations derived from this dataset are meant to showcase analytical capabilities and do not reflect actual performance or operations of Loblaws and its subsidaries in any capacity. </t>
  </si>
  <si>
    <t>Total_Sale</t>
  </si>
  <si>
    <t>Without MP</t>
  </si>
  <si>
    <t>Saving_With_mp</t>
  </si>
  <si>
    <t>Weekday_Transactions</t>
  </si>
  <si>
    <t>Weekday_Returns</t>
  </si>
  <si>
    <t>PC Dairy Frozen Waffle Fries</t>
  </si>
  <si>
    <t>Dairy Frozen</t>
  </si>
  <si>
    <t>PC Dairy Frozen Veggie Burgers</t>
  </si>
  <si>
    <t>PC Dairy Frozen Tater Tots</t>
  </si>
  <si>
    <t>PC Dairy Frozen Corn Kernels</t>
  </si>
  <si>
    <t>Dairy Frozen sweet corn, great for side dishes and soups.</t>
  </si>
  <si>
    <t>PC Dairy Frozen Peas</t>
  </si>
  <si>
    <t>Dairy Frozen green peas, perfect for side dishes and soups.</t>
  </si>
  <si>
    <t>PC Dairy Frozen Broccoli</t>
  </si>
  <si>
    <t>Dairy Frozen broccoli, ideal for steaming or adding to stir-fries.</t>
  </si>
  <si>
    <t>PC Dairy Frozen Mixed Vegetables</t>
  </si>
  <si>
    <t>A variety of Dairy Frozen vegetables, perfect for quick meals.</t>
  </si>
  <si>
    <t>PC Dairy Frozen Spinach</t>
  </si>
  <si>
    <t>Dairy Frozen spinach, ideal for cooking and adding to dishes.</t>
  </si>
  <si>
    <t>PC Dairy Frozen Mushrooms</t>
  </si>
  <si>
    <t>Dairy Frozen mushrooms, perfect for sauces and soups.</t>
  </si>
  <si>
    <t>PC Dairy Frozen Edamame</t>
  </si>
  <si>
    <t>Dairy Frozen edamame, great for snacking or adding to meals.</t>
  </si>
  <si>
    <t>PC Dairy Frozen Fruit Mix</t>
  </si>
  <si>
    <t>A blend of Dairy Frozen fruits for smoothies and desserts.</t>
  </si>
  <si>
    <t>PC Dairy Frozen Pea Pods</t>
  </si>
  <si>
    <t>Dairy Frozen pea pods, perfect for stir-fries or salads.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</si>
</sst>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F800]dddd\,\ mmmm\ dd\,\ yyyy"/>
    <numFmt numFmtId="166" formatCode="_([$$-409]* #,##0.00_);_([$$-409]* \(#,##0.00\);_([$$-409]* &quot;-&quot;??_);_(@_)"/>
  </numFmts>
  <fonts count="6" x14ac:knownFonts="1">
    <font>
      <sz val="11"/>
      <color theme="1"/>
      <name val="Calibri"/>
      <family val="2"/>
      <scheme val="minor"/>
    </font>
    <font>
      <b/>
      <sz val="11"/>
      <color theme="1"/>
      <name val="Calibri"/>
      <family val="2"/>
      <scheme val="minor"/>
    </font>
    <font>
      <sz val="8"/>
      <name val="Calibri"/>
      <family val="2"/>
      <scheme val="minor"/>
    </font>
    <font>
      <b/>
      <sz val="11"/>
      <color theme="0"/>
      <name val="Calibri"/>
      <family val="2"/>
      <scheme val="minor"/>
    </font>
    <font>
      <sz val="24"/>
      <color theme="1"/>
      <name val="Calibri"/>
      <family val="2"/>
      <scheme val="minor"/>
    </font>
    <font>
      <sz val="26"/>
      <color theme="1"/>
      <name val="Calibri"/>
      <family val="2"/>
      <scheme val="minor"/>
    </font>
  </fonts>
  <fills count="3">
    <fill>
      <patternFill patternType="none"/>
    </fill>
    <fill>
      <patternFill patternType="gray125"/>
    </fill>
    <fill>
      <patternFill patternType="solid">
        <fgColor theme="4"/>
        <bgColor theme="4"/>
      </patternFill>
    </fill>
  </fills>
  <borders count="6">
    <border>
      <left/>
      <right/>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theme="0"/>
      </left>
      <right/>
      <top style="thin">
        <color theme="4"/>
      </top>
      <bottom/>
      <diagonal/>
    </border>
    <border>
      <left/>
      <right/>
      <top style="thin">
        <color theme="4"/>
      </top>
      <bottom/>
      <diagonal/>
    </border>
    <border>
      <left style="thin">
        <color auto="1"/>
      </left>
      <right/>
      <top style="thin">
        <color theme="4"/>
      </top>
      <bottom/>
      <diagonal/>
    </border>
  </borders>
  <cellStyleXfs count="1">
    <xf numFmtId="0" fontId="0" fillId="0" borderId="0"/>
  </cellStyleXfs>
  <cellXfs count="17">
    <xf numFmtId="0" fontId="0" fillId="0" borderId="0" xfId="0"/>
    <xf numFmtId="2" fontId="0" fillId="0" borderId="0" xfId="0" applyNumberFormat="1"/>
    <xf numFmtId="0" fontId="1" fillId="0" borderId="1" xfId="0" applyFont="1" applyBorder="1" applyAlignment="1">
      <alignment horizontal="center" vertical="top"/>
    </xf>
    <xf numFmtId="14" fontId="0" fillId="0" borderId="0" xfId="0" applyNumberFormat="1"/>
    <xf numFmtId="164" fontId="1" fillId="0" borderId="1" xfId="0" applyNumberFormat="1" applyFont="1" applyBorder="1" applyAlignment="1">
      <alignment horizontal="center" vertical="top"/>
    </xf>
    <xf numFmtId="164" fontId="0" fillId="0" borderId="0" xfId="0" applyNumberFormat="1"/>
    <xf numFmtId="165" fontId="0" fillId="0" borderId="0" xfId="0" applyNumberFormat="1"/>
    <xf numFmtId="0" fontId="3" fillId="2" borderId="2" xfId="0" applyFont="1" applyFill="1" applyBorder="1" applyAlignment="1">
      <alignment horizontal="center" vertical="top"/>
    </xf>
    <xf numFmtId="0" fontId="0" fillId="0" borderId="0" xfId="0" applyAlignment="1">
      <alignment wrapText="1"/>
    </xf>
    <xf numFmtId="166" fontId="0" fillId="0" borderId="0" xfId="0" applyNumberFormat="1"/>
    <xf numFmtId="0" fontId="3" fillId="2" borderId="4" xfId="0" applyFont="1" applyFill="1" applyBorder="1"/>
    <xf numFmtId="0" fontId="3" fillId="2" borderId="5" xfId="0" applyFont="1" applyFill="1" applyBorder="1"/>
    <xf numFmtId="0" fontId="3" fillId="2" borderId="3" xfId="0" applyFont="1" applyFill="1" applyBorder="1"/>
    <xf numFmtId="165" fontId="3" fillId="2" borderId="3" xfId="0" applyNumberFormat="1" applyFont="1" applyFill="1" applyBorder="1"/>
    <xf numFmtId="166" fontId="3" fillId="2" borderId="4" xfId="0" applyNumberFormat="1" applyFont="1" applyFill="1" applyBorder="1"/>
    <xf numFmtId="0" fontId="4" fillId="0" borderId="0" xfId="0" applyFont="1" applyAlignment="1">
      <alignment horizontal="center" vertical="center" wrapText="1"/>
    </xf>
    <xf numFmtId="0" fontId="5" fillId="0" borderId="0" xfId="0" applyFont="1" applyAlignment="1">
      <alignment horizontal="center" vertical="top" wrapText="1"/>
    </xf>
  </cellXfs>
  <cellStyles count="1">
    <cellStyle name="Normal" xfId="0" builtinId="0"/>
  </cellStyles>
  <dxfs count="21">
    <dxf>
      <font>
        <color rgb="FF9C0006"/>
      </font>
      <fill>
        <patternFill>
          <bgColor rgb="FFFFC7CE"/>
        </patternFill>
      </fill>
    </dxf>
    <dxf>
      <font>
        <color rgb="FF9C0006"/>
      </font>
      <fill>
        <patternFill>
          <bgColor rgb="FFFFC7CE"/>
        </patternFill>
      </fill>
    </dxf>
    <dxf>
      <border outline="0">
        <top style="thin">
          <color auto="1"/>
        </top>
      </border>
    </dxf>
    <dxf>
      <border outline="0">
        <bottom style="thin">
          <color auto="1"/>
        </bottom>
      </border>
    </dxf>
    <dxf>
      <numFmt numFmtId="0" formatCode="General"/>
    </dxf>
    <dxf>
      <numFmt numFmtId="19" formatCode="m/d/yyyy"/>
    </dxf>
    <dxf>
      <border outline="0">
        <top style="thin">
          <color theme="0"/>
        </top>
      </border>
    </dxf>
    <dxf>
      <numFmt numFmtId="19" formatCode="m/d/yyyy"/>
    </dxf>
    <dxf>
      <border outline="0">
        <right style="thin">
          <color theme="4"/>
        </right>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164" formatCode="&quot;$&quot;#,##0.00"/>
    </dxf>
    <dxf>
      <numFmt numFmtId="2" formatCode="0.00"/>
    </dxf>
    <dxf>
      <numFmt numFmtId="0" formatCode="General"/>
    </dxf>
    <dxf>
      <numFmt numFmtId="164" formatCode="&quot;$&quot;#,##0.00"/>
    </dxf>
    <dxf>
      <numFmt numFmtId="164" formatCode="&quot;$&quot;#,##0.00"/>
    </dxf>
    <dxf>
      <numFmt numFmtId="164" formatCode="&quot;$&quot;#,##0.00"/>
    </dxf>
    <dxf>
      <numFmt numFmtId="164" formatCode="&quot;$&quot;#,##0.00"/>
    </dxf>
    <dxf>
      <numFmt numFmtId="165" formatCode="[$-F800]dddd\,\ mmmm\ dd\,\ 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A31ED7-78ED-374D-9505-333FDD84FFE4}" name="Table1" displayName="Table1" ref="A1:O1515" totalsRowShown="0" headerRowDxfId="20" headerRowBorderDxfId="19" tableBorderDxfId="18">
  <autoFilter ref="A1:O1515" xr:uid="{6CA31ED7-78ED-374D-9505-333FDD84FFE4}"/>
  <sortState xmlns:xlrd2="http://schemas.microsoft.com/office/spreadsheetml/2017/richdata2" ref="A2:O1515">
    <sortCondition ref="A1:A1515"/>
  </sortState>
  <tableColumns count="15">
    <tableColumn id="1" xr3:uid="{C04D6277-DFF8-234E-98A1-521EA5F48B4D}" name="Transaction_ID"/>
    <tableColumn id="2" xr3:uid="{3FE9F730-7D3B-064C-9DE5-1DFC41F2E72A}" name="Transaction_Date" dataDxfId="17">
      <calculatedColumnFormula>_xlfn.XLOOKUP(Table1[[#This Row],[Transaction_ID]],Transactions!A$2:A$501,Transactions!D$2:D$501)</calculatedColumnFormula>
    </tableColumn>
    <tableColumn id="4" xr3:uid="{48F99841-A7E8-EE47-AE93-D0B2EE06264E}" name="SKU"/>
    <tableColumn id="5" xr3:uid="{0F5B62A8-52E8-9049-BA66-CB4D391E0BD4}" name="Price" dataDxfId="16">
      <calculatedColumnFormula>_xlfn.XLOOKUP(Table1[[#This Row],[SKU]],Products!A$2:A$91,Products!E$2:E$91)</calculatedColumnFormula>
    </tableColumn>
    <tableColumn id="6" xr3:uid="{E00E21A3-605C-BB40-B124-45D6F87AF3D7}" name="Member_Price" dataDxfId="15">
      <calculatedColumnFormula>_xlfn.XLOOKUP(C2,Products!A$2:A$91,Products!F$2:F$91)</calculatedColumnFormula>
    </tableColumn>
    <tableColumn id="7" xr3:uid="{72DC282D-5B63-C14E-B2CB-D9AEB4E86504}" name="Quantity_Sold"/>
    <tableColumn id="8" xr3:uid="{2E6BFBC4-D3EE-6D45-A586-2D68DA778DF6}" name="Total_Amount" dataDxfId="14">
      <calculatedColumnFormula>Table1[[#This Row],[Price]]*Table1[[#This Row],[Quantity_Sold]]</calculatedColumnFormula>
    </tableColumn>
    <tableColumn id="9" xr3:uid="{0625422E-B3F4-4942-948E-8B97C640670E}" name="Amount_Paid" dataDxfId="13">
      <calculatedColumnFormula xml:space="preserve">
 IF(AND(ISNUMBER(SEARCH("50% Perishable", N2)), ISNUMBER(SEARCH("Membership Pricing", N2)), E2&gt;0),
    F2 * E2 * 0.5,
    IF(AND(ISNUMBER(SEARCH("50% Perishable", N2)), NOT(ISNUMBER(SEARCH("Membership Pricing", N2)))),
       F2 * D2 * 0.5,
       IF(AND(L2=TRUE, ISNUMBER(SEARCH("Membership Pricing", N2)), E2&gt;0),
          F2 * E2,
          F2 * D2
       )
    )
)</calculatedColumnFormula>
    </tableColumn>
    <tableColumn id="10" xr3:uid="{1BF81274-2EEE-814A-B775-AD524BABDE1F}" name="Cashier_ID" dataDxfId="12">
      <calculatedColumnFormula>_xlfn.XLOOKUP(Table1[[#This Row],[Transaction_ID]],Transactions!A$2:A$501,Transactions!B$2:B$501)</calculatedColumnFormula>
    </tableColumn>
    <tableColumn id="11" xr3:uid="{10BB5F43-472D-C74F-8148-C98D7D98EE54}" name="Lane">
      <calculatedColumnFormula>_xlfn.XLOOKUP(Table1[[#This Row],[Transaction_ID]],Transactions!$A$2:$A$501,Transactions!$C$2:$C$501)</calculatedColumnFormula>
    </tableColumn>
    <tableColumn id="12" xr3:uid="{EDC91CA2-7863-6E40-8603-72A3B76BD3A4}" name="Payment_Method">
      <calculatedColumnFormula>_xlfn.XLOOKUP(Table1[[#This Row],[Transaction_ID]],Transactions!A$2:A$501,Transactions!F$2:F$501)</calculatedColumnFormula>
    </tableColumn>
    <tableColumn id="13" xr3:uid="{EF1433BC-AC66-584C-8C68-D4320E24BD46}" name="PC_Optimum_Scanned">
      <calculatedColumnFormula>_xlfn.XLOOKUP(Table1[[#This Row],[Transaction_ID]],Transactions!A$2:A$501,Transactions!G$2:G$501)</calculatedColumnFormula>
    </tableColumn>
    <tableColumn id="14" xr3:uid="{7F1660DA-EE84-B343-9D22-D33EAC6993F4}" name="Points_Earned" dataDxfId="11">
      <calculatedColumnFormula>IF(L2=TRUE, _xlfn.XLOOKUP(C2, Products!A$2:A$91,Products!G$2:G$91), 0)</calculatedColumnFormula>
    </tableColumn>
    <tableColumn id="15" xr3:uid="{0ED07638-DF00-384F-B7A5-FF2BBE9F5B07}" name="Discount_Type">
      <calculatedColumnFormula>_xlfn.TEXTJOIN(", ", TRUE,
 IF(AND(L2=TRUE, E2&gt;0), "Membership Pricing", ""),
 IF(AND(L2=TRUE, M2&gt;0), "PC Points", ""),
 IF(AND(_xlfn.XLOOKUP(C2, Products!A:A, Products!C:C, "")="Bakery", RAND()&lt;0.3), "50% Perishable", "")
)</calculatedColumnFormula>
    </tableColumn>
    <tableColumn id="16" xr3:uid="{449C6A5B-E3BF-5948-8869-90A6797D4C65}" name="Discount_Amount" dataDxfId="10">
      <calculatedColumnFormula>G2-H2</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739880A-0017-46E8-A9B1-BB8F40663A38}" name="Table2" displayName="Table2" ref="A1:J501" totalsRowShown="0" headerRowDxfId="9" tableBorderDxfId="8" dataCellStyle="Normal">
  <autoFilter ref="A1:J501" xr:uid="{F739880A-0017-46E8-A9B1-BB8F40663A38}"/>
  <tableColumns count="10">
    <tableColumn id="1" xr3:uid="{C101C3B5-41B4-4D9C-BBC6-FA66E7E6CA11}" name="Transaction_ID" dataCellStyle="Normal"/>
    <tableColumn id="2" xr3:uid="{41F613C8-7F0F-43A9-A12B-A1F8A20CB9D5}" name="Cashier" dataCellStyle="Normal"/>
    <tableColumn id="3" xr3:uid="{9F176793-C96F-4A9B-BDDE-1444C5BE9F6F}" name="Lane" dataCellStyle="Normal"/>
    <tableColumn id="4" xr3:uid="{9717E85E-B597-4F0E-BFB9-E3F83D6D6EB3}" name="Date" dataDxfId="7" dataCellStyle="Normal"/>
    <tableColumn id="5" xr3:uid="{D7BDD604-2FE7-400D-84B2-CEAD542D7A09}" name="Weekday_Transactions" dataCellStyle="Normal">
      <calculatedColumnFormula>TEXT(Transactions!$D2,"dddd")</calculatedColumnFormula>
    </tableColumn>
    <tableColumn id="6" xr3:uid="{2E742558-B53B-4B2C-938D-508918917E39}" name="Payment_Method" dataCellStyle="Normal"/>
    <tableColumn id="7" xr3:uid="{4CAFAAA1-C41F-4A31-B59C-9C503ABDEFF4}" name="PC_Optimum" dataCellStyle="Normal"/>
    <tableColumn id="8" xr3:uid="{90CB69C8-4710-4C55-98F1-28C26335D284}" name="Total_Sale" dataCellStyle="Normal">
      <calculatedColumnFormula>SUMIFS(Sales_Transactions!H:H, Sales_Transactions!A:A, A2)</calculatedColumnFormula>
    </tableColumn>
    <tableColumn id="9" xr3:uid="{43628486-BEE9-44CB-9C7C-68DFB38D77DD}" name="Without MP" dataCellStyle="Normal">
      <calculatedColumnFormula>SUMIFS(Sales_Transactions!G:G, Sales_Transactions!A:A, A2)</calculatedColumnFormula>
    </tableColumn>
    <tableColumn id="10" xr3:uid="{1A5480AD-2739-4C17-9897-073DE9B97D53}" name="Saving_With_mp" dataCellStyle="Normal">
      <calculatedColumnFormula>Transactions!$I2-Transactions!$H2</calculatedColumnFormula>
    </tableColumn>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08E9C9C-8D7D-8E43-9FEE-535180B7B526}" name="Table3" displayName="Table3" ref="A1:M501" totalsRowShown="0" tableBorderDxfId="6" headerRowCellStyle="Normal" dataCellStyle="Normal">
  <autoFilter ref="A1:M501" xr:uid="{908E9C9C-8D7D-8E43-9FEE-535180B7B526}">
    <filterColumn colId="4">
      <filters>
        <filter val="Sunday"/>
      </filters>
    </filterColumn>
    <filterColumn colId="6">
      <filters>
        <filter val="Customer Change of Mind"/>
        <filter val="Different Price on Shelf"/>
      </filters>
    </filterColumn>
  </autoFilter>
  <sortState xmlns:xlrd2="http://schemas.microsoft.com/office/spreadsheetml/2017/richdata2" ref="A2:M501">
    <sortCondition ref="B1:B501"/>
  </sortState>
  <tableColumns count="13">
    <tableColumn id="1" xr3:uid="{86925D94-EB64-964A-A0FD-03D387C3BB1D}" name="Return_ID" dataCellStyle="Normal"/>
    <tableColumn id="2" xr3:uid="{9736346D-DDE7-5B4C-8248-8482BE0FCDF7}" name="Transaction_ID" dataCellStyle="Normal"/>
    <tableColumn id="14" xr3:uid="{001A020D-5B9C-4854-8EA3-B87F32BDFD09}" name="Cashier_ID" dataCellStyle="Normal">
      <calculatedColumnFormula>_xlfn.XLOOKUP(Table3[[#This Row],[Transaction_ID]],Table1[Transaction_ID],Table1[Cashier_ID])</calculatedColumnFormula>
    </tableColumn>
    <tableColumn id="3" xr3:uid="{DA711BC4-2C40-4C45-A00A-12B656EF9461}" name="Return_Date" dataDxfId="5" dataCellStyle="Normal">
      <calculatedColumnFormula>_xlfn.XLOOKUP(Table3[[#This Row],[Transaction_ID]],Table1[Transaction_ID],Table1[Transaction_Date])</calculatedColumnFormula>
    </tableColumn>
    <tableColumn id="4" xr3:uid="{FFCC30FA-C4C0-384D-AEE5-CAA862A2016F}" name="Weekday_Returns" dataDxfId="4" dataCellStyle="Normal">
      <calculatedColumnFormula>TEXT(Transactions!$D2,"dddd")</calculatedColumnFormula>
    </tableColumn>
    <tableColumn id="5" xr3:uid="{3556B7B0-801D-8C4D-898E-5408B722BDCA}" name="SKU" dataCellStyle="Normal"/>
    <tableColumn id="6" xr3:uid="{65FA188B-3083-524D-8059-5B8474867817}" name="Return_Reason" dataCellStyle="Normal"/>
    <tableColumn id="7" xr3:uid="{42E1B57F-CFEC-8E47-A47E-44A0D6E0DB6A}" name="Quantity_Returned" dataCellStyle="Normal"/>
    <tableColumn id="8" xr3:uid="{3F89FC2A-2805-714F-BEA7-8F804D6F2894}" name="Refund_Amount" dataCellStyle="Normal"/>
    <tableColumn id="9" xr3:uid="{736E3EB1-CE49-1744-A10F-9919526C3841}" name="Payment_Method" dataCellStyle="Normal">
      <calculatedColumnFormula>_xlfn.XLOOKUP(Table3[[#This Row],[Transaction_ID]],Table1[Transaction_ID],Table1[Payment_Method])</calculatedColumnFormula>
    </tableColumn>
    <tableColumn id="10" xr3:uid="{E2D251DC-A690-A648-9430-06FB4AA431C7}" name="Return_Status" dataCellStyle="Normal"/>
    <tableColumn id="11" xr3:uid="{C3CB3007-66E1-D949-BC2C-14FA49827E60}" name="PC_Optimum_Scanned" dataCellStyle="Normal">
      <calculatedColumnFormula>_xlfn.XLOOKUP(Table3[[#This Row],[Transaction_ID]],Table1[Transaction_ID],Table1[PC_Optimum_Scanned])</calculatedColumnFormula>
    </tableColumn>
    <tableColumn id="12" xr3:uid="{01EACB96-84F2-1842-AEEA-AF6C774CF948}" name="Original_Amount_Paid" dataCellStyle="Normal"/>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7E09197-F566-EC42-8360-9ACEC5571679}" name="Table4" displayName="Table4" ref="A1:L91" totalsRowShown="0" headerRowBorderDxfId="3" tableBorderDxfId="2" headerRowCellStyle="Normal" dataCellStyle="Normal">
  <autoFilter ref="A1:L91" xr:uid="{F7E09197-F566-EC42-8360-9ACEC5571679}"/>
  <tableColumns count="12">
    <tableColumn id="1" xr3:uid="{5D4CD0DC-9404-B649-9A29-D9FB5E7FE8E4}" name="SKU" dataCellStyle="Normal"/>
    <tableColumn id="2" xr3:uid="{04CBF268-5AD9-6A4E-8B24-D2A973FF032F}" name="Product_Name" dataCellStyle="Normal"/>
    <tableColumn id="3" xr3:uid="{624C3CFC-84D4-C84F-AE23-18D0B740914E}" name="Category" dataCellStyle="Normal"/>
    <tableColumn id="4" xr3:uid="{315B6D8C-EC97-0F41-AFEB-081DAD408FCB}" name="Is_Perishable" dataCellStyle="Normal"/>
    <tableColumn id="5" xr3:uid="{089BEA55-4996-534E-810E-5B9402EB2A5D}" name="Price" dataCellStyle="Normal"/>
    <tableColumn id="6" xr3:uid="{10CA4FB7-AA8A-704B-AECA-80B525C9893D}" name="Membership_Price" dataCellStyle="Normal"/>
    <tableColumn id="7" xr3:uid="{A71CC3E3-F3DD-114C-B8AE-F9354358EEC6}" name="Points" dataCellStyle="Normal"/>
    <tableColumn id="8" xr3:uid="{078FC1B2-E086-B24B-A4C3-BFFA2F1A0529}" name="Quantity/Size" dataCellStyle="Normal"/>
    <tableColumn id="9" xr3:uid="{71D2492E-F65E-8E41-9B34-F987B2A4036E}" name="Product Description" dataCellStyle="Normal"/>
    <tableColumn id="10" xr3:uid="{3CEDC3E9-21AD-F143-834B-89EF53576754}" name="Packaging Type" dataCellStyle="Normal"/>
    <tableColumn id="11" xr3:uid="{92F402A6-795E-644B-9511-1B8C687D4E7F}" name="Country of Origin" dataCellStyle="Normal"/>
    <tableColumn id="12" xr3:uid="{77ADEAD5-AB90-D342-9B1C-5072124B271A}" name="Available Stock" dataCellStyle="Normal"/>
  </tableColumns>
  <tableStyleInfo name="TableStyleLight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C401D-DFC7-4AE9-99B7-BA374E1206CB}">
  <dimension ref="C3:T34"/>
  <sheetViews>
    <sheetView workbookViewId="0">
      <selection activeCell="Y19" sqref="Y19"/>
    </sheetView>
  </sheetViews>
  <sheetFormatPr defaultRowHeight="14.25" x14ac:dyDescent="0.45"/>
  <cols>
    <col min="4" max="4" width="12.53125" customWidth="1"/>
  </cols>
  <sheetData>
    <row r="3" spans="3:20" ht="25.15" customHeight="1" x14ac:dyDescent="0.45">
      <c r="C3" s="16" t="s">
        <v>1254</v>
      </c>
      <c r="D3" s="16"/>
      <c r="E3" s="16"/>
    </row>
    <row r="4" spans="3:20" x14ac:dyDescent="0.45">
      <c r="C4" s="16"/>
      <c r="D4" s="16"/>
      <c r="E4" s="16"/>
    </row>
    <row r="6" spans="3:20" ht="16.5" customHeight="1" x14ac:dyDescent="0.45">
      <c r="C6" s="15" t="s">
        <v>1255</v>
      </c>
      <c r="D6" s="15"/>
      <c r="E6" s="15"/>
      <c r="F6" s="15"/>
      <c r="G6" s="15"/>
      <c r="H6" s="15"/>
      <c r="I6" s="15"/>
      <c r="J6" s="15"/>
      <c r="K6" s="15"/>
      <c r="L6" s="15"/>
      <c r="M6" s="15"/>
      <c r="N6" s="15"/>
      <c r="O6" s="15"/>
      <c r="P6" s="15"/>
      <c r="Q6" s="15"/>
      <c r="R6" s="8"/>
      <c r="S6" s="8"/>
      <c r="T6" s="8"/>
    </row>
    <row r="7" spans="3:20" x14ac:dyDescent="0.45">
      <c r="C7" s="15"/>
      <c r="D7" s="15"/>
      <c r="E7" s="15"/>
      <c r="F7" s="15"/>
      <c r="G7" s="15"/>
      <c r="H7" s="15"/>
      <c r="I7" s="15"/>
      <c r="J7" s="15"/>
      <c r="K7" s="15"/>
      <c r="L7" s="15"/>
      <c r="M7" s="15"/>
      <c r="N7" s="15"/>
      <c r="O7" s="15"/>
      <c r="P7" s="15"/>
      <c r="Q7" s="15"/>
      <c r="R7" s="8"/>
      <c r="S7" s="8"/>
      <c r="T7" s="8"/>
    </row>
    <row r="8" spans="3:20" x14ac:dyDescent="0.45">
      <c r="C8" s="15"/>
      <c r="D8" s="15"/>
      <c r="E8" s="15"/>
      <c r="F8" s="15"/>
      <c r="G8" s="15"/>
      <c r="H8" s="15"/>
      <c r="I8" s="15"/>
      <c r="J8" s="15"/>
      <c r="K8" s="15"/>
      <c r="L8" s="15"/>
      <c r="M8" s="15"/>
      <c r="N8" s="15"/>
      <c r="O8" s="15"/>
      <c r="P8" s="15"/>
      <c r="Q8" s="15"/>
      <c r="R8" s="8"/>
      <c r="S8" s="8"/>
      <c r="T8" s="8"/>
    </row>
    <row r="9" spans="3:20" x14ac:dyDescent="0.45">
      <c r="C9" s="15"/>
      <c r="D9" s="15"/>
      <c r="E9" s="15"/>
      <c r="F9" s="15"/>
      <c r="G9" s="15"/>
      <c r="H9" s="15"/>
      <c r="I9" s="15"/>
      <c r="J9" s="15"/>
      <c r="K9" s="15"/>
      <c r="L9" s="15"/>
      <c r="M9" s="15"/>
      <c r="N9" s="15"/>
      <c r="O9" s="15"/>
      <c r="P9" s="15"/>
      <c r="Q9" s="15"/>
      <c r="R9" s="8"/>
      <c r="S9" s="8"/>
      <c r="T9" s="8"/>
    </row>
    <row r="10" spans="3:20" ht="25.5" customHeight="1" x14ac:dyDescent="0.45">
      <c r="C10" s="15"/>
      <c r="D10" s="15"/>
      <c r="E10" s="15"/>
      <c r="F10" s="15"/>
      <c r="G10" s="15"/>
      <c r="H10" s="15"/>
      <c r="I10" s="15"/>
      <c r="J10" s="15"/>
      <c r="K10" s="15"/>
      <c r="L10" s="15"/>
      <c r="M10" s="15"/>
      <c r="N10" s="15"/>
      <c r="O10" s="15"/>
      <c r="P10" s="15"/>
      <c r="Q10" s="15"/>
      <c r="R10" s="8"/>
      <c r="S10" s="8"/>
      <c r="T10" s="8"/>
    </row>
    <row r="11" spans="3:20" x14ac:dyDescent="0.45">
      <c r="C11" s="15"/>
      <c r="D11" s="15"/>
      <c r="E11" s="15"/>
      <c r="F11" s="15"/>
      <c r="G11" s="15"/>
      <c r="H11" s="15"/>
      <c r="I11" s="15"/>
      <c r="J11" s="15"/>
      <c r="K11" s="15"/>
      <c r="L11" s="15"/>
      <c r="M11" s="15"/>
      <c r="N11" s="15"/>
      <c r="O11" s="15"/>
      <c r="P11" s="15"/>
      <c r="Q11" s="15"/>
      <c r="R11" s="8"/>
      <c r="S11" s="8"/>
      <c r="T11" s="8"/>
    </row>
    <row r="12" spans="3:20" x14ac:dyDescent="0.45">
      <c r="C12" s="15"/>
      <c r="D12" s="15"/>
      <c r="E12" s="15"/>
      <c r="F12" s="15"/>
      <c r="G12" s="15"/>
      <c r="H12" s="15"/>
      <c r="I12" s="15"/>
      <c r="J12" s="15"/>
      <c r="K12" s="15"/>
      <c r="L12" s="15"/>
      <c r="M12" s="15"/>
      <c r="N12" s="15"/>
      <c r="O12" s="15"/>
      <c r="P12" s="15"/>
      <c r="Q12" s="15"/>
      <c r="R12" s="8"/>
      <c r="S12" s="8"/>
      <c r="T12" s="8"/>
    </row>
    <row r="13" spans="3:20" x14ac:dyDescent="0.45">
      <c r="C13" s="15"/>
      <c r="D13" s="15"/>
      <c r="E13" s="15"/>
      <c r="F13" s="15"/>
      <c r="G13" s="15"/>
      <c r="H13" s="15"/>
      <c r="I13" s="15"/>
      <c r="J13" s="15"/>
      <c r="K13" s="15"/>
      <c r="L13" s="15"/>
      <c r="M13" s="15"/>
      <c r="N13" s="15"/>
      <c r="O13" s="15"/>
      <c r="P13" s="15"/>
      <c r="Q13" s="15"/>
      <c r="R13" s="8"/>
      <c r="S13" s="8"/>
      <c r="T13" s="8"/>
    </row>
    <row r="14" spans="3:20" x14ac:dyDescent="0.45">
      <c r="C14" s="15"/>
      <c r="D14" s="15"/>
      <c r="E14" s="15"/>
      <c r="F14" s="15"/>
      <c r="G14" s="15"/>
      <c r="H14" s="15"/>
      <c r="I14" s="15"/>
      <c r="J14" s="15"/>
      <c r="K14" s="15"/>
      <c r="L14" s="15"/>
      <c r="M14" s="15"/>
      <c r="N14" s="15"/>
      <c r="O14" s="15"/>
      <c r="P14" s="15"/>
      <c r="Q14" s="15"/>
      <c r="R14" s="8"/>
      <c r="S14" s="8"/>
      <c r="T14" s="8"/>
    </row>
    <row r="15" spans="3:20" x14ac:dyDescent="0.45">
      <c r="C15" s="15"/>
      <c r="D15" s="15"/>
      <c r="E15" s="15"/>
      <c r="F15" s="15"/>
      <c r="G15" s="15"/>
      <c r="H15" s="15"/>
      <c r="I15" s="15"/>
      <c r="J15" s="15"/>
      <c r="K15" s="15"/>
      <c r="L15" s="15"/>
      <c r="M15" s="15"/>
      <c r="N15" s="15"/>
      <c r="O15" s="15"/>
      <c r="P15" s="15"/>
      <c r="Q15" s="15"/>
      <c r="R15" s="8"/>
      <c r="S15" s="8"/>
      <c r="T15" s="8"/>
    </row>
    <row r="16" spans="3:20" x14ac:dyDescent="0.45">
      <c r="C16" s="15"/>
      <c r="D16" s="15"/>
      <c r="E16" s="15"/>
      <c r="F16" s="15"/>
      <c r="G16" s="15"/>
      <c r="H16" s="15"/>
      <c r="I16" s="15"/>
      <c r="J16" s="15"/>
      <c r="K16" s="15"/>
      <c r="L16" s="15"/>
      <c r="M16" s="15"/>
      <c r="N16" s="15"/>
      <c r="O16" s="15"/>
      <c r="P16" s="15"/>
      <c r="Q16" s="15"/>
      <c r="R16" s="8"/>
      <c r="S16" s="8"/>
      <c r="T16" s="8"/>
    </row>
    <row r="17" spans="3:20" x14ac:dyDescent="0.45">
      <c r="C17" s="15"/>
      <c r="D17" s="15"/>
      <c r="E17" s="15"/>
      <c r="F17" s="15"/>
      <c r="G17" s="15"/>
      <c r="H17" s="15"/>
      <c r="I17" s="15"/>
      <c r="J17" s="15"/>
      <c r="K17" s="15"/>
      <c r="L17" s="15"/>
      <c r="M17" s="15"/>
      <c r="N17" s="15"/>
      <c r="O17" s="15"/>
      <c r="P17" s="15"/>
      <c r="Q17" s="15"/>
      <c r="R17" s="8"/>
      <c r="S17" s="8"/>
      <c r="T17" s="8"/>
    </row>
    <row r="18" spans="3:20" x14ac:dyDescent="0.45">
      <c r="C18" s="15"/>
      <c r="D18" s="15"/>
      <c r="E18" s="15"/>
      <c r="F18" s="15"/>
      <c r="G18" s="15"/>
      <c r="H18" s="15"/>
      <c r="I18" s="15"/>
      <c r="J18" s="15"/>
      <c r="K18" s="15"/>
      <c r="L18" s="15"/>
      <c r="M18" s="15"/>
      <c r="N18" s="15"/>
      <c r="O18" s="15"/>
      <c r="P18" s="15"/>
      <c r="Q18" s="15"/>
      <c r="R18" s="8"/>
      <c r="S18" s="8"/>
      <c r="T18" s="8"/>
    </row>
    <row r="19" spans="3:20" x14ac:dyDescent="0.45">
      <c r="C19" s="15"/>
      <c r="D19" s="15"/>
      <c r="E19" s="15"/>
      <c r="F19" s="15"/>
      <c r="G19" s="15"/>
      <c r="H19" s="15"/>
      <c r="I19" s="15"/>
      <c r="J19" s="15"/>
      <c r="K19" s="15"/>
      <c r="L19" s="15"/>
      <c r="M19" s="15"/>
      <c r="N19" s="15"/>
      <c r="O19" s="15"/>
      <c r="P19" s="15"/>
      <c r="Q19" s="15"/>
      <c r="R19" s="8"/>
      <c r="S19" s="8"/>
      <c r="T19" s="8"/>
    </row>
    <row r="20" spans="3:20" x14ac:dyDescent="0.45">
      <c r="C20" s="15"/>
      <c r="D20" s="15"/>
      <c r="E20" s="15"/>
      <c r="F20" s="15"/>
      <c r="G20" s="15"/>
      <c r="H20" s="15"/>
      <c r="I20" s="15"/>
      <c r="J20" s="15"/>
      <c r="K20" s="15"/>
      <c r="L20" s="15"/>
      <c r="M20" s="15"/>
      <c r="N20" s="15"/>
      <c r="O20" s="15"/>
      <c r="P20" s="15"/>
      <c r="Q20" s="15"/>
      <c r="R20" s="8"/>
      <c r="S20" s="8"/>
      <c r="T20" s="8"/>
    </row>
    <row r="21" spans="3:20" x14ac:dyDescent="0.45">
      <c r="C21" s="15"/>
      <c r="D21" s="15"/>
      <c r="E21" s="15"/>
      <c r="F21" s="15"/>
      <c r="G21" s="15"/>
      <c r="H21" s="15"/>
      <c r="I21" s="15"/>
      <c r="J21" s="15"/>
      <c r="K21" s="15"/>
      <c r="L21" s="15"/>
      <c r="M21" s="15"/>
      <c r="N21" s="15"/>
      <c r="O21" s="15"/>
      <c r="P21" s="15"/>
      <c r="Q21" s="15"/>
      <c r="R21" s="8"/>
      <c r="S21" s="8"/>
      <c r="T21" s="8"/>
    </row>
    <row r="22" spans="3:20" x14ac:dyDescent="0.45">
      <c r="C22" s="15"/>
      <c r="D22" s="15"/>
      <c r="E22" s="15"/>
      <c r="F22" s="15"/>
      <c r="G22" s="15"/>
      <c r="H22" s="15"/>
      <c r="I22" s="15"/>
      <c r="J22" s="15"/>
      <c r="K22" s="15"/>
      <c r="L22" s="15"/>
      <c r="M22" s="15"/>
      <c r="N22" s="15"/>
      <c r="O22" s="15"/>
      <c r="P22" s="15"/>
      <c r="Q22" s="15"/>
      <c r="R22" s="8"/>
      <c r="S22" s="8"/>
      <c r="T22" s="8"/>
    </row>
    <row r="23" spans="3:20" x14ac:dyDescent="0.45">
      <c r="C23" s="15"/>
      <c r="D23" s="15"/>
      <c r="E23" s="15"/>
      <c r="F23" s="15"/>
      <c r="G23" s="15"/>
      <c r="H23" s="15"/>
      <c r="I23" s="15"/>
      <c r="J23" s="15"/>
      <c r="K23" s="15"/>
      <c r="L23" s="15"/>
      <c r="M23" s="15"/>
      <c r="N23" s="15"/>
      <c r="O23" s="15"/>
      <c r="P23" s="15"/>
      <c r="Q23" s="15"/>
      <c r="R23" s="8"/>
      <c r="S23" s="8"/>
      <c r="T23" s="8"/>
    </row>
    <row r="24" spans="3:20" x14ac:dyDescent="0.45">
      <c r="C24" s="15"/>
      <c r="D24" s="15"/>
      <c r="E24" s="15"/>
      <c r="F24" s="15"/>
      <c r="G24" s="15"/>
      <c r="H24" s="15"/>
      <c r="I24" s="15"/>
      <c r="J24" s="15"/>
      <c r="K24" s="15"/>
      <c r="L24" s="15"/>
      <c r="M24" s="15"/>
      <c r="N24" s="15"/>
      <c r="O24" s="15"/>
      <c r="P24" s="15"/>
      <c r="Q24" s="15"/>
      <c r="R24" s="8"/>
      <c r="S24" s="8"/>
      <c r="T24" s="8"/>
    </row>
    <row r="25" spans="3:20" x14ac:dyDescent="0.45">
      <c r="C25" s="15"/>
      <c r="D25" s="15"/>
      <c r="E25" s="15"/>
      <c r="F25" s="15"/>
      <c r="G25" s="15"/>
      <c r="H25" s="15"/>
      <c r="I25" s="15"/>
      <c r="J25" s="15"/>
      <c r="K25" s="15"/>
      <c r="L25" s="15"/>
      <c r="M25" s="15"/>
      <c r="N25" s="15"/>
      <c r="O25" s="15"/>
      <c r="P25" s="15"/>
      <c r="Q25" s="15"/>
      <c r="R25" s="8"/>
      <c r="S25" s="8"/>
      <c r="T25" s="8"/>
    </row>
    <row r="26" spans="3:20" x14ac:dyDescent="0.45">
      <c r="C26" s="15"/>
      <c r="D26" s="15"/>
      <c r="E26" s="15"/>
      <c r="F26" s="15"/>
      <c r="G26" s="15"/>
      <c r="H26" s="15"/>
      <c r="I26" s="15"/>
      <c r="J26" s="15"/>
      <c r="K26" s="15"/>
      <c r="L26" s="15"/>
      <c r="M26" s="15"/>
      <c r="N26" s="15"/>
      <c r="O26" s="15"/>
      <c r="P26" s="15"/>
      <c r="Q26" s="15"/>
      <c r="R26" s="8"/>
      <c r="S26" s="8"/>
      <c r="T26" s="8"/>
    </row>
    <row r="27" spans="3:20" x14ac:dyDescent="0.45">
      <c r="C27" s="8"/>
      <c r="D27" s="8"/>
      <c r="E27" s="8"/>
      <c r="F27" s="8"/>
      <c r="G27" s="8"/>
      <c r="H27" s="8"/>
      <c r="I27" s="8"/>
      <c r="J27" s="8"/>
      <c r="K27" s="8"/>
      <c r="L27" s="8"/>
      <c r="M27" s="8"/>
      <c r="N27" s="8"/>
      <c r="O27" s="8"/>
      <c r="P27" s="8"/>
      <c r="Q27" s="8"/>
      <c r="R27" s="8"/>
      <c r="S27" s="8"/>
      <c r="T27" s="8"/>
    </row>
    <row r="28" spans="3:20" x14ac:dyDescent="0.45">
      <c r="C28" s="8"/>
      <c r="D28" s="8"/>
      <c r="E28" s="8"/>
      <c r="F28" s="8"/>
      <c r="G28" s="8"/>
      <c r="H28" s="8"/>
      <c r="I28" s="8"/>
      <c r="J28" s="8"/>
      <c r="K28" s="8"/>
      <c r="L28" s="8"/>
      <c r="M28" s="8"/>
      <c r="N28" s="8"/>
      <c r="O28" s="8"/>
      <c r="P28" s="8"/>
      <c r="Q28" s="8"/>
      <c r="R28" s="8"/>
      <c r="S28" s="8"/>
      <c r="T28" s="8"/>
    </row>
    <row r="29" spans="3:20" x14ac:dyDescent="0.45">
      <c r="C29" s="8"/>
      <c r="D29" s="8"/>
      <c r="E29" s="8"/>
      <c r="F29" s="8"/>
      <c r="G29" s="8"/>
      <c r="H29" s="8"/>
      <c r="I29" s="8"/>
      <c r="J29" s="8"/>
      <c r="K29" s="8"/>
      <c r="L29" s="8"/>
      <c r="M29" s="8"/>
      <c r="N29" s="8"/>
      <c r="O29" s="8"/>
      <c r="P29" s="8"/>
      <c r="Q29" s="8"/>
      <c r="R29" s="8"/>
      <c r="S29" s="8"/>
      <c r="T29" s="8"/>
    </row>
    <row r="30" spans="3:20" x14ac:dyDescent="0.45">
      <c r="C30" s="8"/>
      <c r="D30" s="8"/>
      <c r="E30" s="8"/>
      <c r="F30" s="8"/>
      <c r="G30" s="8"/>
      <c r="H30" s="8"/>
      <c r="I30" s="8"/>
      <c r="J30" s="8"/>
      <c r="K30" s="8"/>
      <c r="L30" s="8"/>
      <c r="M30" s="8"/>
      <c r="N30" s="8"/>
      <c r="O30" s="8"/>
      <c r="P30" s="8"/>
      <c r="Q30" s="8"/>
      <c r="R30" s="8"/>
      <c r="S30" s="8"/>
      <c r="T30" s="8"/>
    </row>
    <row r="31" spans="3:20" x14ac:dyDescent="0.45">
      <c r="C31" s="8"/>
      <c r="D31" s="8"/>
      <c r="E31" s="8"/>
      <c r="F31" s="8"/>
      <c r="G31" s="8"/>
      <c r="H31" s="8"/>
      <c r="I31" s="8"/>
      <c r="J31" s="8"/>
      <c r="K31" s="8"/>
      <c r="L31" s="8"/>
      <c r="M31" s="8"/>
      <c r="N31" s="8"/>
      <c r="O31" s="8"/>
      <c r="P31" s="8"/>
      <c r="Q31" s="8"/>
      <c r="R31" s="8"/>
      <c r="S31" s="8"/>
      <c r="T31" s="8"/>
    </row>
    <row r="32" spans="3:20" x14ac:dyDescent="0.45">
      <c r="C32" s="8"/>
      <c r="D32" s="8"/>
      <c r="E32" s="8"/>
      <c r="F32" s="8"/>
      <c r="G32" s="8"/>
      <c r="H32" s="8"/>
      <c r="I32" s="8"/>
      <c r="J32" s="8"/>
      <c r="K32" s="8"/>
      <c r="L32" s="8"/>
      <c r="M32" s="8"/>
      <c r="N32" s="8"/>
      <c r="O32" s="8"/>
      <c r="P32" s="8"/>
      <c r="Q32" s="8"/>
      <c r="R32" s="8"/>
      <c r="S32" s="8"/>
      <c r="T32" s="8"/>
    </row>
    <row r="33" spans="3:20" x14ac:dyDescent="0.45">
      <c r="C33" s="8"/>
      <c r="D33" s="8"/>
      <c r="E33" s="8"/>
      <c r="F33" s="8"/>
      <c r="G33" s="8"/>
      <c r="H33" s="8"/>
      <c r="I33" s="8"/>
      <c r="J33" s="8"/>
      <c r="K33" s="8"/>
      <c r="L33" s="8"/>
      <c r="M33" s="8"/>
      <c r="N33" s="8"/>
      <c r="O33" s="8"/>
      <c r="P33" s="8"/>
      <c r="Q33" s="8"/>
      <c r="R33" s="8"/>
      <c r="S33" s="8"/>
      <c r="T33" s="8"/>
    </row>
    <row r="34" spans="3:20" x14ac:dyDescent="0.45">
      <c r="C34" s="8"/>
      <c r="D34" s="8"/>
      <c r="E34" s="8"/>
      <c r="F34" s="8"/>
      <c r="G34" s="8"/>
      <c r="H34" s="8"/>
      <c r="I34" s="8"/>
      <c r="J34" s="8"/>
      <c r="K34" s="8"/>
      <c r="L34" s="8"/>
      <c r="M34" s="8"/>
      <c r="N34" s="8"/>
      <c r="O34" s="8"/>
      <c r="P34" s="8"/>
      <c r="Q34" s="8"/>
      <c r="R34" s="8"/>
      <c r="S34" s="8"/>
      <c r="T34" s="8"/>
    </row>
  </sheetData>
  <mergeCells count="2">
    <mergeCell ref="C6:Q26"/>
    <mergeCell ref="C3:E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15"/>
  <sheetViews>
    <sheetView topLeftCell="C7" zoomScale="80" zoomScaleNormal="80" workbookViewId="0">
      <selection sqref="A1:O1"/>
    </sheetView>
  </sheetViews>
  <sheetFormatPr defaultColWidth="8.796875" defaultRowHeight="14.25" x14ac:dyDescent="0.45"/>
  <cols>
    <col min="1" max="1" width="18.06640625" bestFit="1" customWidth="1"/>
    <col min="2" max="2" width="25.3984375" bestFit="1" customWidth="1"/>
    <col min="3" max="3" width="9.46484375" bestFit="1" customWidth="1"/>
    <col min="4" max="4" width="10.265625" style="5" bestFit="1" customWidth="1"/>
    <col min="5" max="5" width="18.06640625" style="5" bestFit="1" customWidth="1"/>
    <col min="6" max="6" width="17.59765625" bestFit="1" customWidth="1"/>
    <col min="7" max="7" width="17.59765625" style="5" bestFit="1" customWidth="1"/>
    <col min="8" max="8" width="17" style="5" bestFit="1" customWidth="1"/>
    <col min="9" max="9" width="14.73046875" bestFit="1" customWidth="1"/>
    <col min="10" max="10" width="10" bestFit="1" customWidth="1"/>
    <col min="11" max="11" width="20.6640625" bestFit="1" customWidth="1"/>
    <col min="12" max="12" width="24.59765625" bestFit="1" customWidth="1"/>
    <col min="13" max="13" width="17.59765625" bestFit="1" customWidth="1"/>
    <col min="14" max="14" width="38.1328125" bestFit="1" customWidth="1"/>
    <col min="15" max="15" width="20.6640625" style="5" bestFit="1" customWidth="1"/>
  </cols>
  <sheetData>
    <row r="1" spans="1:15" x14ac:dyDescent="0.45">
      <c r="A1" s="2" t="s">
        <v>0</v>
      </c>
      <c r="B1" s="2" t="s">
        <v>1</v>
      </c>
      <c r="C1" s="2" t="s">
        <v>2</v>
      </c>
      <c r="D1" s="4" t="s">
        <v>519</v>
      </c>
      <c r="E1" s="4" t="s">
        <v>731</v>
      </c>
      <c r="F1" s="2" t="s">
        <v>3</v>
      </c>
      <c r="G1" s="4" t="s">
        <v>4</v>
      </c>
      <c r="H1" s="4" t="s">
        <v>732</v>
      </c>
      <c r="I1" s="2" t="s">
        <v>5</v>
      </c>
      <c r="J1" s="2" t="s">
        <v>6</v>
      </c>
      <c r="K1" s="2" t="s">
        <v>7</v>
      </c>
      <c r="L1" s="2" t="s">
        <v>8</v>
      </c>
      <c r="M1" s="2" t="s">
        <v>9</v>
      </c>
      <c r="N1" s="2" t="s">
        <v>10</v>
      </c>
      <c r="O1" s="4" t="s">
        <v>11</v>
      </c>
    </row>
    <row r="2" spans="1:15" x14ac:dyDescent="0.45">
      <c r="A2" t="s">
        <v>272</v>
      </c>
      <c r="B2" s="6">
        <f>_xlfn.XLOOKUP(Table1[[#This Row],[Transaction_ID]],Transactions!A$2:A$501,Transactions!D$2:D$501)</f>
        <v>45731</v>
      </c>
      <c r="C2">
        <v>123538</v>
      </c>
      <c r="D2" s="5">
        <f>_xlfn.XLOOKUP(Table1[[#This Row],[SKU]],Products!A$2:A$91,Products!E$2:E$91)</f>
        <v>5.49</v>
      </c>
      <c r="E2" s="5">
        <f>_xlfn.XLOOKUP(C2,Products!A$2:A$91,Products!F$2:F$91)</f>
        <v>0</v>
      </c>
      <c r="F2">
        <v>4</v>
      </c>
      <c r="G2" s="5">
        <f>Table1[[#This Row],[Price]]*Table1[[#This Row],[Quantity_Sold]]</f>
        <v>21.96</v>
      </c>
      <c r="H2" s="5">
        <f t="shared" ref="H2:H65" ca="1" si="0" xml:space="preserve">
 IF(AND(ISNUMBER(SEARCH("50% Perishable", N2)), ISNUMBER(SEARCH("Membership Pricing", N2)), E2&gt;0),
    F2 * E2 * 0.5,
    IF(AND(ISNUMBER(SEARCH("50% Perishable", N2)), NOT(ISNUMBER(SEARCH("Membership Pricing", N2)))),
       F2 * D2 * 0.5,
       IF(AND(L2=TRUE, ISNUMBER(SEARCH("Membership Pricing", N2)), E2&gt;0),
          F2 * E2,
          F2 * D2
       )
    )
)</f>
        <v>21.96</v>
      </c>
      <c r="I2">
        <f>_xlfn.XLOOKUP(Table1[[#This Row],[Transaction_ID]],Transactions!A$2:A$501,Transactions!B$2:B$501)</f>
        <v>221</v>
      </c>
      <c r="J2">
        <f>_xlfn.XLOOKUP(Table1[[#This Row],[Transaction_ID]],Transactions!$A$2:$A$501,Transactions!$C$2:$C$501)</f>
        <v>5</v>
      </c>
      <c r="K2" t="str">
        <f>_xlfn.XLOOKUP(Table1[[#This Row],[Transaction_ID]],Transactions!A$2:A$501,Transactions!F$2:F$501)</f>
        <v>Credit Card</v>
      </c>
      <c r="L2" t="b">
        <f>_xlfn.XLOOKUP(Table1[[#This Row],[Transaction_ID]],Transactions!A$2:A$501,Transactions!G$2:G$501)</f>
        <v>0</v>
      </c>
      <c r="M2" s="1">
        <f>IF(L2=TRUE, _xlfn.XLOOKUP(C2, Products!A$2:A$91,Products!G$2:G$91), 0)</f>
        <v>0</v>
      </c>
      <c r="N2" t="str">
        <f ca="1">_xlfn.TEXTJOIN(", ", TRUE,
 IF(AND(L2=TRUE, E2&gt;0), "Membership Pricing", ""),
 IF(AND(L2=TRUE, M2&gt;0), "PC Points", ""),
 IF(AND(_xlfn.XLOOKUP(C2, Products!A:A, Products!C:C, "")="Bakery", RAND()&lt;0.3), "50% Perishable", "")
)</f>
        <v/>
      </c>
      <c r="O2" s="5">
        <f t="shared" ref="O2:O65" ca="1" si="1">G2-H2</f>
        <v>0</v>
      </c>
    </row>
    <row r="3" spans="1:15" x14ac:dyDescent="0.45">
      <c r="A3" t="s">
        <v>272</v>
      </c>
      <c r="B3" s="6">
        <f>_xlfn.XLOOKUP(Table1[[#This Row],[Transaction_ID]],Transactions!A$2:A$501,Transactions!D$2:D$501)</f>
        <v>45731</v>
      </c>
      <c r="C3">
        <v>123525</v>
      </c>
      <c r="D3" s="5">
        <f>_xlfn.XLOOKUP(Table1[[#This Row],[SKU]],Products!A$2:A$91,Products!E$2:E$91)</f>
        <v>3.99</v>
      </c>
      <c r="E3" s="5">
        <f>_xlfn.XLOOKUP(C3,Products!A$2:A$91,Products!F$2:F$91)</f>
        <v>3</v>
      </c>
      <c r="F3">
        <v>4</v>
      </c>
      <c r="G3" s="5">
        <f>Table1[[#This Row],[Price]]*Table1[[#This Row],[Quantity_Sold]]</f>
        <v>15.96</v>
      </c>
      <c r="H3" s="5">
        <f ca="1" xml:space="preserve">
 IF(AND(ISNUMBER(SEARCH("50% Perishable", N3)), ISNUMBER(SEARCH("Membership Pricing", N3)), E3&gt;0),
    F3 * E3 * 0.5,
    IF(AND(ISNUMBER(SEARCH("50% Perishable", N3)), NOT(ISNUMBER(SEARCH("Membership Pricing", N3)))),
       F3 * D3 * 0.5,
       IF(AND(L3=TRUE, ISNUMBER(SEARCH("Membership Pricing", N3)), E3&gt;0),
          F3 * E3,
          F3 * D3
       )
    )
)</f>
        <v>15.96</v>
      </c>
      <c r="I3">
        <f>_xlfn.XLOOKUP(Table1[[#This Row],[Transaction_ID]],Transactions!A$2:A$501,Transactions!B$2:B$501)</f>
        <v>221</v>
      </c>
      <c r="J3">
        <f>_xlfn.XLOOKUP(Table1[[#This Row],[Transaction_ID]],Transactions!$A$2:$A$501,Transactions!$C$2:$C$501)</f>
        <v>5</v>
      </c>
      <c r="K3" t="str">
        <f>_xlfn.XLOOKUP(Table1[[#This Row],[Transaction_ID]],Transactions!A$2:A$501,Transactions!F$2:F$501)</f>
        <v>Credit Card</v>
      </c>
      <c r="L3" t="b">
        <f>_xlfn.XLOOKUP(Table1[[#This Row],[Transaction_ID]],Transactions!A$2:A$501,Transactions!G$2:G$501)</f>
        <v>0</v>
      </c>
      <c r="M3" s="1">
        <f>IF(L3=TRUE, _xlfn.XLOOKUP(C3, Products!A$2:A$91,Products!G$2:G$91), 0)</f>
        <v>0</v>
      </c>
      <c r="N3" t="str">
        <f ca="1">_xlfn.TEXTJOIN(", ", TRUE,
 IF(AND(L3=TRUE, E3&gt;0), "Membership Pricing", ""),
 IF(AND(L3=TRUE, M3&gt;0), "PC Points", ""),
 IF(AND(_xlfn.XLOOKUP(C3, Products!A:A, Products!C:C, "")="Bakery", RAND()&lt;0.3), "50% Perishable", "")
)</f>
        <v/>
      </c>
      <c r="O3" s="5">
        <f t="shared" ca="1" si="1"/>
        <v>0</v>
      </c>
    </row>
    <row r="4" spans="1:15" x14ac:dyDescent="0.45">
      <c r="A4" t="s">
        <v>272</v>
      </c>
      <c r="B4" s="6">
        <f>_xlfn.XLOOKUP(Table1[[#This Row],[Transaction_ID]],Transactions!A$2:A$501,Transactions!D$2:D$501)</f>
        <v>45731</v>
      </c>
      <c r="C4">
        <v>123588</v>
      </c>
      <c r="D4" s="5">
        <f>_xlfn.XLOOKUP(Table1[[#This Row],[SKU]],Products!A$2:A$91,Products!E$2:E$91)</f>
        <v>2.4900000000000002</v>
      </c>
      <c r="E4" s="5">
        <f>_xlfn.XLOOKUP(C4,Products!A$2:A$91,Products!F$2:F$91)</f>
        <v>0</v>
      </c>
      <c r="F4">
        <v>5</v>
      </c>
      <c r="G4" s="5">
        <f>Table1[[#This Row],[Price]]*Table1[[#This Row],[Quantity_Sold]]</f>
        <v>12.450000000000001</v>
      </c>
      <c r="H4" s="5">
        <f t="shared" ca="1" si="0"/>
        <v>12.450000000000001</v>
      </c>
      <c r="I4">
        <f>_xlfn.XLOOKUP(Table1[[#This Row],[Transaction_ID]],Transactions!A$2:A$501,Transactions!B$2:B$501)</f>
        <v>221</v>
      </c>
      <c r="J4">
        <f>_xlfn.XLOOKUP(Table1[[#This Row],[Transaction_ID]],Transactions!$A$2:$A$501,Transactions!$C$2:$C$501)</f>
        <v>5</v>
      </c>
      <c r="K4" t="str">
        <f>_xlfn.XLOOKUP(Table1[[#This Row],[Transaction_ID]],Transactions!A$2:A$501,Transactions!F$2:F$501)</f>
        <v>Credit Card</v>
      </c>
      <c r="L4" t="b">
        <f>_xlfn.XLOOKUP(Table1[[#This Row],[Transaction_ID]],Transactions!A$2:A$501,Transactions!G$2:G$501)</f>
        <v>0</v>
      </c>
      <c r="M4" s="1">
        <f>IF(L4=TRUE, _xlfn.XLOOKUP(C4, Products!A$2:A$91,Products!G$2:G$91), 0)</f>
        <v>0</v>
      </c>
      <c r="N4" t="str">
        <f ca="1">_xlfn.TEXTJOIN(", ", TRUE,
 IF(AND(L4=TRUE, E4&gt;0), "Membership Pricing", ""),
 IF(AND(L4=TRUE, M4&gt;0), "PC Points", ""),
 IF(AND(_xlfn.XLOOKUP(C4, Products!A:A, Products!C:C, "")="Bakery", RAND()&lt;0.3), "50% Perishable", "")
)</f>
        <v/>
      </c>
      <c r="O4" s="5">
        <f t="shared" ca="1" si="1"/>
        <v>0</v>
      </c>
    </row>
    <row r="5" spans="1:15" x14ac:dyDescent="0.45">
      <c r="A5" t="s">
        <v>273</v>
      </c>
      <c r="B5" s="6">
        <f>_xlfn.XLOOKUP(Table1[[#This Row],[Transaction_ID]],Transactions!A$2:A$501,Transactions!D$2:D$501)</f>
        <v>45731</v>
      </c>
      <c r="C5">
        <v>123548</v>
      </c>
      <c r="D5" s="5">
        <f>_xlfn.XLOOKUP(Table1[[#This Row],[SKU]],Products!A$2:A$91,Products!E$2:E$91)</f>
        <v>3.49</v>
      </c>
      <c r="E5" s="5">
        <f>_xlfn.XLOOKUP(C5,Products!A$2:A$91,Products!F$2:F$91)</f>
        <v>0</v>
      </c>
      <c r="F5">
        <v>4</v>
      </c>
      <c r="G5" s="5">
        <f>Table1[[#This Row],[Price]]*Table1[[#This Row],[Quantity_Sold]]</f>
        <v>13.96</v>
      </c>
      <c r="H5" s="5">
        <f t="shared" ca="1" si="0"/>
        <v>13.96</v>
      </c>
      <c r="I5">
        <f>_xlfn.XLOOKUP(Table1[[#This Row],[Transaction_ID]],Transactions!A$2:A$501,Transactions!B$2:B$501)</f>
        <v>217</v>
      </c>
      <c r="J5">
        <f>_xlfn.XLOOKUP(Table1[[#This Row],[Transaction_ID]],Transactions!$A$2:$A$501,Transactions!$C$2:$C$501)</f>
        <v>7</v>
      </c>
      <c r="K5" t="str">
        <f>_xlfn.XLOOKUP(Table1[[#This Row],[Transaction_ID]],Transactions!A$2:A$501,Transactions!F$2:F$501)</f>
        <v>Cash</v>
      </c>
      <c r="L5" t="b">
        <f>_xlfn.XLOOKUP(Table1[[#This Row],[Transaction_ID]],Transactions!A$2:A$501,Transactions!G$2:G$501)</f>
        <v>1</v>
      </c>
      <c r="M5" s="1">
        <f>IF(L5=TRUE, _xlfn.XLOOKUP(C5, Products!A$2:A$91,Products!G$2:G$91), 0)</f>
        <v>0</v>
      </c>
      <c r="N5" t="str">
        <f ca="1">_xlfn.TEXTJOIN(", ", TRUE,
 IF(AND(L5=TRUE, E5&gt;0), "Membership Pricing", ""),
 IF(AND(L5=TRUE, M5&gt;0), "PC Points", ""),
 IF(AND(_xlfn.XLOOKUP(C5, Products!A:A, Products!C:C, "")="Bakery", RAND()&lt;0.3), "50% Perishable", "")
)</f>
        <v/>
      </c>
      <c r="O5" s="5">
        <f t="shared" ca="1" si="1"/>
        <v>0</v>
      </c>
    </row>
    <row r="6" spans="1:15" x14ac:dyDescent="0.45">
      <c r="A6" t="s">
        <v>273</v>
      </c>
      <c r="B6" s="6">
        <f>_xlfn.XLOOKUP(Table1[[#This Row],[Transaction_ID]],Transactions!A$2:A$501,Transactions!D$2:D$501)</f>
        <v>45731</v>
      </c>
      <c r="C6">
        <v>123524</v>
      </c>
      <c r="D6" s="5">
        <f>_xlfn.XLOOKUP(Table1[[#This Row],[SKU]],Products!A$2:A$91,Products!E$2:E$91)</f>
        <v>2.99</v>
      </c>
      <c r="E6" s="5">
        <f>_xlfn.XLOOKUP(C6,Products!A$2:A$91,Products!F$2:F$91)</f>
        <v>0</v>
      </c>
      <c r="F6">
        <v>4</v>
      </c>
      <c r="G6" s="5">
        <f>Table1[[#This Row],[Price]]*Table1[[#This Row],[Quantity_Sold]]</f>
        <v>11.96</v>
      </c>
      <c r="H6" s="5">
        <f t="shared" ca="1" si="0"/>
        <v>11.96</v>
      </c>
      <c r="I6">
        <f>_xlfn.XLOOKUP(Table1[[#This Row],[Transaction_ID]],Transactions!A$2:A$501,Transactions!B$2:B$501)</f>
        <v>217</v>
      </c>
      <c r="J6">
        <f>_xlfn.XLOOKUP(Table1[[#This Row],[Transaction_ID]],Transactions!$A$2:$A$501,Transactions!$C$2:$C$501)</f>
        <v>7</v>
      </c>
      <c r="K6" t="str">
        <f>_xlfn.XLOOKUP(Table1[[#This Row],[Transaction_ID]],Transactions!A$2:A$501,Transactions!F$2:F$501)</f>
        <v>Cash</v>
      </c>
      <c r="L6" t="b">
        <f>_xlfn.XLOOKUP(Table1[[#This Row],[Transaction_ID]],Transactions!A$2:A$501,Transactions!G$2:G$501)</f>
        <v>1</v>
      </c>
      <c r="M6" s="1">
        <f>IF(L6=TRUE, _xlfn.XLOOKUP(C6, Products!A$2:A$91,Products!G$2:G$91), 0)</f>
        <v>0</v>
      </c>
      <c r="N6" t="str">
        <f ca="1">_xlfn.TEXTJOIN(", ", TRUE,
 IF(AND(L6=TRUE, E6&gt;0), "Membership Pricing", ""),
 IF(AND(L6=TRUE, M6&gt;0), "PC Points", ""),
 IF(AND(_xlfn.XLOOKUP(C6, Products!A:A, Products!C:C, "")="Bakery", RAND()&lt;0.3), "50% Perishable", "")
)</f>
        <v/>
      </c>
      <c r="O6" s="5">
        <f t="shared" ca="1" si="1"/>
        <v>0</v>
      </c>
    </row>
    <row r="7" spans="1:15" x14ac:dyDescent="0.45">
      <c r="A7" t="s">
        <v>273</v>
      </c>
      <c r="B7" s="6">
        <f>_xlfn.XLOOKUP(Table1[[#This Row],[Transaction_ID]],Transactions!A$2:A$501,Transactions!D$2:D$501)</f>
        <v>45731</v>
      </c>
      <c r="C7">
        <v>123560</v>
      </c>
      <c r="D7" s="5">
        <f>_xlfn.XLOOKUP(Table1[[#This Row],[SKU]],Products!A$2:A$91,Products!E$2:E$91)</f>
        <v>7.99</v>
      </c>
      <c r="E7" s="5">
        <f>_xlfn.XLOOKUP(C7,Products!A$2:A$91,Products!F$2:F$91)</f>
        <v>0</v>
      </c>
      <c r="F7">
        <v>4</v>
      </c>
      <c r="G7" s="5">
        <f>Table1[[#This Row],[Price]]*Table1[[#This Row],[Quantity_Sold]]</f>
        <v>31.96</v>
      </c>
      <c r="H7" s="5">
        <f t="shared" ca="1" si="0"/>
        <v>31.96</v>
      </c>
      <c r="I7">
        <f>_xlfn.XLOOKUP(Table1[[#This Row],[Transaction_ID]],Transactions!A$2:A$501,Transactions!B$2:B$501)</f>
        <v>217</v>
      </c>
      <c r="J7">
        <f>_xlfn.XLOOKUP(Table1[[#This Row],[Transaction_ID]],Transactions!$A$2:$A$501,Transactions!$C$2:$C$501)</f>
        <v>7</v>
      </c>
      <c r="K7" t="str">
        <f>_xlfn.XLOOKUP(Table1[[#This Row],[Transaction_ID]],Transactions!A$2:A$501,Transactions!F$2:F$501)</f>
        <v>Cash</v>
      </c>
      <c r="L7" t="b">
        <f>_xlfn.XLOOKUP(Table1[[#This Row],[Transaction_ID]],Transactions!A$2:A$501,Transactions!G$2:G$501)</f>
        <v>1</v>
      </c>
      <c r="M7" s="1">
        <f>IF(L7=TRUE, _xlfn.XLOOKUP(C7, Products!A$2:A$91,Products!G$2:G$91), 0)</f>
        <v>0</v>
      </c>
      <c r="N7" t="str">
        <f ca="1">_xlfn.TEXTJOIN(", ", TRUE,
 IF(AND(L7=TRUE, E7&gt;0), "Membership Pricing", ""),
 IF(AND(L7=TRUE, M7&gt;0), "PC Points", ""),
 IF(AND(_xlfn.XLOOKUP(C7, Products!A:A, Products!C:C, "")="Bakery", RAND()&lt;0.3), "50% Perishable", "")
)</f>
        <v/>
      </c>
      <c r="O7" s="5">
        <f t="shared" ca="1" si="1"/>
        <v>0</v>
      </c>
    </row>
    <row r="8" spans="1:15" x14ac:dyDescent="0.45">
      <c r="A8" t="s">
        <v>273</v>
      </c>
      <c r="B8" s="6">
        <f>_xlfn.XLOOKUP(Table1[[#This Row],[Transaction_ID]],Transactions!A$2:A$501,Transactions!D$2:D$501)</f>
        <v>45731</v>
      </c>
      <c r="C8">
        <v>123542</v>
      </c>
      <c r="D8" s="5">
        <f>_xlfn.XLOOKUP(Table1[[#This Row],[SKU]],Products!A$2:A$91,Products!E$2:E$91)</f>
        <v>2.4900000000000002</v>
      </c>
      <c r="E8" s="5">
        <f>_xlfn.XLOOKUP(C8,Products!A$2:A$91,Products!F$2:F$91)</f>
        <v>0</v>
      </c>
      <c r="F8">
        <v>4</v>
      </c>
      <c r="G8" s="5">
        <f>Table1[[#This Row],[Price]]*Table1[[#This Row],[Quantity_Sold]]</f>
        <v>9.9600000000000009</v>
      </c>
      <c r="H8" s="5">
        <f t="shared" ca="1" si="0"/>
        <v>9.9600000000000009</v>
      </c>
      <c r="I8">
        <f>_xlfn.XLOOKUP(Table1[[#This Row],[Transaction_ID]],Transactions!A$2:A$501,Transactions!B$2:B$501)</f>
        <v>217</v>
      </c>
      <c r="J8">
        <f>_xlfn.XLOOKUP(Table1[[#This Row],[Transaction_ID]],Transactions!$A$2:$A$501,Transactions!$C$2:$C$501)</f>
        <v>7</v>
      </c>
      <c r="K8" t="str">
        <f>_xlfn.XLOOKUP(Table1[[#This Row],[Transaction_ID]],Transactions!A$2:A$501,Transactions!F$2:F$501)</f>
        <v>Cash</v>
      </c>
      <c r="L8" t="b">
        <f>_xlfn.XLOOKUP(Table1[[#This Row],[Transaction_ID]],Transactions!A$2:A$501,Transactions!G$2:G$501)</f>
        <v>1</v>
      </c>
      <c r="M8" s="1">
        <f>IF(L8=TRUE, _xlfn.XLOOKUP(C8, Products!A$2:A$91,Products!G$2:G$91), 0)</f>
        <v>0</v>
      </c>
      <c r="N8" t="str">
        <f ca="1">_xlfn.TEXTJOIN(", ", TRUE,
 IF(AND(L8=TRUE, E8&gt;0), "Membership Pricing", ""),
 IF(AND(L8=TRUE, M8&gt;0), "PC Points", ""),
 IF(AND(_xlfn.XLOOKUP(C8, Products!A:A, Products!C:C, "")="Bakery", RAND()&lt;0.3), "50% Perishable", "")
)</f>
        <v/>
      </c>
      <c r="O8" s="5">
        <f t="shared" ca="1" si="1"/>
        <v>0</v>
      </c>
    </row>
    <row r="9" spans="1:15" x14ac:dyDescent="0.45">
      <c r="A9" t="s">
        <v>273</v>
      </c>
      <c r="B9" s="6">
        <f>_xlfn.XLOOKUP(Table1[[#This Row],[Transaction_ID]],Transactions!A$2:A$501,Transactions!D$2:D$501)</f>
        <v>45731</v>
      </c>
      <c r="C9">
        <v>123587</v>
      </c>
      <c r="D9" s="5">
        <f>_xlfn.XLOOKUP(Table1[[#This Row],[SKU]],Products!A$2:A$91,Products!E$2:E$91)</f>
        <v>3.99</v>
      </c>
      <c r="E9" s="5">
        <f>_xlfn.XLOOKUP(C9,Products!A$2:A$91,Products!F$2:F$91)</f>
        <v>0</v>
      </c>
      <c r="F9">
        <v>2</v>
      </c>
      <c r="G9" s="5">
        <f>Table1[[#This Row],[Price]]*Table1[[#This Row],[Quantity_Sold]]</f>
        <v>7.98</v>
      </c>
      <c r="H9" s="5">
        <f t="shared" ca="1" si="0"/>
        <v>7.98</v>
      </c>
      <c r="I9">
        <f>_xlfn.XLOOKUP(Table1[[#This Row],[Transaction_ID]],Transactions!A$2:A$501,Transactions!B$2:B$501)</f>
        <v>217</v>
      </c>
      <c r="J9">
        <f>_xlfn.XLOOKUP(Table1[[#This Row],[Transaction_ID]],Transactions!$A$2:$A$501,Transactions!$C$2:$C$501)</f>
        <v>7</v>
      </c>
      <c r="K9" t="str">
        <f>_xlfn.XLOOKUP(Table1[[#This Row],[Transaction_ID]],Transactions!A$2:A$501,Transactions!F$2:F$501)</f>
        <v>Cash</v>
      </c>
      <c r="L9" t="b">
        <f>_xlfn.XLOOKUP(Table1[[#This Row],[Transaction_ID]],Transactions!A$2:A$501,Transactions!G$2:G$501)</f>
        <v>1</v>
      </c>
      <c r="M9" s="1">
        <f>IF(L9=TRUE, _xlfn.XLOOKUP(C9, Products!A$2:A$91,Products!G$2:G$91), 0)</f>
        <v>0</v>
      </c>
      <c r="N9" t="str">
        <f ca="1">_xlfn.TEXTJOIN(", ", TRUE,
 IF(AND(L9=TRUE, E9&gt;0), "Membership Pricing", ""),
 IF(AND(L9=TRUE, M9&gt;0), "PC Points", ""),
 IF(AND(_xlfn.XLOOKUP(C9, Products!A:A, Products!C:C, "")="Bakery", RAND()&lt;0.3), "50% Perishable", "")
)</f>
        <v/>
      </c>
      <c r="O9" s="5">
        <f t="shared" ca="1" si="1"/>
        <v>0</v>
      </c>
    </row>
    <row r="10" spans="1:15" x14ac:dyDescent="0.45">
      <c r="A10" t="s">
        <v>514</v>
      </c>
      <c r="B10" s="6">
        <f>_xlfn.XLOOKUP(Table1[[#This Row],[Transaction_ID]],Transactions!A$2:A$501,Transactions!D$2:D$501)</f>
        <v>45738</v>
      </c>
      <c r="C10">
        <v>123536</v>
      </c>
      <c r="D10" s="5">
        <f>_xlfn.XLOOKUP(Table1[[#This Row],[SKU]],Products!A$2:A$91,Products!E$2:E$91)</f>
        <v>3.49</v>
      </c>
      <c r="E10" s="5">
        <f>_xlfn.XLOOKUP(C10,Products!A$2:A$91,Products!F$2:F$91)</f>
        <v>0</v>
      </c>
      <c r="F10">
        <v>5</v>
      </c>
      <c r="G10" s="5">
        <f>Table1[[#This Row],[Price]]*Table1[[#This Row],[Quantity_Sold]]</f>
        <v>17.450000000000003</v>
      </c>
      <c r="H10" s="5">
        <f t="shared" ca="1" si="0"/>
        <v>17.450000000000003</v>
      </c>
      <c r="I10">
        <f>_xlfn.XLOOKUP(Table1[[#This Row],[Transaction_ID]],Transactions!A$2:A$501,Transactions!B$2:B$501)</f>
        <v>213</v>
      </c>
      <c r="J10">
        <f>_xlfn.XLOOKUP(Table1[[#This Row],[Transaction_ID]],Transactions!$A$2:$A$501,Transactions!$C$2:$C$501)</f>
        <v>7</v>
      </c>
      <c r="K10" t="str">
        <f>_xlfn.XLOOKUP(Table1[[#This Row],[Transaction_ID]],Transactions!A$2:A$501,Transactions!F$2:F$501)</f>
        <v>Cash</v>
      </c>
      <c r="L10" t="b">
        <f>_xlfn.XLOOKUP(Table1[[#This Row],[Transaction_ID]],Transactions!A$2:A$501,Transactions!G$2:G$501)</f>
        <v>1</v>
      </c>
      <c r="M10" s="1">
        <f>IF(L10=TRUE, _xlfn.XLOOKUP(C10, Products!A$2:A$91,Products!G$2:G$91), 0)</f>
        <v>0</v>
      </c>
      <c r="N10" t="str">
        <f ca="1">_xlfn.TEXTJOIN(", ", TRUE,
 IF(AND(L10=TRUE, E10&gt;0), "Membership Pricing", ""),
 IF(AND(L10=TRUE, M10&gt;0), "PC Points", ""),
 IF(AND(_xlfn.XLOOKUP(C10, Products!A:A, Products!C:C, "")="Bakery", RAND()&lt;0.3), "50% Perishable", "")
)</f>
        <v/>
      </c>
      <c r="O10" s="5">
        <f t="shared" ca="1" si="1"/>
        <v>0</v>
      </c>
    </row>
    <row r="11" spans="1:15" x14ac:dyDescent="0.45">
      <c r="A11" t="s">
        <v>274</v>
      </c>
      <c r="B11" s="6">
        <f>_xlfn.XLOOKUP(Table1[[#This Row],[Transaction_ID]],Transactions!A$2:A$501,Transactions!D$2:D$501)</f>
        <v>45738</v>
      </c>
      <c r="C11">
        <v>123516</v>
      </c>
      <c r="D11" s="5">
        <f>_xlfn.XLOOKUP(Table1[[#This Row],[SKU]],Products!A$2:A$91,Products!E$2:E$91)</f>
        <v>7.99</v>
      </c>
      <c r="E11" s="5">
        <f>_xlfn.XLOOKUP(C11,Products!A$2:A$91,Products!F$2:F$91)</f>
        <v>0</v>
      </c>
      <c r="F11">
        <v>3</v>
      </c>
      <c r="G11" s="5">
        <f>Table1[[#This Row],[Price]]*Table1[[#This Row],[Quantity_Sold]]</f>
        <v>23.97</v>
      </c>
      <c r="H11" s="5">
        <f t="shared" ca="1" si="0"/>
        <v>23.97</v>
      </c>
      <c r="I11">
        <f>_xlfn.XLOOKUP(Table1[[#This Row],[Transaction_ID]],Transactions!A$2:A$501,Transactions!B$2:B$501)</f>
        <v>218</v>
      </c>
      <c r="J11">
        <f>_xlfn.XLOOKUP(Table1[[#This Row],[Transaction_ID]],Transactions!$A$2:$A$501,Transactions!$C$2:$C$501)</f>
        <v>3</v>
      </c>
      <c r="K11" t="str">
        <f>_xlfn.XLOOKUP(Table1[[#This Row],[Transaction_ID]],Transactions!A$2:A$501,Transactions!F$2:F$501)</f>
        <v>Credit Card</v>
      </c>
      <c r="L11" t="b">
        <f>_xlfn.XLOOKUP(Table1[[#This Row],[Transaction_ID]],Transactions!A$2:A$501,Transactions!G$2:G$501)</f>
        <v>0</v>
      </c>
      <c r="M11" s="1">
        <f>IF(L11=TRUE, _xlfn.XLOOKUP(C11, Products!A$2:A$91,Products!G$2:G$91), 0)</f>
        <v>0</v>
      </c>
      <c r="N11" t="str">
        <f ca="1">_xlfn.TEXTJOIN(", ", TRUE,
 IF(AND(L11=TRUE, E11&gt;0), "Membership Pricing", ""),
 IF(AND(L11=TRUE, M11&gt;0), "PC Points", ""),
 IF(AND(_xlfn.XLOOKUP(C11, Products!A:A, Products!C:C, "")="Bakery", RAND()&lt;0.3), "50% Perishable", "")
)</f>
        <v/>
      </c>
      <c r="O11" s="5">
        <f t="shared" ca="1" si="1"/>
        <v>0</v>
      </c>
    </row>
    <row r="12" spans="1:15" x14ac:dyDescent="0.45">
      <c r="A12" t="s">
        <v>274</v>
      </c>
      <c r="B12" s="6">
        <f>_xlfn.XLOOKUP(Table1[[#This Row],[Transaction_ID]],Transactions!A$2:A$501,Transactions!D$2:D$501)</f>
        <v>45738</v>
      </c>
      <c r="C12">
        <v>123542</v>
      </c>
      <c r="D12" s="5">
        <f>_xlfn.XLOOKUP(Table1[[#This Row],[SKU]],Products!A$2:A$91,Products!E$2:E$91)</f>
        <v>2.4900000000000002</v>
      </c>
      <c r="E12" s="5">
        <f>_xlfn.XLOOKUP(C12,Products!A$2:A$91,Products!F$2:F$91)</f>
        <v>0</v>
      </c>
      <c r="F12">
        <v>3</v>
      </c>
      <c r="G12" s="5">
        <f>Table1[[#This Row],[Price]]*Table1[[#This Row],[Quantity_Sold]]</f>
        <v>7.4700000000000006</v>
      </c>
      <c r="H12" s="5">
        <f t="shared" ca="1" si="0"/>
        <v>7.4700000000000006</v>
      </c>
      <c r="I12">
        <f>_xlfn.XLOOKUP(Table1[[#This Row],[Transaction_ID]],Transactions!A$2:A$501,Transactions!B$2:B$501)</f>
        <v>218</v>
      </c>
      <c r="J12">
        <f>_xlfn.XLOOKUP(Table1[[#This Row],[Transaction_ID]],Transactions!$A$2:$A$501,Transactions!$C$2:$C$501)</f>
        <v>3</v>
      </c>
      <c r="K12" t="str">
        <f>_xlfn.XLOOKUP(Table1[[#This Row],[Transaction_ID]],Transactions!A$2:A$501,Transactions!F$2:F$501)</f>
        <v>Credit Card</v>
      </c>
      <c r="L12" t="b">
        <f>_xlfn.XLOOKUP(Table1[[#This Row],[Transaction_ID]],Transactions!A$2:A$501,Transactions!G$2:G$501)</f>
        <v>0</v>
      </c>
      <c r="M12" s="1">
        <f>IF(L12=TRUE, _xlfn.XLOOKUP(C12, Products!A$2:A$91,Products!G$2:G$91), 0)</f>
        <v>0</v>
      </c>
      <c r="N12" t="str">
        <f ca="1">_xlfn.TEXTJOIN(", ", TRUE,
 IF(AND(L12=TRUE, E12&gt;0), "Membership Pricing", ""),
 IF(AND(L12=TRUE, M12&gt;0), "PC Points", ""),
 IF(AND(_xlfn.XLOOKUP(C12, Products!A:A, Products!C:C, "")="Bakery", RAND()&lt;0.3), "50% Perishable", "")
)</f>
        <v/>
      </c>
      <c r="O12" s="5">
        <f t="shared" ca="1" si="1"/>
        <v>0</v>
      </c>
    </row>
    <row r="13" spans="1:15" x14ac:dyDescent="0.45">
      <c r="A13" t="s">
        <v>274</v>
      </c>
      <c r="B13" s="6">
        <f>_xlfn.XLOOKUP(Table1[[#This Row],[Transaction_ID]],Transactions!A$2:A$501,Transactions!D$2:D$501)</f>
        <v>45738</v>
      </c>
      <c r="C13">
        <v>123592</v>
      </c>
      <c r="D13" s="5">
        <f>_xlfn.XLOOKUP(Table1[[#This Row],[SKU]],Products!A$2:A$91,Products!E$2:E$91)</f>
        <v>2.99</v>
      </c>
      <c r="E13" s="5">
        <f>_xlfn.XLOOKUP(C13,Products!A$2:A$91,Products!F$2:F$91)</f>
        <v>0</v>
      </c>
      <c r="F13">
        <v>1</v>
      </c>
      <c r="G13" s="5">
        <f>Table1[[#This Row],[Price]]*Table1[[#This Row],[Quantity_Sold]]</f>
        <v>2.99</v>
      </c>
      <c r="H13" s="5">
        <f t="shared" ca="1" si="0"/>
        <v>2.99</v>
      </c>
      <c r="I13">
        <f>_xlfn.XLOOKUP(Table1[[#This Row],[Transaction_ID]],Transactions!A$2:A$501,Transactions!B$2:B$501)</f>
        <v>218</v>
      </c>
      <c r="J13">
        <f>_xlfn.XLOOKUP(Table1[[#This Row],[Transaction_ID]],Transactions!$A$2:$A$501,Transactions!$C$2:$C$501)</f>
        <v>3</v>
      </c>
      <c r="K13" t="str">
        <f>_xlfn.XLOOKUP(Table1[[#This Row],[Transaction_ID]],Transactions!A$2:A$501,Transactions!F$2:F$501)</f>
        <v>Credit Card</v>
      </c>
      <c r="L13" t="b">
        <f>_xlfn.XLOOKUP(Table1[[#This Row],[Transaction_ID]],Transactions!A$2:A$501,Transactions!G$2:G$501)</f>
        <v>0</v>
      </c>
      <c r="M13" s="1">
        <f>IF(L13=TRUE, _xlfn.XLOOKUP(C13, Products!A$2:A$91,Products!G$2:G$91), 0)</f>
        <v>0</v>
      </c>
      <c r="N13" t="str">
        <f ca="1">_xlfn.TEXTJOIN(", ", TRUE,
 IF(AND(L13=TRUE, E13&gt;0), "Membership Pricing", ""),
 IF(AND(L13=TRUE, M13&gt;0), "PC Points", ""),
 IF(AND(_xlfn.XLOOKUP(C13, Products!A:A, Products!C:C, "")="Bakery", RAND()&lt;0.3), "50% Perishable", "")
)</f>
        <v/>
      </c>
      <c r="O13" s="5">
        <f t="shared" ca="1" si="1"/>
        <v>0</v>
      </c>
    </row>
    <row r="14" spans="1:15" x14ac:dyDescent="0.45">
      <c r="A14" t="s">
        <v>274</v>
      </c>
      <c r="B14" s="6">
        <f>_xlfn.XLOOKUP(Table1[[#This Row],[Transaction_ID]],Transactions!A$2:A$501,Transactions!D$2:D$501)</f>
        <v>45738</v>
      </c>
      <c r="C14">
        <v>123514</v>
      </c>
      <c r="D14" s="5">
        <f>_xlfn.XLOOKUP(Table1[[#This Row],[SKU]],Products!A$2:A$91,Products!E$2:E$91)</f>
        <v>9.99</v>
      </c>
      <c r="E14" s="5">
        <f>_xlfn.XLOOKUP(C14,Products!A$2:A$91,Products!F$2:F$91)</f>
        <v>0</v>
      </c>
      <c r="F14">
        <v>5</v>
      </c>
      <c r="G14" s="5">
        <f>Table1[[#This Row],[Price]]*Table1[[#This Row],[Quantity_Sold]]</f>
        <v>49.95</v>
      </c>
      <c r="H14" s="5">
        <f t="shared" ca="1" si="0"/>
        <v>49.95</v>
      </c>
      <c r="I14">
        <f>_xlfn.XLOOKUP(Table1[[#This Row],[Transaction_ID]],Transactions!A$2:A$501,Transactions!B$2:B$501)</f>
        <v>218</v>
      </c>
      <c r="J14">
        <f>_xlfn.XLOOKUP(Table1[[#This Row],[Transaction_ID]],Transactions!$A$2:$A$501,Transactions!$C$2:$C$501)</f>
        <v>3</v>
      </c>
      <c r="K14" t="str">
        <f>_xlfn.XLOOKUP(Table1[[#This Row],[Transaction_ID]],Transactions!A$2:A$501,Transactions!F$2:F$501)</f>
        <v>Credit Card</v>
      </c>
      <c r="L14" t="b">
        <f>_xlfn.XLOOKUP(Table1[[#This Row],[Transaction_ID]],Transactions!A$2:A$501,Transactions!G$2:G$501)</f>
        <v>0</v>
      </c>
      <c r="M14" s="1">
        <f>IF(L14=TRUE, _xlfn.XLOOKUP(C14, Products!A$2:A$91,Products!G$2:G$91), 0)</f>
        <v>0</v>
      </c>
      <c r="N14" t="str">
        <f ca="1">_xlfn.TEXTJOIN(", ", TRUE,
 IF(AND(L14=TRUE, E14&gt;0), "Membership Pricing", ""),
 IF(AND(L14=TRUE, M14&gt;0), "PC Points", ""),
 IF(AND(_xlfn.XLOOKUP(C14, Products!A:A, Products!C:C, "")="Bakery", RAND()&lt;0.3), "50% Perishable", "")
)</f>
        <v/>
      </c>
      <c r="O14" s="5">
        <f t="shared" ca="1" si="1"/>
        <v>0</v>
      </c>
    </row>
    <row r="15" spans="1:15" x14ac:dyDescent="0.45">
      <c r="A15" t="s">
        <v>12</v>
      </c>
      <c r="B15" s="6">
        <f>_xlfn.XLOOKUP(Table1[[#This Row],[Transaction_ID]],Transactions!A$2:A$501,Transactions!D$2:D$501)</f>
        <v>45738</v>
      </c>
      <c r="C15">
        <v>123548</v>
      </c>
      <c r="D15" s="5">
        <f>_xlfn.XLOOKUP(Table1[[#This Row],[SKU]],Products!A$2:A$91,Products!E$2:E$91)</f>
        <v>3.49</v>
      </c>
      <c r="E15" s="5">
        <f>_xlfn.XLOOKUP(C15,Products!A$2:A$91,Products!F$2:F$91)</f>
        <v>0</v>
      </c>
      <c r="F15">
        <v>4</v>
      </c>
      <c r="G15" s="5">
        <f>Table1[[#This Row],[Price]]*Table1[[#This Row],[Quantity_Sold]]</f>
        <v>13.96</v>
      </c>
      <c r="H15" s="5">
        <f t="shared" ca="1" si="0"/>
        <v>13.96</v>
      </c>
      <c r="I15">
        <f>_xlfn.XLOOKUP(Table1[[#This Row],[Transaction_ID]],Transactions!A$2:A$501,Transactions!B$2:B$501)</f>
        <v>214</v>
      </c>
      <c r="J15">
        <f>_xlfn.XLOOKUP(Table1[[#This Row],[Transaction_ID]],Transactions!$A$2:$A$501,Transactions!$C$2:$C$501)</f>
        <v>5</v>
      </c>
      <c r="K15" t="str">
        <f>_xlfn.XLOOKUP(Table1[[#This Row],[Transaction_ID]],Transactions!A$2:A$501,Transactions!F$2:F$501)</f>
        <v>Credit Card</v>
      </c>
      <c r="L15" t="b">
        <f>_xlfn.XLOOKUP(Table1[[#This Row],[Transaction_ID]],Transactions!A$2:A$501,Transactions!G$2:G$501)</f>
        <v>1</v>
      </c>
      <c r="M15" s="1">
        <f>IF(L15=TRUE, _xlfn.XLOOKUP(C15, Products!A$2:A$91,Products!G$2:G$91), 0)</f>
        <v>0</v>
      </c>
      <c r="N15" t="str">
        <f ca="1">_xlfn.TEXTJOIN(", ", TRUE,
 IF(AND(L15=TRUE, E15&gt;0), "Membership Pricing", ""),
 IF(AND(L15=TRUE, M15&gt;0), "PC Points", ""),
 IF(AND(_xlfn.XLOOKUP(C15, Products!A:A, Products!C:C, "")="Bakery", RAND()&lt;0.3), "50% Perishable", "")
)</f>
        <v/>
      </c>
      <c r="O15" s="5">
        <f t="shared" ca="1" si="1"/>
        <v>0</v>
      </c>
    </row>
    <row r="16" spans="1:15" x14ac:dyDescent="0.45">
      <c r="A16" t="s">
        <v>12</v>
      </c>
      <c r="B16" s="6">
        <f>_xlfn.XLOOKUP(Table1[[#This Row],[Transaction_ID]],Transactions!A$2:A$501,Transactions!D$2:D$501)</f>
        <v>45738</v>
      </c>
      <c r="C16">
        <v>123599</v>
      </c>
      <c r="D16" s="5">
        <f>_xlfn.XLOOKUP(Table1[[#This Row],[SKU]],Products!A$2:A$91,Products!E$2:E$91)</f>
        <v>6.99</v>
      </c>
      <c r="E16" s="5">
        <f>_xlfn.XLOOKUP(C16,Products!A$2:A$91,Products!F$2:F$91)</f>
        <v>0</v>
      </c>
      <c r="F16">
        <v>2</v>
      </c>
      <c r="G16" s="5">
        <f>Table1[[#This Row],[Price]]*Table1[[#This Row],[Quantity_Sold]]</f>
        <v>13.98</v>
      </c>
      <c r="H16" s="5">
        <f t="shared" ca="1" si="0"/>
        <v>13.98</v>
      </c>
      <c r="I16">
        <f>_xlfn.XLOOKUP(Table1[[#This Row],[Transaction_ID]],Transactions!A$2:A$501,Transactions!B$2:B$501)</f>
        <v>214</v>
      </c>
      <c r="J16">
        <f>_xlfn.XLOOKUP(Table1[[#This Row],[Transaction_ID]],Transactions!$A$2:$A$501,Transactions!$C$2:$C$501)</f>
        <v>5</v>
      </c>
      <c r="K16" t="str">
        <f>_xlfn.XLOOKUP(Table1[[#This Row],[Transaction_ID]],Transactions!A$2:A$501,Transactions!F$2:F$501)</f>
        <v>Credit Card</v>
      </c>
      <c r="L16" t="b">
        <f>_xlfn.XLOOKUP(Table1[[#This Row],[Transaction_ID]],Transactions!A$2:A$501,Transactions!G$2:G$501)</f>
        <v>1</v>
      </c>
      <c r="M16" s="1">
        <f>IF(L16=TRUE, _xlfn.XLOOKUP(C16, Products!A$2:A$91,Products!G$2:G$91), 0)</f>
        <v>0</v>
      </c>
      <c r="N16" t="str">
        <f ca="1">_xlfn.TEXTJOIN(", ", TRUE,
 IF(AND(L16=TRUE, E16&gt;0), "Membership Pricing", ""),
 IF(AND(L16=TRUE, M16&gt;0), "PC Points", ""),
 IF(AND(_xlfn.XLOOKUP(C16, Products!A:A, Products!C:C, "")="Bakery", RAND()&lt;0.3), "50% Perishable", "")
)</f>
        <v/>
      </c>
      <c r="O16" s="5">
        <f t="shared" ca="1" si="1"/>
        <v>0</v>
      </c>
    </row>
    <row r="17" spans="1:15" x14ac:dyDescent="0.45">
      <c r="A17" t="s">
        <v>275</v>
      </c>
      <c r="B17" s="6">
        <f>_xlfn.XLOOKUP(Table1[[#This Row],[Transaction_ID]],Transactions!A$2:A$501,Transactions!D$2:D$501)</f>
        <v>45738</v>
      </c>
      <c r="C17">
        <v>123513</v>
      </c>
      <c r="D17" s="5">
        <f>_xlfn.XLOOKUP(Table1[[#This Row],[SKU]],Products!A$2:A$91,Products!E$2:E$91)</f>
        <v>2.99</v>
      </c>
      <c r="E17" s="5">
        <f>_xlfn.XLOOKUP(C17,Products!A$2:A$91,Products!F$2:F$91)</f>
        <v>0</v>
      </c>
      <c r="F17">
        <v>3</v>
      </c>
      <c r="G17" s="5">
        <f>Table1[[#This Row],[Price]]*Table1[[#This Row],[Quantity_Sold]]</f>
        <v>8.9700000000000006</v>
      </c>
      <c r="H17" s="5">
        <f t="shared" ca="1" si="0"/>
        <v>8.9700000000000006</v>
      </c>
      <c r="I17">
        <f>_xlfn.XLOOKUP(Table1[[#This Row],[Transaction_ID]],Transactions!A$2:A$501,Transactions!B$2:B$501)</f>
        <v>220</v>
      </c>
      <c r="J17">
        <f>_xlfn.XLOOKUP(Table1[[#This Row],[Transaction_ID]],Transactions!$A$2:$A$501,Transactions!$C$2:$C$501)</f>
        <v>2</v>
      </c>
      <c r="K17" t="str">
        <f>_xlfn.XLOOKUP(Table1[[#This Row],[Transaction_ID]],Transactions!A$2:A$501,Transactions!F$2:F$501)</f>
        <v>Credit Card</v>
      </c>
      <c r="L17" t="b">
        <f>_xlfn.XLOOKUP(Table1[[#This Row],[Transaction_ID]],Transactions!A$2:A$501,Transactions!G$2:G$501)</f>
        <v>1</v>
      </c>
      <c r="M17" s="1">
        <f>IF(L17=TRUE, _xlfn.XLOOKUP(C17, Products!A$2:A$91,Products!G$2:G$91), 0)</f>
        <v>1000</v>
      </c>
      <c r="N17" t="str">
        <f ca="1">_xlfn.TEXTJOIN(", ", TRUE,
 IF(AND(L17=TRUE, E17&gt;0), "Membership Pricing", ""),
 IF(AND(L17=TRUE, M17&gt;0), "PC Points", ""),
 IF(AND(_xlfn.XLOOKUP(C17, Products!A:A, Products!C:C, "")="Bakery", RAND()&lt;0.3), "50% Perishable", "")
)</f>
        <v>PC Points</v>
      </c>
      <c r="O17" s="5">
        <f t="shared" ca="1" si="1"/>
        <v>0</v>
      </c>
    </row>
    <row r="18" spans="1:15" x14ac:dyDescent="0.45">
      <c r="A18" t="s">
        <v>275</v>
      </c>
      <c r="B18" s="6">
        <f>_xlfn.XLOOKUP(Table1[[#This Row],[Transaction_ID]],Transactions!A$2:A$501,Transactions!D$2:D$501)</f>
        <v>45738</v>
      </c>
      <c r="C18">
        <v>123556</v>
      </c>
      <c r="D18" s="5">
        <f>_xlfn.XLOOKUP(Table1[[#This Row],[SKU]],Products!A$2:A$91,Products!E$2:E$91)</f>
        <v>9.99</v>
      </c>
      <c r="E18" s="5">
        <f>_xlfn.XLOOKUP(C18,Products!A$2:A$91,Products!F$2:F$91)</f>
        <v>0</v>
      </c>
      <c r="F18">
        <v>5</v>
      </c>
      <c r="G18" s="5">
        <f>Table1[[#This Row],[Price]]*Table1[[#This Row],[Quantity_Sold]]</f>
        <v>49.95</v>
      </c>
      <c r="H18" s="5">
        <f t="shared" ca="1" si="0"/>
        <v>49.95</v>
      </c>
      <c r="I18">
        <f>_xlfn.XLOOKUP(Table1[[#This Row],[Transaction_ID]],Transactions!A$2:A$501,Transactions!B$2:B$501)</f>
        <v>220</v>
      </c>
      <c r="J18">
        <f>_xlfn.XLOOKUP(Table1[[#This Row],[Transaction_ID]],Transactions!$A$2:$A$501,Transactions!$C$2:$C$501)</f>
        <v>2</v>
      </c>
      <c r="K18" t="str">
        <f>_xlfn.XLOOKUP(Table1[[#This Row],[Transaction_ID]],Transactions!A$2:A$501,Transactions!F$2:F$501)</f>
        <v>Credit Card</v>
      </c>
      <c r="L18" t="b">
        <f>_xlfn.XLOOKUP(Table1[[#This Row],[Transaction_ID]],Transactions!A$2:A$501,Transactions!G$2:G$501)</f>
        <v>1</v>
      </c>
      <c r="M18" s="1">
        <f>IF(L18=TRUE, _xlfn.XLOOKUP(C18, Products!A$2:A$91,Products!G$2:G$91), 0)</f>
        <v>0</v>
      </c>
      <c r="N18" t="str">
        <f ca="1">_xlfn.TEXTJOIN(", ", TRUE,
 IF(AND(L18=TRUE, E18&gt;0), "Membership Pricing", ""),
 IF(AND(L18=TRUE, M18&gt;0), "PC Points", ""),
 IF(AND(_xlfn.XLOOKUP(C18, Products!A:A, Products!C:C, "")="Bakery", RAND()&lt;0.3), "50% Perishable", "")
)</f>
        <v/>
      </c>
      <c r="O18" s="5">
        <f t="shared" ca="1" si="1"/>
        <v>0</v>
      </c>
    </row>
    <row r="19" spans="1:15" x14ac:dyDescent="0.45">
      <c r="A19" t="s">
        <v>13</v>
      </c>
      <c r="B19" s="6">
        <f>_xlfn.XLOOKUP(Table1[[#This Row],[Transaction_ID]],Transactions!A$2:A$501,Transactions!D$2:D$501)</f>
        <v>45728</v>
      </c>
      <c r="C19">
        <v>123527</v>
      </c>
      <c r="D19" s="5">
        <f>_xlfn.XLOOKUP(Table1[[#This Row],[SKU]],Products!A$2:A$91,Products!E$2:E$91)</f>
        <v>4.99</v>
      </c>
      <c r="E19" s="5">
        <f>_xlfn.XLOOKUP(C19,Products!A$2:A$91,Products!F$2:F$91)</f>
        <v>0</v>
      </c>
      <c r="F19">
        <v>5</v>
      </c>
      <c r="G19" s="5">
        <f>Table1[[#This Row],[Price]]*Table1[[#This Row],[Quantity_Sold]]</f>
        <v>24.950000000000003</v>
      </c>
      <c r="H19" s="5">
        <f t="shared" ca="1" si="0"/>
        <v>24.950000000000003</v>
      </c>
      <c r="I19">
        <f>_xlfn.XLOOKUP(Table1[[#This Row],[Transaction_ID]],Transactions!A$2:A$501,Transactions!B$2:B$501)</f>
        <v>214</v>
      </c>
      <c r="J19">
        <f>_xlfn.XLOOKUP(Table1[[#This Row],[Transaction_ID]],Transactions!$A$2:$A$501,Transactions!$C$2:$C$501)</f>
        <v>5</v>
      </c>
      <c r="K19" t="str">
        <f>_xlfn.XLOOKUP(Table1[[#This Row],[Transaction_ID]],Transactions!A$2:A$501,Transactions!F$2:F$501)</f>
        <v>Credit Card</v>
      </c>
      <c r="L19" t="b">
        <f>_xlfn.XLOOKUP(Table1[[#This Row],[Transaction_ID]],Transactions!A$2:A$501,Transactions!G$2:G$501)</f>
        <v>1</v>
      </c>
      <c r="M19" s="1">
        <f>IF(L19=TRUE, _xlfn.XLOOKUP(C19, Products!A$2:A$91,Products!G$2:G$91), 0)</f>
        <v>0</v>
      </c>
      <c r="N19" t="str">
        <f ca="1">_xlfn.TEXTJOIN(", ", TRUE,
 IF(AND(L19=TRUE, E19&gt;0), "Membership Pricing", ""),
 IF(AND(L19=TRUE, M19&gt;0), "PC Points", ""),
 IF(AND(_xlfn.XLOOKUP(C19, Products!A:A, Products!C:C, "")="Bakery", RAND()&lt;0.3), "50% Perishable", "")
)</f>
        <v/>
      </c>
      <c r="O19" s="5">
        <f t="shared" ca="1" si="1"/>
        <v>0</v>
      </c>
    </row>
    <row r="20" spans="1:15" x14ac:dyDescent="0.45">
      <c r="A20" t="s">
        <v>13</v>
      </c>
      <c r="B20" s="6">
        <f>_xlfn.XLOOKUP(Table1[[#This Row],[Transaction_ID]],Transactions!A$2:A$501,Transactions!D$2:D$501)</f>
        <v>45728</v>
      </c>
      <c r="C20">
        <v>123522</v>
      </c>
      <c r="D20" s="5">
        <f>_xlfn.XLOOKUP(Table1[[#This Row],[SKU]],Products!A$2:A$91,Products!E$2:E$91)</f>
        <v>4.49</v>
      </c>
      <c r="E20" s="5">
        <f>_xlfn.XLOOKUP(C20,Products!A$2:A$91,Products!F$2:F$91)</f>
        <v>0</v>
      </c>
      <c r="F20">
        <v>1</v>
      </c>
      <c r="G20" s="5">
        <f>Table1[[#This Row],[Price]]*Table1[[#This Row],[Quantity_Sold]]</f>
        <v>4.49</v>
      </c>
      <c r="H20" s="5">
        <f t="shared" ca="1" si="0"/>
        <v>4.49</v>
      </c>
      <c r="I20">
        <f>_xlfn.XLOOKUP(Table1[[#This Row],[Transaction_ID]],Transactions!A$2:A$501,Transactions!B$2:B$501)</f>
        <v>214</v>
      </c>
      <c r="J20">
        <f>_xlfn.XLOOKUP(Table1[[#This Row],[Transaction_ID]],Transactions!$A$2:$A$501,Transactions!$C$2:$C$501)</f>
        <v>5</v>
      </c>
      <c r="K20" t="str">
        <f>_xlfn.XLOOKUP(Table1[[#This Row],[Transaction_ID]],Transactions!A$2:A$501,Transactions!F$2:F$501)</f>
        <v>Credit Card</v>
      </c>
      <c r="L20" t="b">
        <f>_xlfn.XLOOKUP(Table1[[#This Row],[Transaction_ID]],Transactions!A$2:A$501,Transactions!G$2:G$501)</f>
        <v>1</v>
      </c>
      <c r="M20" s="1">
        <f>IF(L20=TRUE, _xlfn.XLOOKUP(C20, Products!A$2:A$91,Products!G$2:G$91), 0)</f>
        <v>0</v>
      </c>
      <c r="N20" t="str">
        <f ca="1">_xlfn.TEXTJOIN(", ", TRUE,
 IF(AND(L20=TRUE, E20&gt;0), "Membership Pricing", ""),
 IF(AND(L20=TRUE, M20&gt;0), "PC Points", ""),
 IF(AND(_xlfn.XLOOKUP(C20, Products!A:A, Products!C:C, "")="Bakery", RAND()&lt;0.3), "50% Perishable", "")
)</f>
        <v/>
      </c>
      <c r="O20" s="5">
        <f t="shared" ca="1" si="1"/>
        <v>0</v>
      </c>
    </row>
    <row r="21" spans="1:15" x14ac:dyDescent="0.45">
      <c r="A21" t="s">
        <v>13</v>
      </c>
      <c r="B21" s="6">
        <f>_xlfn.XLOOKUP(Table1[[#This Row],[Transaction_ID]],Transactions!A$2:A$501,Transactions!D$2:D$501)</f>
        <v>45728</v>
      </c>
      <c r="C21">
        <v>123567</v>
      </c>
      <c r="D21" s="5">
        <f>_xlfn.XLOOKUP(Table1[[#This Row],[SKU]],Products!A$2:A$91,Products!E$2:E$91)</f>
        <v>3.49</v>
      </c>
      <c r="E21" s="5">
        <f>_xlfn.XLOOKUP(C21,Products!A$2:A$91,Products!F$2:F$91)</f>
        <v>0</v>
      </c>
      <c r="F21">
        <v>3</v>
      </c>
      <c r="G21" s="5">
        <f>Table1[[#This Row],[Price]]*Table1[[#This Row],[Quantity_Sold]]</f>
        <v>10.47</v>
      </c>
      <c r="H21" s="5">
        <f t="shared" ca="1" si="0"/>
        <v>10.47</v>
      </c>
      <c r="I21">
        <f>_xlfn.XLOOKUP(Table1[[#This Row],[Transaction_ID]],Transactions!A$2:A$501,Transactions!B$2:B$501)</f>
        <v>214</v>
      </c>
      <c r="J21">
        <f>_xlfn.XLOOKUP(Table1[[#This Row],[Transaction_ID]],Transactions!$A$2:$A$501,Transactions!$C$2:$C$501)</f>
        <v>5</v>
      </c>
      <c r="K21" t="str">
        <f>_xlfn.XLOOKUP(Table1[[#This Row],[Transaction_ID]],Transactions!A$2:A$501,Transactions!F$2:F$501)</f>
        <v>Credit Card</v>
      </c>
      <c r="L21" t="b">
        <f>_xlfn.XLOOKUP(Table1[[#This Row],[Transaction_ID]],Transactions!A$2:A$501,Transactions!G$2:G$501)</f>
        <v>1</v>
      </c>
      <c r="M21" s="1">
        <f>IF(L21=TRUE, _xlfn.XLOOKUP(C21, Products!A$2:A$91,Products!G$2:G$91), 0)</f>
        <v>0</v>
      </c>
      <c r="N21" t="str">
        <f ca="1">_xlfn.TEXTJOIN(", ", TRUE,
 IF(AND(L21=TRUE, E21&gt;0), "Membership Pricing", ""),
 IF(AND(L21=TRUE, M21&gt;0), "PC Points", ""),
 IF(AND(_xlfn.XLOOKUP(C21, Products!A:A, Products!C:C, "")="Bakery", RAND()&lt;0.3), "50% Perishable", "")
)</f>
        <v/>
      </c>
      <c r="O21" s="5">
        <f t="shared" ca="1" si="1"/>
        <v>0</v>
      </c>
    </row>
    <row r="22" spans="1:15" x14ac:dyDescent="0.45">
      <c r="A22" t="s">
        <v>13</v>
      </c>
      <c r="B22" s="6">
        <f>_xlfn.XLOOKUP(Table1[[#This Row],[Transaction_ID]],Transactions!A$2:A$501,Transactions!D$2:D$501)</f>
        <v>45728</v>
      </c>
      <c r="C22">
        <v>123587</v>
      </c>
      <c r="D22" s="5">
        <f>_xlfn.XLOOKUP(Table1[[#This Row],[SKU]],Products!A$2:A$91,Products!E$2:E$91)</f>
        <v>3.99</v>
      </c>
      <c r="E22" s="5">
        <f>_xlfn.XLOOKUP(C22,Products!A$2:A$91,Products!F$2:F$91)</f>
        <v>0</v>
      </c>
      <c r="F22">
        <v>1</v>
      </c>
      <c r="G22" s="5">
        <f>Table1[[#This Row],[Price]]*Table1[[#This Row],[Quantity_Sold]]</f>
        <v>3.99</v>
      </c>
      <c r="H22" s="5">
        <f t="shared" ca="1" si="0"/>
        <v>3.99</v>
      </c>
      <c r="I22">
        <f>_xlfn.XLOOKUP(Table1[[#This Row],[Transaction_ID]],Transactions!A$2:A$501,Transactions!B$2:B$501)</f>
        <v>214</v>
      </c>
      <c r="J22">
        <f>_xlfn.XLOOKUP(Table1[[#This Row],[Transaction_ID]],Transactions!$A$2:$A$501,Transactions!$C$2:$C$501)</f>
        <v>5</v>
      </c>
      <c r="K22" t="str">
        <f>_xlfn.XLOOKUP(Table1[[#This Row],[Transaction_ID]],Transactions!A$2:A$501,Transactions!F$2:F$501)</f>
        <v>Credit Card</v>
      </c>
      <c r="L22" t="b">
        <f>_xlfn.XLOOKUP(Table1[[#This Row],[Transaction_ID]],Transactions!A$2:A$501,Transactions!G$2:G$501)</f>
        <v>1</v>
      </c>
      <c r="M22" s="1">
        <f>IF(L22=TRUE, _xlfn.XLOOKUP(C22, Products!A$2:A$91,Products!G$2:G$91), 0)</f>
        <v>0</v>
      </c>
      <c r="N22" t="str">
        <f ca="1">_xlfn.TEXTJOIN(", ", TRUE,
 IF(AND(L22=TRUE, E22&gt;0), "Membership Pricing", ""),
 IF(AND(L22=TRUE, M22&gt;0), "PC Points", ""),
 IF(AND(_xlfn.XLOOKUP(C22, Products!A:A, Products!C:C, "")="Bakery", RAND()&lt;0.3), "50% Perishable", "")
)</f>
        <v/>
      </c>
      <c r="O22" s="5">
        <f t="shared" ca="1" si="1"/>
        <v>0</v>
      </c>
    </row>
    <row r="23" spans="1:15" x14ac:dyDescent="0.45">
      <c r="A23" t="s">
        <v>276</v>
      </c>
      <c r="B23" s="6">
        <f>_xlfn.XLOOKUP(Table1[[#This Row],[Transaction_ID]],Transactions!A$2:A$501,Transactions!D$2:D$501)</f>
        <v>45728</v>
      </c>
      <c r="C23">
        <v>123597</v>
      </c>
      <c r="D23" s="5">
        <f>_xlfn.XLOOKUP(Table1[[#This Row],[SKU]],Products!A$2:A$91,Products!E$2:E$91)</f>
        <v>5.49</v>
      </c>
      <c r="E23" s="5">
        <f>_xlfn.XLOOKUP(C23,Products!A$2:A$91,Products!F$2:F$91)</f>
        <v>0</v>
      </c>
      <c r="F23">
        <v>3</v>
      </c>
      <c r="G23" s="5">
        <f>Table1[[#This Row],[Price]]*Table1[[#This Row],[Quantity_Sold]]</f>
        <v>16.47</v>
      </c>
      <c r="H23" s="5">
        <f t="shared" ca="1" si="0"/>
        <v>16.47</v>
      </c>
      <c r="I23">
        <f>_xlfn.XLOOKUP(Table1[[#This Row],[Transaction_ID]],Transactions!A$2:A$501,Transactions!B$2:B$501)</f>
        <v>221</v>
      </c>
      <c r="J23">
        <f>_xlfn.XLOOKUP(Table1[[#This Row],[Transaction_ID]],Transactions!$A$2:$A$501,Transactions!$C$2:$C$501)</f>
        <v>4</v>
      </c>
      <c r="K23" t="str">
        <f>_xlfn.XLOOKUP(Table1[[#This Row],[Transaction_ID]],Transactions!A$2:A$501,Transactions!F$2:F$501)</f>
        <v>Credit Card</v>
      </c>
      <c r="L23" t="b">
        <f>_xlfn.XLOOKUP(Table1[[#This Row],[Transaction_ID]],Transactions!A$2:A$501,Transactions!G$2:G$501)</f>
        <v>1</v>
      </c>
      <c r="M23" s="1">
        <f>IF(L23=TRUE, _xlfn.XLOOKUP(C23, Products!A$2:A$91,Products!G$2:G$91), 0)</f>
        <v>0</v>
      </c>
      <c r="N23" t="str">
        <f ca="1">_xlfn.TEXTJOIN(", ", TRUE,
 IF(AND(L23=TRUE, E23&gt;0), "Membership Pricing", ""),
 IF(AND(L23=TRUE, M23&gt;0), "PC Points", ""),
 IF(AND(_xlfn.XLOOKUP(C23, Products!A:A, Products!C:C, "")="Bakery", RAND()&lt;0.3), "50% Perishable", "")
)</f>
        <v/>
      </c>
      <c r="O23" s="5">
        <f t="shared" ca="1" si="1"/>
        <v>0</v>
      </c>
    </row>
    <row r="24" spans="1:15" x14ac:dyDescent="0.45">
      <c r="A24" t="s">
        <v>276</v>
      </c>
      <c r="B24" s="6">
        <f>_xlfn.XLOOKUP(Table1[[#This Row],[Transaction_ID]],Transactions!A$2:A$501,Transactions!D$2:D$501)</f>
        <v>45728</v>
      </c>
      <c r="C24">
        <v>123581</v>
      </c>
      <c r="D24" s="5">
        <f>_xlfn.XLOOKUP(Table1[[#This Row],[SKU]],Products!A$2:A$91,Products!E$2:E$91)</f>
        <v>2.99</v>
      </c>
      <c r="E24" s="5">
        <f>_xlfn.XLOOKUP(C24,Products!A$2:A$91,Products!F$2:F$91)</f>
        <v>0</v>
      </c>
      <c r="F24">
        <v>2</v>
      </c>
      <c r="G24" s="5">
        <f>Table1[[#This Row],[Price]]*Table1[[#This Row],[Quantity_Sold]]</f>
        <v>5.98</v>
      </c>
      <c r="H24" s="5">
        <f t="shared" ca="1" si="0"/>
        <v>5.98</v>
      </c>
      <c r="I24">
        <f>_xlfn.XLOOKUP(Table1[[#This Row],[Transaction_ID]],Transactions!A$2:A$501,Transactions!B$2:B$501)</f>
        <v>221</v>
      </c>
      <c r="J24">
        <f>_xlfn.XLOOKUP(Table1[[#This Row],[Transaction_ID]],Transactions!$A$2:$A$501,Transactions!$C$2:$C$501)</f>
        <v>4</v>
      </c>
      <c r="K24" t="str">
        <f>_xlfn.XLOOKUP(Table1[[#This Row],[Transaction_ID]],Transactions!A$2:A$501,Transactions!F$2:F$501)</f>
        <v>Credit Card</v>
      </c>
      <c r="L24" t="b">
        <f>_xlfn.XLOOKUP(Table1[[#This Row],[Transaction_ID]],Transactions!A$2:A$501,Transactions!G$2:G$501)</f>
        <v>1</v>
      </c>
      <c r="M24" s="1">
        <f>IF(L24=TRUE, _xlfn.XLOOKUP(C24, Products!A$2:A$91,Products!G$2:G$91), 0)</f>
        <v>0</v>
      </c>
      <c r="N24" t="str">
        <f ca="1">_xlfn.TEXTJOIN(", ", TRUE,
 IF(AND(L24=TRUE, E24&gt;0), "Membership Pricing", ""),
 IF(AND(L24=TRUE, M24&gt;0), "PC Points", ""),
 IF(AND(_xlfn.XLOOKUP(C24, Products!A:A, Products!C:C, "")="Bakery", RAND()&lt;0.3), "50% Perishable", "")
)</f>
        <v/>
      </c>
      <c r="O24" s="5">
        <f t="shared" ca="1" si="1"/>
        <v>0</v>
      </c>
    </row>
    <row r="25" spans="1:15" x14ac:dyDescent="0.45">
      <c r="A25" t="s">
        <v>276</v>
      </c>
      <c r="B25" s="6">
        <f>_xlfn.XLOOKUP(Table1[[#This Row],[Transaction_ID]],Transactions!A$2:A$501,Transactions!D$2:D$501)</f>
        <v>45728</v>
      </c>
      <c r="C25">
        <v>123570</v>
      </c>
      <c r="D25" s="5">
        <f>_xlfn.XLOOKUP(Table1[[#This Row],[SKU]],Products!A$2:A$91,Products!E$2:E$91)</f>
        <v>5.49</v>
      </c>
      <c r="E25" s="5">
        <f>_xlfn.XLOOKUP(C25,Products!A$2:A$91,Products!F$2:F$91)</f>
        <v>0</v>
      </c>
      <c r="F25">
        <v>5</v>
      </c>
      <c r="G25" s="5">
        <f>Table1[[#This Row],[Price]]*Table1[[#This Row],[Quantity_Sold]]</f>
        <v>27.450000000000003</v>
      </c>
      <c r="H25" s="5">
        <f t="shared" ca="1" si="0"/>
        <v>27.450000000000003</v>
      </c>
      <c r="I25">
        <f>_xlfn.XLOOKUP(Table1[[#This Row],[Transaction_ID]],Transactions!A$2:A$501,Transactions!B$2:B$501)</f>
        <v>221</v>
      </c>
      <c r="J25">
        <f>_xlfn.XLOOKUP(Table1[[#This Row],[Transaction_ID]],Transactions!$A$2:$A$501,Transactions!$C$2:$C$501)</f>
        <v>4</v>
      </c>
      <c r="K25" t="str">
        <f>_xlfn.XLOOKUP(Table1[[#This Row],[Transaction_ID]],Transactions!A$2:A$501,Transactions!F$2:F$501)</f>
        <v>Credit Card</v>
      </c>
      <c r="L25" t="b">
        <f>_xlfn.XLOOKUP(Table1[[#This Row],[Transaction_ID]],Transactions!A$2:A$501,Transactions!G$2:G$501)</f>
        <v>1</v>
      </c>
      <c r="M25" s="1">
        <f>IF(L25=TRUE, _xlfn.XLOOKUP(C25, Products!A$2:A$91,Products!G$2:G$91), 0)</f>
        <v>0</v>
      </c>
      <c r="N25" t="str">
        <f ca="1">_xlfn.TEXTJOIN(", ", TRUE,
 IF(AND(L25=TRUE, E25&gt;0), "Membership Pricing", ""),
 IF(AND(L25=TRUE, M25&gt;0), "PC Points", ""),
 IF(AND(_xlfn.XLOOKUP(C25, Products!A:A, Products!C:C, "")="Bakery", RAND()&lt;0.3), "50% Perishable", "")
)</f>
        <v/>
      </c>
      <c r="O25" s="5">
        <f t="shared" ca="1" si="1"/>
        <v>0</v>
      </c>
    </row>
    <row r="26" spans="1:15" x14ac:dyDescent="0.45">
      <c r="A26" t="s">
        <v>277</v>
      </c>
      <c r="B26" s="6">
        <f>_xlfn.XLOOKUP(Table1[[#This Row],[Transaction_ID]],Transactions!A$2:A$501,Transactions!D$2:D$501)</f>
        <v>45728</v>
      </c>
      <c r="C26">
        <v>123549</v>
      </c>
      <c r="D26" s="5">
        <f>_xlfn.XLOOKUP(Table1[[#This Row],[SKU]],Products!A$2:A$91,Products!E$2:E$91)</f>
        <v>4.99</v>
      </c>
      <c r="E26" s="5">
        <f>_xlfn.XLOOKUP(C26,Products!A$2:A$91,Products!F$2:F$91)</f>
        <v>0</v>
      </c>
      <c r="F26">
        <v>1</v>
      </c>
      <c r="G26" s="5">
        <f>Table1[[#This Row],[Price]]*Table1[[#This Row],[Quantity_Sold]]</f>
        <v>4.99</v>
      </c>
      <c r="H26" s="5">
        <f t="shared" ca="1" si="0"/>
        <v>4.99</v>
      </c>
      <c r="I26">
        <f>_xlfn.XLOOKUP(Table1[[#This Row],[Transaction_ID]],Transactions!A$2:A$501,Transactions!B$2:B$501)</f>
        <v>217</v>
      </c>
      <c r="J26">
        <f>_xlfn.XLOOKUP(Table1[[#This Row],[Transaction_ID]],Transactions!$A$2:$A$501,Transactions!$C$2:$C$501)</f>
        <v>7</v>
      </c>
      <c r="K26" t="str">
        <f>_xlfn.XLOOKUP(Table1[[#This Row],[Transaction_ID]],Transactions!A$2:A$501,Transactions!F$2:F$501)</f>
        <v>Credit Card</v>
      </c>
      <c r="L26" t="b">
        <f>_xlfn.XLOOKUP(Table1[[#This Row],[Transaction_ID]],Transactions!A$2:A$501,Transactions!G$2:G$501)</f>
        <v>0</v>
      </c>
      <c r="M26" s="1">
        <f>IF(L26=TRUE, _xlfn.XLOOKUP(C26, Products!A$2:A$91,Products!G$2:G$91), 0)</f>
        <v>0</v>
      </c>
      <c r="N26" t="str">
        <f ca="1">_xlfn.TEXTJOIN(", ", TRUE,
 IF(AND(L26=TRUE, E26&gt;0), "Membership Pricing", ""),
 IF(AND(L26=TRUE, M26&gt;0), "PC Points", ""),
 IF(AND(_xlfn.XLOOKUP(C26, Products!A:A, Products!C:C, "")="Bakery", RAND()&lt;0.3), "50% Perishable", "")
)</f>
        <v/>
      </c>
      <c r="O26" s="5">
        <f t="shared" ca="1" si="1"/>
        <v>0</v>
      </c>
    </row>
    <row r="27" spans="1:15" x14ac:dyDescent="0.45">
      <c r="A27" t="s">
        <v>277</v>
      </c>
      <c r="B27" s="6">
        <f>_xlfn.XLOOKUP(Table1[[#This Row],[Transaction_ID]],Transactions!A$2:A$501,Transactions!D$2:D$501)</f>
        <v>45728</v>
      </c>
      <c r="C27">
        <v>123556</v>
      </c>
      <c r="D27" s="5">
        <f>_xlfn.XLOOKUP(Table1[[#This Row],[SKU]],Products!A$2:A$91,Products!E$2:E$91)</f>
        <v>9.99</v>
      </c>
      <c r="E27" s="5">
        <f>_xlfn.XLOOKUP(C27,Products!A$2:A$91,Products!F$2:F$91)</f>
        <v>0</v>
      </c>
      <c r="F27">
        <v>2</v>
      </c>
      <c r="G27" s="5">
        <f>Table1[[#This Row],[Price]]*Table1[[#This Row],[Quantity_Sold]]</f>
        <v>19.98</v>
      </c>
      <c r="H27" s="5">
        <f t="shared" ca="1" si="0"/>
        <v>19.98</v>
      </c>
      <c r="I27">
        <f>_xlfn.XLOOKUP(Table1[[#This Row],[Transaction_ID]],Transactions!A$2:A$501,Transactions!B$2:B$501)</f>
        <v>217</v>
      </c>
      <c r="J27">
        <f>_xlfn.XLOOKUP(Table1[[#This Row],[Transaction_ID]],Transactions!$A$2:$A$501,Transactions!$C$2:$C$501)</f>
        <v>7</v>
      </c>
      <c r="K27" t="str">
        <f>_xlfn.XLOOKUP(Table1[[#This Row],[Transaction_ID]],Transactions!A$2:A$501,Transactions!F$2:F$501)</f>
        <v>Credit Card</v>
      </c>
      <c r="L27" t="b">
        <f>_xlfn.XLOOKUP(Table1[[#This Row],[Transaction_ID]],Transactions!A$2:A$501,Transactions!G$2:G$501)</f>
        <v>0</v>
      </c>
      <c r="M27" s="1">
        <f>IF(L27=TRUE, _xlfn.XLOOKUP(C27, Products!A$2:A$91,Products!G$2:G$91), 0)</f>
        <v>0</v>
      </c>
      <c r="N27" t="str">
        <f ca="1">_xlfn.TEXTJOIN(", ", TRUE,
 IF(AND(L27=TRUE, E27&gt;0), "Membership Pricing", ""),
 IF(AND(L27=TRUE, M27&gt;0), "PC Points", ""),
 IF(AND(_xlfn.XLOOKUP(C27, Products!A:A, Products!C:C, "")="Bakery", RAND()&lt;0.3), "50% Perishable", "")
)</f>
        <v/>
      </c>
      <c r="O27" s="5">
        <f t="shared" ca="1" si="1"/>
        <v>0</v>
      </c>
    </row>
    <row r="28" spans="1:15" x14ac:dyDescent="0.45">
      <c r="A28" t="s">
        <v>277</v>
      </c>
      <c r="B28" s="6">
        <f>_xlfn.XLOOKUP(Table1[[#This Row],[Transaction_ID]],Transactions!A$2:A$501,Transactions!D$2:D$501)</f>
        <v>45728</v>
      </c>
      <c r="C28">
        <v>123599</v>
      </c>
      <c r="D28" s="5">
        <f>_xlfn.XLOOKUP(Table1[[#This Row],[SKU]],Products!A$2:A$91,Products!E$2:E$91)</f>
        <v>6.99</v>
      </c>
      <c r="E28" s="5">
        <f>_xlfn.XLOOKUP(C28,Products!A$2:A$91,Products!F$2:F$91)</f>
        <v>0</v>
      </c>
      <c r="F28">
        <v>2</v>
      </c>
      <c r="G28" s="5">
        <f>Table1[[#This Row],[Price]]*Table1[[#This Row],[Quantity_Sold]]</f>
        <v>13.98</v>
      </c>
      <c r="H28" s="5">
        <f t="shared" ca="1" si="0"/>
        <v>13.98</v>
      </c>
      <c r="I28">
        <f>_xlfn.XLOOKUP(Table1[[#This Row],[Transaction_ID]],Transactions!A$2:A$501,Transactions!B$2:B$501)</f>
        <v>217</v>
      </c>
      <c r="J28">
        <f>_xlfn.XLOOKUP(Table1[[#This Row],[Transaction_ID]],Transactions!$A$2:$A$501,Transactions!$C$2:$C$501)</f>
        <v>7</v>
      </c>
      <c r="K28" t="str">
        <f>_xlfn.XLOOKUP(Table1[[#This Row],[Transaction_ID]],Transactions!A$2:A$501,Transactions!F$2:F$501)</f>
        <v>Credit Card</v>
      </c>
      <c r="L28" t="b">
        <f>_xlfn.XLOOKUP(Table1[[#This Row],[Transaction_ID]],Transactions!A$2:A$501,Transactions!G$2:G$501)</f>
        <v>0</v>
      </c>
      <c r="M28" s="1">
        <f>IF(L28=TRUE, _xlfn.XLOOKUP(C28, Products!A$2:A$91,Products!G$2:G$91), 0)</f>
        <v>0</v>
      </c>
      <c r="N28" t="str">
        <f ca="1">_xlfn.TEXTJOIN(", ", TRUE,
 IF(AND(L28=TRUE, E28&gt;0), "Membership Pricing", ""),
 IF(AND(L28=TRUE, M28&gt;0), "PC Points", ""),
 IF(AND(_xlfn.XLOOKUP(C28, Products!A:A, Products!C:C, "")="Bakery", RAND()&lt;0.3), "50% Perishable", "")
)</f>
        <v/>
      </c>
      <c r="O28" s="5">
        <f t="shared" ca="1" si="1"/>
        <v>0</v>
      </c>
    </row>
    <row r="29" spans="1:15" x14ac:dyDescent="0.45">
      <c r="A29" t="s">
        <v>277</v>
      </c>
      <c r="B29" s="6">
        <f>_xlfn.XLOOKUP(Table1[[#This Row],[Transaction_ID]],Transactions!A$2:A$501,Transactions!D$2:D$501)</f>
        <v>45728</v>
      </c>
      <c r="C29">
        <v>123550</v>
      </c>
      <c r="D29" s="5">
        <f>_xlfn.XLOOKUP(Table1[[#This Row],[SKU]],Products!A$2:A$91,Products!E$2:E$91)</f>
        <v>5.99</v>
      </c>
      <c r="E29" s="5">
        <f>_xlfn.XLOOKUP(C29,Products!A$2:A$91,Products!F$2:F$91)</f>
        <v>0</v>
      </c>
      <c r="F29">
        <v>5</v>
      </c>
      <c r="G29" s="5">
        <f>Table1[[#This Row],[Price]]*Table1[[#This Row],[Quantity_Sold]]</f>
        <v>29.950000000000003</v>
      </c>
      <c r="H29" s="5">
        <f t="shared" ca="1" si="0"/>
        <v>29.950000000000003</v>
      </c>
      <c r="I29">
        <f>_xlfn.XLOOKUP(Table1[[#This Row],[Transaction_ID]],Transactions!A$2:A$501,Transactions!B$2:B$501)</f>
        <v>217</v>
      </c>
      <c r="J29">
        <f>_xlfn.XLOOKUP(Table1[[#This Row],[Transaction_ID]],Transactions!$A$2:$A$501,Transactions!$C$2:$C$501)</f>
        <v>7</v>
      </c>
      <c r="K29" t="str">
        <f>_xlfn.XLOOKUP(Table1[[#This Row],[Transaction_ID]],Transactions!A$2:A$501,Transactions!F$2:F$501)</f>
        <v>Credit Card</v>
      </c>
      <c r="L29" t="b">
        <f>_xlfn.XLOOKUP(Table1[[#This Row],[Transaction_ID]],Transactions!A$2:A$501,Transactions!G$2:G$501)</f>
        <v>0</v>
      </c>
      <c r="M29" s="1">
        <f>IF(L29=TRUE, _xlfn.XLOOKUP(C29, Products!A$2:A$91,Products!G$2:G$91), 0)</f>
        <v>0</v>
      </c>
      <c r="N29" t="str">
        <f ca="1">_xlfn.TEXTJOIN(", ", TRUE,
 IF(AND(L29=TRUE, E29&gt;0), "Membership Pricing", ""),
 IF(AND(L29=TRUE, M29&gt;0), "PC Points", ""),
 IF(AND(_xlfn.XLOOKUP(C29, Products!A:A, Products!C:C, "")="Bakery", RAND()&lt;0.3), "50% Perishable", "")
)</f>
        <v/>
      </c>
      <c r="O29" s="5">
        <f t="shared" ca="1" si="1"/>
        <v>0</v>
      </c>
    </row>
    <row r="30" spans="1:15" x14ac:dyDescent="0.45">
      <c r="A30" t="s">
        <v>14</v>
      </c>
      <c r="B30" s="6">
        <f>_xlfn.XLOOKUP(Table1[[#This Row],[Transaction_ID]],Transactions!A$2:A$501,Transactions!D$2:D$501)</f>
        <v>45745</v>
      </c>
      <c r="C30">
        <v>123566</v>
      </c>
      <c r="D30" s="5">
        <f>_xlfn.XLOOKUP(Table1[[#This Row],[SKU]],Products!A$2:A$91,Products!E$2:E$91)</f>
        <v>2.4900000000000002</v>
      </c>
      <c r="E30" s="5">
        <f>_xlfn.XLOOKUP(C30,Products!A$2:A$91,Products!F$2:F$91)</f>
        <v>0</v>
      </c>
      <c r="F30">
        <v>2</v>
      </c>
      <c r="G30" s="5">
        <f>Table1[[#This Row],[Price]]*Table1[[#This Row],[Quantity_Sold]]</f>
        <v>4.9800000000000004</v>
      </c>
      <c r="H30" s="5">
        <f t="shared" ca="1" si="0"/>
        <v>4.9800000000000004</v>
      </c>
      <c r="I30">
        <f>_xlfn.XLOOKUP(Table1[[#This Row],[Transaction_ID]],Transactions!A$2:A$501,Transactions!B$2:B$501)</f>
        <v>214</v>
      </c>
      <c r="J30">
        <f>_xlfn.XLOOKUP(Table1[[#This Row],[Transaction_ID]],Transactions!$A$2:$A$501,Transactions!$C$2:$C$501)</f>
        <v>2</v>
      </c>
      <c r="K30" t="str">
        <f>_xlfn.XLOOKUP(Table1[[#This Row],[Transaction_ID]],Transactions!A$2:A$501,Transactions!F$2:F$501)</f>
        <v>Credit Card</v>
      </c>
      <c r="L30" t="b">
        <f>_xlfn.XLOOKUP(Table1[[#This Row],[Transaction_ID]],Transactions!A$2:A$501,Transactions!G$2:G$501)</f>
        <v>0</v>
      </c>
      <c r="M30" s="1">
        <f>IF(L30=TRUE, _xlfn.XLOOKUP(C30, Products!A$2:A$91,Products!G$2:G$91), 0)</f>
        <v>0</v>
      </c>
      <c r="N30" t="str">
        <f ca="1">_xlfn.TEXTJOIN(", ", TRUE,
 IF(AND(L30=TRUE, E30&gt;0), "Membership Pricing", ""),
 IF(AND(L30=TRUE, M30&gt;0), "PC Points", ""),
 IF(AND(_xlfn.XLOOKUP(C30, Products!A:A, Products!C:C, "")="Bakery", RAND()&lt;0.3), "50% Perishable", "")
)</f>
        <v/>
      </c>
      <c r="O30" s="5">
        <f t="shared" ca="1" si="1"/>
        <v>0</v>
      </c>
    </row>
    <row r="31" spans="1:15" x14ac:dyDescent="0.45">
      <c r="A31" t="s">
        <v>14</v>
      </c>
      <c r="B31" s="6">
        <f>_xlfn.XLOOKUP(Table1[[#This Row],[Transaction_ID]],Transactions!A$2:A$501,Transactions!D$2:D$501)</f>
        <v>45745</v>
      </c>
      <c r="C31">
        <v>123590</v>
      </c>
      <c r="D31" s="5">
        <f>_xlfn.XLOOKUP(Table1[[#This Row],[SKU]],Products!A$2:A$91,Products!E$2:E$91)</f>
        <v>6.99</v>
      </c>
      <c r="E31" s="5">
        <f>_xlfn.XLOOKUP(C31,Products!A$2:A$91,Products!F$2:F$91)</f>
        <v>6</v>
      </c>
      <c r="F31">
        <v>5</v>
      </c>
      <c r="G31" s="5">
        <f>Table1[[#This Row],[Price]]*Table1[[#This Row],[Quantity_Sold]]</f>
        <v>34.950000000000003</v>
      </c>
      <c r="H31" s="5">
        <f t="shared" ca="1" si="0"/>
        <v>34.950000000000003</v>
      </c>
      <c r="I31">
        <f>_xlfn.XLOOKUP(Table1[[#This Row],[Transaction_ID]],Transactions!A$2:A$501,Transactions!B$2:B$501)</f>
        <v>214</v>
      </c>
      <c r="J31">
        <f>_xlfn.XLOOKUP(Table1[[#This Row],[Transaction_ID]],Transactions!$A$2:$A$501,Transactions!$C$2:$C$501)</f>
        <v>2</v>
      </c>
      <c r="K31" t="str">
        <f>_xlfn.XLOOKUP(Table1[[#This Row],[Transaction_ID]],Transactions!A$2:A$501,Transactions!F$2:F$501)</f>
        <v>Credit Card</v>
      </c>
      <c r="L31" t="b">
        <f>_xlfn.XLOOKUP(Table1[[#This Row],[Transaction_ID]],Transactions!A$2:A$501,Transactions!G$2:G$501)</f>
        <v>0</v>
      </c>
      <c r="M31" s="1">
        <f>IF(L31=TRUE, _xlfn.XLOOKUP(C31, Products!A$2:A$91,Products!G$2:G$91), 0)</f>
        <v>0</v>
      </c>
      <c r="N31" t="str">
        <f ca="1">_xlfn.TEXTJOIN(", ", TRUE,
 IF(AND(L31=TRUE, E31&gt;0), "Membership Pricing", ""),
 IF(AND(L31=TRUE, M31&gt;0), "PC Points", ""),
 IF(AND(_xlfn.XLOOKUP(C31, Products!A:A, Products!C:C, "")="Bakery", RAND()&lt;0.3), "50% Perishable", "")
)</f>
        <v/>
      </c>
      <c r="O31" s="5">
        <f t="shared" ca="1" si="1"/>
        <v>0</v>
      </c>
    </row>
    <row r="32" spans="1:15" x14ac:dyDescent="0.45">
      <c r="A32" t="s">
        <v>15</v>
      </c>
      <c r="B32" s="6">
        <f>_xlfn.XLOOKUP(Table1[[#This Row],[Transaction_ID]],Transactions!A$2:A$501,Transactions!D$2:D$501)</f>
        <v>45745</v>
      </c>
      <c r="C32">
        <v>123554</v>
      </c>
      <c r="D32" s="5">
        <f>_xlfn.XLOOKUP(Table1[[#This Row],[SKU]],Products!A$2:A$91,Products!E$2:E$91)</f>
        <v>2.4900000000000002</v>
      </c>
      <c r="E32" s="5">
        <f>_xlfn.XLOOKUP(C32,Products!A$2:A$91,Products!F$2:F$91)</f>
        <v>0</v>
      </c>
      <c r="F32">
        <v>1</v>
      </c>
      <c r="G32" s="5">
        <f>Table1[[#This Row],[Price]]*Table1[[#This Row],[Quantity_Sold]]</f>
        <v>2.4900000000000002</v>
      </c>
      <c r="H32" s="5">
        <f t="shared" ca="1" si="0"/>
        <v>2.4900000000000002</v>
      </c>
      <c r="I32">
        <f>_xlfn.XLOOKUP(Table1[[#This Row],[Transaction_ID]],Transactions!A$2:A$501,Transactions!B$2:B$501)</f>
        <v>215</v>
      </c>
      <c r="J32">
        <f>_xlfn.XLOOKUP(Table1[[#This Row],[Transaction_ID]],Transactions!$A$2:$A$501,Transactions!$C$2:$C$501)</f>
        <v>2</v>
      </c>
      <c r="K32" t="str">
        <f>_xlfn.XLOOKUP(Table1[[#This Row],[Transaction_ID]],Transactions!A$2:A$501,Transactions!F$2:F$501)</f>
        <v>Credit Card</v>
      </c>
      <c r="L32" t="b">
        <f>_xlfn.XLOOKUP(Table1[[#This Row],[Transaction_ID]],Transactions!A$2:A$501,Transactions!G$2:G$501)</f>
        <v>1</v>
      </c>
      <c r="M32" s="1">
        <f>IF(L32=TRUE, _xlfn.XLOOKUP(C32, Products!A$2:A$91,Products!G$2:G$91), 0)</f>
        <v>0</v>
      </c>
      <c r="N32" t="str">
        <f ca="1">_xlfn.TEXTJOIN(", ", TRUE,
 IF(AND(L32=TRUE, E32&gt;0), "Membership Pricing", ""),
 IF(AND(L32=TRUE, M32&gt;0), "PC Points", ""),
 IF(AND(_xlfn.XLOOKUP(C32, Products!A:A, Products!C:C, "")="Bakery", RAND()&lt;0.3), "50% Perishable", "")
)</f>
        <v/>
      </c>
      <c r="O32" s="5">
        <f t="shared" ca="1" si="1"/>
        <v>0</v>
      </c>
    </row>
    <row r="33" spans="1:15" x14ac:dyDescent="0.45">
      <c r="A33" t="s">
        <v>15</v>
      </c>
      <c r="B33" s="6">
        <f>_xlfn.XLOOKUP(Table1[[#This Row],[Transaction_ID]],Transactions!A$2:A$501,Transactions!D$2:D$501)</f>
        <v>45745</v>
      </c>
      <c r="C33">
        <v>123522</v>
      </c>
      <c r="D33" s="5">
        <f>_xlfn.XLOOKUP(Table1[[#This Row],[SKU]],Products!A$2:A$91,Products!E$2:E$91)</f>
        <v>4.49</v>
      </c>
      <c r="E33" s="5">
        <f>_xlfn.XLOOKUP(C33,Products!A$2:A$91,Products!F$2:F$91)</f>
        <v>0</v>
      </c>
      <c r="F33">
        <v>2</v>
      </c>
      <c r="G33" s="5">
        <f>Table1[[#This Row],[Price]]*Table1[[#This Row],[Quantity_Sold]]</f>
        <v>8.98</v>
      </c>
      <c r="H33" s="5">
        <f t="shared" ca="1" si="0"/>
        <v>8.98</v>
      </c>
      <c r="I33">
        <f>_xlfn.XLOOKUP(Table1[[#This Row],[Transaction_ID]],Transactions!A$2:A$501,Transactions!B$2:B$501)</f>
        <v>215</v>
      </c>
      <c r="J33">
        <f>_xlfn.XLOOKUP(Table1[[#This Row],[Transaction_ID]],Transactions!$A$2:$A$501,Transactions!$C$2:$C$501)</f>
        <v>2</v>
      </c>
      <c r="K33" t="str">
        <f>_xlfn.XLOOKUP(Table1[[#This Row],[Transaction_ID]],Transactions!A$2:A$501,Transactions!F$2:F$501)</f>
        <v>Credit Card</v>
      </c>
      <c r="L33" t="b">
        <f>_xlfn.XLOOKUP(Table1[[#This Row],[Transaction_ID]],Transactions!A$2:A$501,Transactions!G$2:G$501)</f>
        <v>1</v>
      </c>
      <c r="M33" s="1">
        <f>IF(L33=TRUE, _xlfn.XLOOKUP(C33, Products!A$2:A$91,Products!G$2:G$91), 0)</f>
        <v>0</v>
      </c>
      <c r="N33" t="str">
        <f ca="1">_xlfn.TEXTJOIN(", ", TRUE,
 IF(AND(L33=TRUE, E33&gt;0), "Membership Pricing", ""),
 IF(AND(L33=TRUE, M33&gt;0), "PC Points", ""),
 IF(AND(_xlfn.XLOOKUP(C33, Products!A:A, Products!C:C, "")="Bakery", RAND()&lt;0.3), "50% Perishable", "")
)</f>
        <v/>
      </c>
      <c r="O33" s="5">
        <f t="shared" ca="1" si="1"/>
        <v>0</v>
      </c>
    </row>
    <row r="34" spans="1:15" x14ac:dyDescent="0.45">
      <c r="A34" t="s">
        <v>15</v>
      </c>
      <c r="B34" s="6">
        <f>_xlfn.XLOOKUP(Table1[[#This Row],[Transaction_ID]],Transactions!A$2:A$501,Transactions!D$2:D$501)</f>
        <v>45745</v>
      </c>
      <c r="C34">
        <v>123557</v>
      </c>
      <c r="D34" s="5">
        <f>_xlfn.XLOOKUP(Table1[[#This Row],[SKU]],Products!A$2:A$91,Products!E$2:E$91)</f>
        <v>6.49</v>
      </c>
      <c r="E34" s="5">
        <f>_xlfn.XLOOKUP(C34,Products!A$2:A$91,Products!F$2:F$91)</f>
        <v>4.99</v>
      </c>
      <c r="F34">
        <v>4</v>
      </c>
      <c r="G34" s="5">
        <f>Table1[[#This Row],[Price]]*Table1[[#This Row],[Quantity_Sold]]</f>
        <v>25.96</v>
      </c>
      <c r="H34" s="5">
        <f t="shared" ca="1" si="0"/>
        <v>19.96</v>
      </c>
      <c r="I34">
        <f>_xlfn.XLOOKUP(Table1[[#This Row],[Transaction_ID]],Transactions!A$2:A$501,Transactions!B$2:B$501)</f>
        <v>215</v>
      </c>
      <c r="J34">
        <f>_xlfn.XLOOKUP(Table1[[#This Row],[Transaction_ID]],Transactions!$A$2:$A$501,Transactions!$C$2:$C$501)</f>
        <v>2</v>
      </c>
      <c r="K34" t="str">
        <f>_xlfn.XLOOKUP(Table1[[#This Row],[Transaction_ID]],Transactions!A$2:A$501,Transactions!F$2:F$501)</f>
        <v>Credit Card</v>
      </c>
      <c r="L34" t="b">
        <f>_xlfn.XLOOKUP(Table1[[#This Row],[Transaction_ID]],Transactions!A$2:A$501,Transactions!G$2:G$501)</f>
        <v>1</v>
      </c>
      <c r="M34" s="1">
        <f>IF(L34=TRUE, _xlfn.XLOOKUP(C34, Products!A$2:A$91,Products!G$2:G$91), 0)</f>
        <v>0</v>
      </c>
      <c r="N34" t="str">
        <f ca="1">_xlfn.TEXTJOIN(", ", TRUE,
 IF(AND(L34=TRUE, E34&gt;0), "Membership Pricing", ""),
 IF(AND(L34=TRUE, M34&gt;0), "PC Points", ""),
 IF(AND(_xlfn.XLOOKUP(C34, Products!A:A, Products!C:C, "")="Bakery", RAND()&lt;0.3), "50% Perishable", "")
)</f>
        <v>Membership Pricing</v>
      </c>
      <c r="O34" s="5">
        <f t="shared" ca="1" si="1"/>
        <v>6</v>
      </c>
    </row>
    <row r="35" spans="1:15" x14ac:dyDescent="0.45">
      <c r="A35" t="s">
        <v>16</v>
      </c>
      <c r="B35" s="6">
        <f>_xlfn.XLOOKUP(Table1[[#This Row],[Transaction_ID]],Transactions!A$2:A$501,Transactions!D$2:D$501)</f>
        <v>45693</v>
      </c>
      <c r="C35">
        <v>123585</v>
      </c>
      <c r="D35" s="5">
        <f>_xlfn.XLOOKUP(Table1[[#This Row],[SKU]],Products!A$2:A$91,Products!E$2:E$91)</f>
        <v>2.99</v>
      </c>
      <c r="E35" s="5">
        <f>_xlfn.XLOOKUP(C35,Products!A$2:A$91,Products!F$2:F$91)</f>
        <v>0</v>
      </c>
      <c r="F35">
        <v>2</v>
      </c>
      <c r="G35" s="5">
        <f>Table1[[#This Row],[Price]]*Table1[[#This Row],[Quantity_Sold]]</f>
        <v>5.98</v>
      </c>
      <c r="H35" s="5">
        <f t="shared" ca="1" si="0"/>
        <v>5.98</v>
      </c>
      <c r="I35">
        <f>_xlfn.XLOOKUP(Table1[[#This Row],[Transaction_ID]],Transactions!A$2:A$501,Transactions!B$2:B$501)</f>
        <v>213</v>
      </c>
      <c r="J35">
        <f>_xlfn.XLOOKUP(Table1[[#This Row],[Transaction_ID]],Transactions!$A$2:$A$501,Transactions!$C$2:$C$501)</f>
        <v>7</v>
      </c>
      <c r="K35" t="str">
        <f>_xlfn.XLOOKUP(Table1[[#This Row],[Transaction_ID]],Transactions!A$2:A$501,Transactions!F$2:F$501)</f>
        <v>Credit Card</v>
      </c>
      <c r="L35" t="b">
        <f>_xlfn.XLOOKUP(Table1[[#This Row],[Transaction_ID]],Transactions!A$2:A$501,Transactions!G$2:G$501)</f>
        <v>1</v>
      </c>
      <c r="M35" s="1">
        <f>IF(L35=TRUE, _xlfn.XLOOKUP(C35, Products!A$2:A$91,Products!G$2:G$91), 0)</f>
        <v>1000</v>
      </c>
      <c r="N35" t="str">
        <f ca="1">_xlfn.TEXTJOIN(", ", TRUE,
 IF(AND(L35=TRUE, E35&gt;0), "Membership Pricing", ""),
 IF(AND(L35=TRUE, M35&gt;0), "PC Points", ""),
 IF(AND(_xlfn.XLOOKUP(C35, Products!A:A, Products!C:C, "")="Bakery", RAND()&lt;0.3), "50% Perishable", "")
)</f>
        <v>PC Points</v>
      </c>
      <c r="O35" s="5">
        <f t="shared" ca="1" si="1"/>
        <v>0</v>
      </c>
    </row>
    <row r="36" spans="1:15" x14ac:dyDescent="0.45">
      <c r="A36" t="s">
        <v>16</v>
      </c>
      <c r="B36" s="6">
        <f>_xlfn.XLOOKUP(Table1[[#This Row],[Transaction_ID]],Transactions!A$2:A$501,Transactions!D$2:D$501)</f>
        <v>45693</v>
      </c>
      <c r="C36">
        <v>123539</v>
      </c>
      <c r="D36" s="5">
        <f>_xlfn.XLOOKUP(Table1[[#This Row],[SKU]],Products!A$2:A$91,Products!E$2:E$91)</f>
        <v>3.99</v>
      </c>
      <c r="E36" s="5">
        <f>_xlfn.XLOOKUP(C36,Products!A$2:A$91,Products!F$2:F$91)</f>
        <v>0</v>
      </c>
      <c r="F36">
        <v>2</v>
      </c>
      <c r="G36" s="5">
        <f>Table1[[#This Row],[Price]]*Table1[[#This Row],[Quantity_Sold]]</f>
        <v>7.98</v>
      </c>
      <c r="H36" s="5">
        <f t="shared" ca="1" si="0"/>
        <v>7.98</v>
      </c>
      <c r="I36">
        <f>_xlfn.XLOOKUP(Table1[[#This Row],[Transaction_ID]],Transactions!A$2:A$501,Transactions!B$2:B$501)</f>
        <v>213</v>
      </c>
      <c r="J36">
        <f>_xlfn.XLOOKUP(Table1[[#This Row],[Transaction_ID]],Transactions!$A$2:$A$501,Transactions!$C$2:$C$501)</f>
        <v>7</v>
      </c>
      <c r="K36" t="str">
        <f>_xlfn.XLOOKUP(Table1[[#This Row],[Transaction_ID]],Transactions!A$2:A$501,Transactions!F$2:F$501)</f>
        <v>Credit Card</v>
      </c>
      <c r="L36" t="b">
        <f>_xlfn.XLOOKUP(Table1[[#This Row],[Transaction_ID]],Transactions!A$2:A$501,Transactions!G$2:G$501)</f>
        <v>1</v>
      </c>
      <c r="M36" s="1">
        <f>IF(L36=TRUE, _xlfn.XLOOKUP(C36, Products!A$2:A$91,Products!G$2:G$91), 0)</f>
        <v>0</v>
      </c>
      <c r="N36" t="str">
        <f ca="1">_xlfn.TEXTJOIN(", ", TRUE,
 IF(AND(L36=TRUE, E36&gt;0), "Membership Pricing", ""),
 IF(AND(L36=TRUE, M36&gt;0), "PC Points", ""),
 IF(AND(_xlfn.XLOOKUP(C36, Products!A:A, Products!C:C, "")="Bakery", RAND()&lt;0.3), "50% Perishable", "")
)</f>
        <v/>
      </c>
      <c r="O36" s="5">
        <f t="shared" ca="1" si="1"/>
        <v>0</v>
      </c>
    </row>
    <row r="37" spans="1:15" x14ac:dyDescent="0.45">
      <c r="A37" t="s">
        <v>17</v>
      </c>
      <c r="B37" s="6">
        <f>_xlfn.XLOOKUP(Table1[[#This Row],[Transaction_ID]],Transactions!A$2:A$501,Transactions!D$2:D$501)</f>
        <v>45693</v>
      </c>
      <c r="C37">
        <v>123544</v>
      </c>
      <c r="D37" s="5">
        <f>_xlfn.XLOOKUP(Table1[[#This Row],[SKU]],Products!A$2:A$91,Products!E$2:E$91)</f>
        <v>4.99</v>
      </c>
      <c r="E37" s="5">
        <f>_xlfn.XLOOKUP(C37,Products!A$2:A$91,Products!F$2:F$91)</f>
        <v>0</v>
      </c>
      <c r="F37">
        <v>5</v>
      </c>
      <c r="G37" s="5">
        <f>Table1[[#This Row],[Price]]*Table1[[#This Row],[Quantity_Sold]]</f>
        <v>24.950000000000003</v>
      </c>
      <c r="H37" s="5">
        <f t="shared" ca="1" si="0"/>
        <v>24.950000000000003</v>
      </c>
      <c r="I37">
        <f>_xlfn.XLOOKUP(Table1[[#This Row],[Transaction_ID]],Transactions!A$2:A$501,Transactions!B$2:B$501)</f>
        <v>219</v>
      </c>
      <c r="J37">
        <f>_xlfn.XLOOKUP(Table1[[#This Row],[Transaction_ID]],Transactions!$A$2:$A$501,Transactions!$C$2:$C$501)</f>
        <v>4</v>
      </c>
      <c r="K37" t="str">
        <f>_xlfn.XLOOKUP(Table1[[#This Row],[Transaction_ID]],Transactions!A$2:A$501,Transactions!F$2:F$501)</f>
        <v>Credit Card</v>
      </c>
      <c r="L37" t="b">
        <f>_xlfn.XLOOKUP(Table1[[#This Row],[Transaction_ID]],Transactions!A$2:A$501,Transactions!G$2:G$501)</f>
        <v>1</v>
      </c>
      <c r="M37" s="1">
        <f>IF(L37=TRUE, _xlfn.XLOOKUP(C37, Products!A$2:A$91,Products!G$2:G$91), 0)</f>
        <v>0</v>
      </c>
      <c r="N37" t="str">
        <f ca="1">_xlfn.TEXTJOIN(", ", TRUE,
 IF(AND(L37=TRUE, E37&gt;0), "Membership Pricing", ""),
 IF(AND(L37=TRUE, M37&gt;0), "PC Points", ""),
 IF(AND(_xlfn.XLOOKUP(C37, Products!A:A, Products!C:C, "")="Bakery", RAND()&lt;0.3), "50% Perishable", "")
)</f>
        <v/>
      </c>
      <c r="O37" s="5">
        <f t="shared" ca="1" si="1"/>
        <v>0</v>
      </c>
    </row>
    <row r="38" spans="1:15" x14ac:dyDescent="0.45">
      <c r="A38" t="s">
        <v>17</v>
      </c>
      <c r="B38" s="6">
        <f>_xlfn.XLOOKUP(Table1[[#This Row],[Transaction_ID]],Transactions!A$2:A$501,Transactions!D$2:D$501)</f>
        <v>45693</v>
      </c>
      <c r="C38">
        <v>123520</v>
      </c>
      <c r="D38" s="5">
        <f>_xlfn.XLOOKUP(Table1[[#This Row],[SKU]],Products!A$2:A$91,Products!E$2:E$91)</f>
        <v>3.49</v>
      </c>
      <c r="E38" s="5">
        <f>_xlfn.XLOOKUP(C38,Products!A$2:A$91,Products!F$2:F$91)</f>
        <v>0</v>
      </c>
      <c r="F38">
        <v>3</v>
      </c>
      <c r="G38" s="5">
        <f>Table1[[#This Row],[Price]]*Table1[[#This Row],[Quantity_Sold]]</f>
        <v>10.47</v>
      </c>
      <c r="H38" s="5">
        <f t="shared" ca="1" si="0"/>
        <v>10.47</v>
      </c>
      <c r="I38">
        <f>_xlfn.XLOOKUP(Table1[[#This Row],[Transaction_ID]],Transactions!A$2:A$501,Transactions!B$2:B$501)</f>
        <v>219</v>
      </c>
      <c r="J38">
        <f>_xlfn.XLOOKUP(Table1[[#This Row],[Transaction_ID]],Transactions!$A$2:$A$501,Transactions!$C$2:$C$501)</f>
        <v>4</v>
      </c>
      <c r="K38" t="str">
        <f>_xlfn.XLOOKUP(Table1[[#This Row],[Transaction_ID]],Transactions!A$2:A$501,Transactions!F$2:F$501)</f>
        <v>Credit Card</v>
      </c>
      <c r="L38" t="b">
        <f>_xlfn.XLOOKUP(Table1[[#This Row],[Transaction_ID]],Transactions!A$2:A$501,Transactions!G$2:G$501)</f>
        <v>1</v>
      </c>
      <c r="M38" s="1">
        <f>IF(L38=TRUE, _xlfn.XLOOKUP(C38, Products!A$2:A$91,Products!G$2:G$91), 0)</f>
        <v>2000</v>
      </c>
      <c r="N38" t="str">
        <f ca="1">_xlfn.TEXTJOIN(", ", TRUE,
 IF(AND(L38=TRUE, E38&gt;0), "Membership Pricing", ""),
 IF(AND(L38=TRUE, M38&gt;0), "PC Points", ""),
 IF(AND(_xlfn.XLOOKUP(C38, Products!A:A, Products!C:C, "")="Bakery", RAND()&lt;0.3), "50% Perishable", "")
)</f>
        <v>PC Points</v>
      </c>
      <c r="O38" s="5">
        <f t="shared" ca="1" si="1"/>
        <v>0</v>
      </c>
    </row>
    <row r="39" spans="1:15" x14ac:dyDescent="0.45">
      <c r="A39" t="s">
        <v>17</v>
      </c>
      <c r="B39" s="6">
        <f>_xlfn.XLOOKUP(Table1[[#This Row],[Transaction_ID]],Transactions!A$2:A$501,Transactions!D$2:D$501)</f>
        <v>45693</v>
      </c>
      <c r="C39">
        <v>123590</v>
      </c>
      <c r="D39" s="5">
        <f>_xlfn.XLOOKUP(Table1[[#This Row],[SKU]],Products!A$2:A$91,Products!E$2:E$91)</f>
        <v>6.99</v>
      </c>
      <c r="E39" s="5">
        <f>_xlfn.XLOOKUP(C39,Products!A$2:A$91,Products!F$2:F$91)</f>
        <v>6</v>
      </c>
      <c r="F39">
        <v>5</v>
      </c>
      <c r="G39" s="5">
        <f>Table1[[#This Row],[Price]]*Table1[[#This Row],[Quantity_Sold]]</f>
        <v>34.950000000000003</v>
      </c>
      <c r="H39" s="5">
        <f t="shared" ca="1" si="0"/>
        <v>30</v>
      </c>
      <c r="I39">
        <f>_xlfn.XLOOKUP(Table1[[#This Row],[Transaction_ID]],Transactions!A$2:A$501,Transactions!B$2:B$501)</f>
        <v>219</v>
      </c>
      <c r="J39">
        <f>_xlfn.XLOOKUP(Table1[[#This Row],[Transaction_ID]],Transactions!$A$2:$A$501,Transactions!$C$2:$C$501)</f>
        <v>4</v>
      </c>
      <c r="K39" t="str">
        <f>_xlfn.XLOOKUP(Table1[[#This Row],[Transaction_ID]],Transactions!A$2:A$501,Transactions!F$2:F$501)</f>
        <v>Credit Card</v>
      </c>
      <c r="L39" t="b">
        <f>_xlfn.XLOOKUP(Table1[[#This Row],[Transaction_ID]],Transactions!A$2:A$501,Transactions!G$2:G$501)</f>
        <v>1</v>
      </c>
      <c r="M39" s="1">
        <f>IF(L39=TRUE, _xlfn.XLOOKUP(C39, Products!A$2:A$91,Products!G$2:G$91), 0)</f>
        <v>0</v>
      </c>
      <c r="N39" t="str">
        <f ca="1">_xlfn.TEXTJOIN(", ", TRUE,
 IF(AND(L39=TRUE, E39&gt;0), "Membership Pricing", ""),
 IF(AND(L39=TRUE, M39&gt;0), "PC Points", ""),
 IF(AND(_xlfn.XLOOKUP(C39, Products!A:A, Products!C:C, "")="Bakery", RAND()&lt;0.3), "50% Perishable", "")
)</f>
        <v>Membership Pricing</v>
      </c>
      <c r="O39" s="5">
        <f t="shared" ca="1" si="1"/>
        <v>4.9500000000000028</v>
      </c>
    </row>
    <row r="40" spans="1:15" x14ac:dyDescent="0.45">
      <c r="A40" t="s">
        <v>278</v>
      </c>
      <c r="B40" s="6">
        <f>_xlfn.XLOOKUP(Table1[[#This Row],[Transaction_ID]],Transactions!A$2:A$501,Transactions!D$2:D$501)</f>
        <v>45693</v>
      </c>
      <c r="C40">
        <v>123537</v>
      </c>
      <c r="D40" s="5">
        <f>_xlfn.XLOOKUP(Table1[[#This Row],[SKU]],Products!A$2:A$91,Products!E$2:E$91)</f>
        <v>6.49</v>
      </c>
      <c r="E40" s="5">
        <f>_xlfn.XLOOKUP(C40,Products!A$2:A$91,Products!F$2:F$91)</f>
        <v>0</v>
      </c>
      <c r="F40">
        <v>4</v>
      </c>
      <c r="G40" s="5">
        <f>Table1[[#This Row],[Price]]*Table1[[#This Row],[Quantity_Sold]]</f>
        <v>25.96</v>
      </c>
      <c r="H40" s="5">
        <f t="shared" ca="1" si="0"/>
        <v>25.96</v>
      </c>
      <c r="I40">
        <f>_xlfn.XLOOKUP(Table1[[#This Row],[Transaction_ID]],Transactions!A$2:A$501,Transactions!B$2:B$501)</f>
        <v>217</v>
      </c>
      <c r="J40">
        <f>_xlfn.XLOOKUP(Table1[[#This Row],[Transaction_ID]],Transactions!$A$2:$A$501,Transactions!$C$2:$C$501)</f>
        <v>3</v>
      </c>
      <c r="K40" t="str">
        <f>_xlfn.XLOOKUP(Table1[[#This Row],[Transaction_ID]],Transactions!A$2:A$501,Transactions!F$2:F$501)</f>
        <v>Credit Card</v>
      </c>
      <c r="L40" t="b">
        <f>_xlfn.XLOOKUP(Table1[[#This Row],[Transaction_ID]],Transactions!A$2:A$501,Transactions!G$2:G$501)</f>
        <v>0</v>
      </c>
      <c r="M40" s="1">
        <f>IF(L40=TRUE, _xlfn.XLOOKUP(C40, Products!A$2:A$91,Products!G$2:G$91), 0)</f>
        <v>0</v>
      </c>
      <c r="N40" t="str">
        <f ca="1">_xlfn.TEXTJOIN(", ", TRUE,
 IF(AND(L40=TRUE, E40&gt;0), "Membership Pricing", ""),
 IF(AND(L40=TRUE, M40&gt;0), "PC Points", ""),
 IF(AND(_xlfn.XLOOKUP(C40, Products!A:A, Products!C:C, "")="Bakery", RAND()&lt;0.3), "50% Perishable", "")
)</f>
        <v/>
      </c>
      <c r="O40" s="5">
        <f t="shared" ca="1" si="1"/>
        <v>0</v>
      </c>
    </row>
    <row r="41" spans="1:15" x14ac:dyDescent="0.45">
      <c r="A41" t="s">
        <v>278</v>
      </c>
      <c r="B41" s="6">
        <f>_xlfn.XLOOKUP(Table1[[#This Row],[Transaction_ID]],Transactions!A$2:A$501,Transactions!D$2:D$501)</f>
        <v>45693</v>
      </c>
      <c r="C41">
        <v>123544</v>
      </c>
      <c r="D41" s="5">
        <f>_xlfn.XLOOKUP(Table1[[#This Row],[SKU]],Products!A$2:A$91,Products!E$2:E$91)</f>
        <v>4.99</v>
      </c>
      <c r="E41" s="5">
        <f>_xlfn.XLOOKUP(C41,Products!A$2:A$91,Products!F$2:F$91)</f>
        <v>0</v>
      </c>
      <c r="F41">
        <v>1</v>
      </c>
      <c r="G41" s="5">
        <f>Table1[[#This Row],[Price]]*Table1[[#This Row],[Quantity_Sold]]</f>
        <v>4.99</v>
      </c>
      <c r="H41" s="5">
        <f t="shared" ca="1" si="0"/>
        <v>4.99</v>
      </c>
      <c r="I41">
        <f>_xlfn.XLOOKUP(Table1[[#This Row],[Transaction_ID]],Transactions!A$2:A$501,Transactions!B$2:B$501)</f>
        <v>217</v>
      </c>
      <c r="J41">
        <f>_xlfn.XLOOKUP(Table1[[#This Row],[Transaction_ID]],Transactions!$A$2:$A$501,Transactions!$C$2:$C$501)</f>
        <v>3</v>
      </c>
      <c r="K41" t="str">
        <f>_xlfn.XLOOKUP(Table1[[#This Row],[Transaction_ID]],Transactions!A$2:A$501,Transactions!F$2:F$501)</f>
        <v>Credit Card</v>
      </c>
      <c r="L41" t="b">
        <f>_xlfn.XLOOKUP(Table1[[#This Row],[Transaction_ID]],Transactions!A$2:A$501,Transactions!G$2:G$501)</f>
        <v>0</v>
      </c>
      <c r="M41" s="1">
        <f>IF(L41=TRUE, _xlfn.XLOOKUP(C41, Products!A$2:A$91,Products!G$2:G$91), 0)</f>
        <v>0</v>
      </c>
      <c r="N41" t="str">
        <f ca="1">_xlfn.TEXTJOIN(", ", TRUE,
 IF(AND(L41=TRUE, E41&gt;0), "Membership Pricing", ""),
 IF(AND(L41=TRUE, M41&gt;0), "PC Points", ""),
 IF(AND(_xlfn.XLOOKUP(C41, Products!A:A, Products!C:C, "")="Bakery", RAND()&lt;0.3), "50% Perishable", "")
)</f>
        <v/>
      </c>
      <c r="O41" s="5">
        <f t="shared" ca="1" si="1"/>
        <v>0</v>
      </c>
    </row>
    <row r="42" spans="1:15" x14ac:dyDescent="0.45">
      <c r="A42" t="s">
        <v>279</v>
      </c>
      <c r="B42" s="6">
        <f>_xlfn.XLOOKUP(Table1[[#This Row],[Transaction_ID]],Transactions!A$2:A$501,Transactions!D$2:D$501)</f>
        <v>45720</v>
      </c>
      <c r="C42">
        <v>123549</v>
      </c>
      <c r="D42" s="5">
        <f>_xlfn.XLOOKUP(Table1[[#This Row],[SKU]],Products!A$2:A$91,Products!E$2:E$91)</f>
        <v>4.99</v>
      </c>
      <c r="E42" s="5">
        <f>_xlfn.XLOOKUP(C42,Products!A$2:A$91,Products!F$2:F$91)</f>
        <v>0</v>
      </c>
      <c r="F42">
        <v>3</v>
      </c>
      <c r="G42" s="5">
        <f>Table1[[#This Row],[Price]]*Table1[[#This Row],[Quantity_Sold]]</f>
        <v>14.97</v>
      </c>
      <c r="H42" s="5">
        <f t="shared" ca="1" si="0"/>
        <v>14.97</v>
      </c>
      <c r="I42">
        <f>_xlfn.XLOOKUP(Table1[[#This Row],[Transaction_ID]],Transactions!A$2:A$501,Transactions!B$2:B$501)</f>
        <v>217</v>
      </c>
      <c r="J42">
        <f>_xlfn.XLOOKUP(Table1[[#This Row],[Transaction_ID]],Transactions!$A$2:$A$501,Transactions!$C$2:$C$501)</f>
        <v>2</v>
      </c>
      <c r="K42" t="str">
        <f>_xlfn.XLOOKUP(Table1[[#This Row],[Transaction_ID]],Transactions!A$2:A$501,Transactions!F$2:F$501)</f>
        <v>Debit Card</v>
      </c>
      <c r="L42" t="b">
        <f>_xlfn.XLOOKUP(Table1[[#This Row],[Transaction_ID]],Transactions!A$2:A$501,Transactions!G$2:G$501)</f>
        <v>0</v>
      </c>
      <c r="M42" s="1">
        <f>IF(L42=TRUE, _xlfn.XLOOKUP(C42, Products!A$2:A$91,Products!G$2:G$91), 0)</f>
        <v>0</v>
      </c>
      <c r="N42" t="str">
        <f ca="1">_xlfn.TEXTJOIN(", ", TRUE,
 IF(AND(L42=TRUE, E42&gt;0), "Membership Pricing", ""),
 IF(AND(L42=TRUE, M42&gt;0), "PC Points", ""),
 IF(AND(_xlfn.XLOOKUP(C42, Products!A:A, Products!C:C, "")="Bakery", RAND()&lt;0.3), "50% Perishable", "")
)</f>
        <v/>
      </c>
      <c r="O42" s="5">
        <f t="shared" ca="1" si="1"/>
        <v>0</v>
      </c>
    </row>
    <row r="43" spans="1:15" x14ac:dyDescent="0.45">
      <c r="A43" t="s">
        <v>279</v>
      </c>
      <c r="B43" s="6">
        <f>_xlfn.XLOOKUP(Table1[[#This Row],[Transaction_ID]],Transactions!A$2:A$501,Transactions!D$2:D$501)</f>
        <v>45720</v>
      </c>
      <c r="C43">
        <v>123542</v>
      </c>
      <c r="D43" s="5">
        <f>_xlfn.XLOOKUP(Table1[[#This Row],[SKU]],Products!A$2:A$91,Products!E$2:E$91)</f>
        <v>2.4900000000000002</v>
      </c>
      <c r="E43" s="5">
        <f>_xlfn.XLOOKUP(C43,Products!A$2:A$91,Products!F$2:F$91)</f>
        <v>0</v>
      </c>
      <c r="F43">
        <v>5</v>
      </c>
      <c r="G43" s="5">
        <f>Table1[[#This Row],[Price]]*Table1[[#This Row],[Quantity_Sold]]</f>
        <v>12.450000000000001</v>
      </c>
      <c r="H43" s="5">
        <f t="shared" ca="1" si="0"/>
        <v>12.450000000000001</v>
      </c>
      <c r="I43">
        <f>_xlfn.XLOOKUP(Table1[[#This Row],[Transaction_ID]],Transactions!A$2:A$501,Transactions!B$2:B$501)</f>
        <v>217</v>
      </c>
      <c r="J43">
        <f>_xlfn.XLOOKUP(Table1[[#This Row],[Transaction_ID]],Transactions!$A$2:$A$501,Transactions!$C$2:$C$501)</f>
        <v>2</v>
      </c>
      <c r="K43" t="str">
        <f>_xlfn.XLOOKUP(Table1[[#This Row],[Transaction_ID]],Transactions!A$2:A$501,Transactions!F$2:F$501)</f>
        <v>Debit Card</v>
      </c>
      <c r="L43" t="b">
        <f>_xlfn.XLOOKUP(Table1[[#This Row],[Transaction_ID]],Transactions!A$2:A$501,Transactions!G$2:G$501)</f>
        <v>0</v>
      </c>
      <c r="M43" s="1">
        <f>IF(L43=TRUE, _xlfn.XLOOKUP(C43, Products!A$2:A$91,Products!G$2:G$91), 0)</f>
        <v>0</v>
      </c>
      <c r="N43" t="str">
        <f ca="1">_xlfn.TEXTJOIN(", ", TRUE,
 IF(AND(L43=TRUE, E43&gt;0), "Membership Pricing", ""),
 IF(AND(L43=TRUE, M43&gt;0), "PC Points", ""),
 IF(AND(_xlfn.XLOOKUP(C43, Products!A:A, Products!C:C, "")="Bakery", RAND()&lt;0.3), "50% Perishable", "")
)</f>
        <v/>
      </c>
      <c r="O43" s="5">
        <f t="shared" ca="1" si="1"/>
        <v>0</v>
      </c>
    </row>
    <row r="44" spans="1:15" x14ac:dyDescent="0.45">
      <c r="A44" t="s">
        <v>280</v>
      </c>
      <c r="B44" s="6">
        <f>_xlfn.XLOOKUP(Table1[[#This Row],[Transaction_ID]],Transactions!A$2:A$501,Transactions!D$2:D$501)</f>
        <v>45720</v>
      </c>
      <c r="C44">
        <v>123514</v>
      </c>
      <c r="D44" s="5">
        <f>_xlfn.XLOOKUP(Table1[[#This Row],[SKU]],Products!A$2:A$91,Products!E$2:E$91)</f>
        <v>9.99</v>
      </c>
      <c r="E44" s="5">
        <f>_xlfn.XLOOKUP(C44,Products!A$2:A$91,Products!F$2:F$91)</f>
        <v>0</v>
      </c>
      <c r="F44">
        <v>3</v>
      </c>
      <c r="G44" s="5">
        <f>Table1[[#This Row],[Price]]*Table1[[#This Row],[Quantity_Sold]]</f>
        <v>29.97</v>
      </c>
      <c r="H44" s="5">
        <f t="shared" ca="1" si="0"/>
        <v>29.97</v>
      </c>
      <c r="I44">
        <f>_xlfn.XLOOKUP(Table1[[#This Row],[Transaction_ID]],Transactions!A$2:A$501,Transactions!B$2:B$501)</f>
        <v>210</v>
      </c>
      <c r="J44">
        <f>_xlfn.XLOOKUP(Table1[[#This Row],[Transaction_ID]],Transactions!$A$2:$A$501,Transactions!$C$2:$C$501)</f>
        <v>4</v>
      </c>
      <c r="K44" t="str">
        <f>_xlfn.XLOOKUP(Table1[[#This Row],[Transaction_ID]],Transactions!A$2:A$501,Transactions!F$2:F$501)</f>
        <v>Credit Card</v>
      </c>
      <c r="L44" t="b">
        <f>_xlfn.XLOOKUP(Table1[[#This Row],[Transaction_ID]],Transactions!A$2:A$501,Transactions!G$2:G$501)</f>
        <v>0</v>
      </c>
      <c r="M44" s="1">
        <f>IF(L44=TRUE, _xlfn.XLOOKUP(C44, Products!A$2:A$91,Products!G$2:G$91), 0)</f>
        <v>0</v>
      </c>
      <c r="N44" t="str">
        <f ca="1">_xlfn.TEXTJOIN(", ", TRUE,
 IF(AND(L44=TRUE, E44&gt;0), "Membership Pricing", ""),
 IF(AND(L44=TRUE, M44&gt;0), "PC Points", ""),
 IF(AND(_xlfn.XLOOKUP(C44, Products!A:A, Products!C:C, "")="Bakery", RAND()&lt;0.3), "50% Perishable", "")
)</f>
        <v/>
      </c>
      <c r="O44" s="5">
        <f t="shared" ca="1" si="1"/>
        <v>0</v>
      </c>
    </row>
    <row r="45" spans="1:15" x14ac:dyDescent="0.45">
      <c r="A45" t="s">
        <v>280</v>
      </c>
      <c r="B45" s="6">
        <f>_xlfn.XLOOKUP(Table1[[#This Row],[Transaction_ID]],Transactions!A$2:A$501,Transactions!D$2:D$501)</f>
        <v>45720</v>
      </c>
      <c r="C45">
        <v>123538</v>
      </c>
      <c r="D45" s="5">
        <f>_xlfn.XLOOKUP(Table1[[#This Row],[SKU]],Products!A$2:A$91,Products!E$2:E$91)</f>
        <v>5.49</v>
      </c>
      <c r="E45" s="5">
        <f>_xlfn.XLOOKUP(C45,Products!A$2:A$91,Products!F$2:F$91)</f>
        <v>0</v>
      </c>
      <c r="F45">
        <v>3</v>
      </c>
      <c r="G45" s="5">
        <f>Table1[[#This Row],[Price]]*Table1[[#This Row],[Quantity_Sold]]</f>
        <v>16.47</v>
      </c>
      <c r="H45" s="5">
        <f t="shared" ca="1" si="0"/>
        <v>16.47</v>
      </c>
      <c r="I45">
        <f>_xlfn.XLOOKUP(Table1[[#This Row],[Transaction_ID]],Transactions!A$2:A$501,Transactions!B$2:B$501)</f>
        <v>210</v>
      </c>
      <c r="J45">
        <f>_xlfn.XLOOKUP(Table1[[#This Row],[Transaction_ID]],Transactions!$A$2:$A$501,Transactions!$C$2:$C$501)</f>
        <v>4</v>
      </c>
      <c r="K45" t="str">
        <f>_xlfn.XLOOKUP(Table1[[#This Row],[Transaction_ID]],Transactions!A$2:A$501,Transactions!F$2:F$501)</f>
        <v>Credit Card</v>
      </c>
      <c r="L45" t="b">
        <f>_xlfn.XLOOKUP(Table1[[#This Row],[Transaction_ID]],Transactions!A$2:A$501,Transactions!G$2:G$501)</f>
        <v>0</v>
      </c>
      <c r="M45" s="1">
        <f>IF(L45=TRUE, _xlfn.XLOOKUP(C45, Products!A$2:A$91,Products!G$2:G$91), 0)</f>
        <v>0</v>
      </c>
      <c r="N45" t="str">
        <f ca="1">_xlfn.TEXTJOIN(", ", TRUE,
 IF(AND(L45=TRUE, E45&gt;0), "Membership Pricing", ""),
 IF(AND(L45=TRUE, M45&gt;0), "PC Points", ""),
 IF(AND(_xlfn.XLOOKUP(C45, Products!A:A, Products!C:C, "")="Bakery", RAND()&lt;0.3), "50% Perishable", "")
)</f>
        <v/>
      </c>
      <c r="O45" s="5">
        <f t="shared" ca="1" si="1"/>
        <v>0</v>
      </c>
    </row>
    <row r="46" spans="1:15" x14ac:dyDescent="0.45">
      <c r="A46" t="s">
        <v>280</v>
      </c>
      <c r="B46" s="6">
        <f>_xlfn.XLOOKUP(Table1[[#This Row],[Transaction_ID]],Transactions!A$2:A$501,Transactions!D$2:D$501)</f>
        <v>45720</v>
      </c>
      <c r="C46">
        <v>123598</v>
      </c>
      <c r="D46" s="5">
        <f>_xlfn.XLOOKUP(Table1[[#This Row],[SKU]],Products!A$2:A$91,Products!E$2:E$91)</f>
        <v>6.49</v>
      </c>
      <c r="E46" s="5">
        <f>_xlfn.XLOOKUP(C46,Products!A$2:A$91,Products!F$2:F$91)</f>
        <v>0</v>
      </c>
      <c r="F46">
        <v>3</v>
      </c>
      <c r="G46" s="5">
        <f>Table1[[#This Row],[Price]]*Table1[[#This Row],[Quantity_Sold]]</f>
        <v>19.47</v>
      </c>
      <c r="H46" s="5">
        <f t="shared" ca="1" si="0"/>
        <v>19.47</v>
      </c>
      <c r="I46">
        <f>_xlfn.XLOOKUP(Table1[[#This Row],[Transaction_ID]],Transactions!A$2:A$501,Transactions!B$2:B$501)</f>
        <v>210</v>
      </c>
      <c r="J46">
        <f>_xlfn.XLOOKUP(Table1[[#This Row],[Transaction_ID]],Transactions!$A$2:$A$501,Transactions!$C$2:$C$501)</f>
        <v>4</v>
      </c>
      <c r="K46" t="str">
        <f>_xlfn.XLOOKUP(Table1[[#This Row],[Transaction_ID]],Transactions!A$2:A$501,Transactions!F$2:F$501)</f>
        <v>Credit Card</v>
      </c>
      <c r="L46" t="b">
        <f>_xlfn.XLOOKUP(Table1[[#This Row],[Transaction_ID]],Transactions!A$2:A$501,Transactions!G$2:G$501)</f>
        <v>0</v>
      </c>
      <c r="M46" s="1">
        <f>IF(L46=TRUE, _xlfn.XLOOKUP(C46, Products!A$2:A$91,Products!G$2:G$91), 0)</f>
        <v>0</v>
      </c>
      <c r="N46" t="str">
        <f ca="1">_xlfn.TEXTJOIN(", ", TRUE,
 IF(AND(L46=TRUE, E46&gt;0), "Membership Pricing", ""),
 IF(AND(L46=TRUE, M46&gt;0), "PC Points", ""),
 IF(AND(_xlfn.XLOOKUP(C46, Products!A:A, Products!C:C, "")="Bakery", RAND()&lt;0.3), "50% Perishable", "")
)</f>
        <v/>
      </c>
      <c r="O46" s="5">
        <f t="shared" ca="1" si="1"/>
        <v>0</v>
      </c>
    </row>
    <row r="47" spans="1:15" x14ac:dyDescent="0.45">
      <c r="A47" t="s">
        <v>280</v>
      </c>
      <c r="B47" s="6">
        <f>_xlfn.XLOOKUP(Table1[[#This Row],[Transaction_ID]],Transactions!A$2:A$501,Transactions!D$2:D$501)</f>
        <v>45720</v>
      </c>
      <c r="C47">
        <v>123566</v>
      </c>
      <c r="D47" s="5">
        <f>_xlfn.XLOOKUP(Table1[[#This Row],[SKU]],Products!A$2:A$91,Products!E$2:E$91)</f>
        <v>2.4900000000000002</v>
      </c>
      <c r="E47" s="5">
        <f>_xlfn.XLOOKUP(C47,Products!A$2:A$91,Products!F$2:F$91)</f>
        <v>0</v>
      </c>
      <c r="F47">
        <v>4</v>
      </c>
      <c r="G47" s="5">
        <f>Table1[[#This Row],[Price]]*Table1[[#This Row],[Quantity_Sold]]</f>
        <v>9.9600000000000009</v>
      </c>
      <c r="H47" s="5">
        <f t="shared" ca="1" si="0"/>
        <v>9.9600000000000009</v>
      </c>
      <c r="I47">
        <f>_xlfn.XLOOKUP(Table1[[#This Row],[Transaction_ID]],Transactions!A$2:A$501,Transactions!B$2:B$501)</f>
        <v>210</v>
      </c>
      <c r="J47">
        <f>_xlfn.XLOOKUP(Table1[[#This Row],[Transaction_ID]],Transactions!$A$2:$A$501,Transactions!$C$2:$C$501)</f>
        <v>4</v>
      </c>
      <c r="K47" t="str">
        <f>_xlfn.XLOOKUP(Table1[[#This Row],[Transaction_ID]],Transactions!A$2:A$501,Transactions!F$2:F$501)</f>
        <v>Credit Card</v>
      </c>
      <c r="L47" t="b">
        <f>_xlfn.XLOOKUP(Table1[[#This Row],[Transaction_ID]],Transactions!A$2:A$501,Transactions!G$2:G$501)</f>
        <v>0</v>
      </c>
      <c r="M47" s="1">
        <f>IF(L47=TRUE, _xlfn.XLOOKUP(C47, Products!A$2:A$91,Products!G$2:G$91), 0)</f>
        <v>0</v>
      </c>
      <c r="N47" t="str">
        <f ca="1">_xlfn.TEXTJOIN(", ", TRUE,
 IF(AND(L47=TRUE, E47&gt;0), "Membership Pricing", ""),
 IF(AND(L47=TRUE, M47&gt;0), "PC Points", ""),
 IF(AND(_xlfn.XLOOKUP(C47, Products!A:A, Products!C:C, "")="Bakery", RAND()&lt;0.3), "50% Perishable", "")
)</f>
        <v/>
      </c>
      <c r="O47" s="5">
        <f t="shared" ca="1" si="1"/>
        <v>0</v>
      </c>
    </row>
    <row r="48" spans="1:15" x14ac:dyDescent="0.45">
      <c r="A48" t="s">
        <v>18</v>
      </c>
      <c r="B48" s="6">
        <f>_xlfn.XLOOKUP(Table1[[#This Row],[Transaction_ID]],Transactions!A$2:A$501,Transactions!D$2:D$501)</f>
        <v>45746</v>
      </c>
      <c r="C48">
        <v>123575</v>
      </c>
      <c r="D48" s="5">
        <f>_xlfn.XLOOKUP(Table1[[#This Row],[SKU]],Products!A$2:A$91,Products!E$2:E$91)</f>
        <v>3.49</v>
      </c>
      <c r="E48" s="5">
        <f>_xlfn.XLOOKUP(C48,Products!A$2:A$91,Products!F$2:F$91)</f>
        <v>0</v>
      </c>
      <c r="F48">
        <v>3</v>
      </c>
      <c r="G48" s="5">
        <f>Table1[[#This Row],[Price]]*Table1[[#This Row],[Quantity_Sold]]</f>
        <v>10.47</v>
      </c>
      <c r="H48" s="5">
        <f t="shared" ca="1" si="0"/>
        <v>10.47</v>
      </c>
      <c r="I48">
        <f>_xlfn.XLOOKUP(Table1[[#This Row],[Transaction_ID]],Transactions!A$2:A$501,Transactions!B$2:B$501)</f>
        <v>215</v>
      </c>
      <c r="J48">
        <f>_xlfn.XLOOKUP(Table1[[#This Row],[Transaction_ID]],Transactions!$A$2:$A$501,Transactions!$C$2:$C$501)</f>
        <v>7</v>
      </c>
      <c r="K48" t="str">
        <f>_xlfn.XLOOKUP(Table1[[#This Row],[Transaction_ID]],Transactions!A$2:A$501,Transactions!F$2:F$501)</f>
        <v>Credit Card</v>
      </c>
      <c r="L48" t="b">
        <f>_xlfn.XLOOKUP(Table1[[#This Row],[Transaction_ID]],Transactions!A$2:A$501,Transactions!G$2:G$501)</f>
        <v>0</v>
      </c>
      <c r="M48" s="1">
        <f>IF(L48=TRUE, _xlfn.XLOOKUP(C48, Products!A$2:A$91,Products!G$2:G$91), 0)</f>
        <v>0</v>
      </c>
      <c r="N48" t="str">
        <f ca="1">_xlfn.TEXTJOIN(", ", TRUE,
 IF(AND(L48=TRUE, E48&gt;0), "Membership Pricing", ""),
 IF(AND(L48=TRUE, M48&gt;0), "PC Points", ""),
 IF(AND(_xlfn.XLOOKUP(C48, Products!A:A, Products!C:C, "")="Bakery", RAND()&lt;0.3), "50% Perishable", "")
)</f>
        <v/>
      </c>
      <c r="O48" s="5">
        <f t="shared" ca="1" si="1"/>
        <v>0</v>
      </c>
    </row>
    <row r="49" spans="1:15" x14ac:dyDescent="0.45">
      <c r="A49" t="s">
        <v>18</v>
      </c>
      <c r="B49" s="6">
        <f>_xlfn.XLOOKUP(Table1[[#This Row],[Transaction_ID]],Transactions!A$2:A$501,Transactions!D$2:D$501)</f>
        <v>45746</v>
      </c>
      <c r="C49">
        <v>123585</v>
      </c>
      <c r="D49" s="5">
        <f>_xlfn.XLOOKUP(Table1[[#This Row],[SKU]],Products!A$2:A$91,Products!E$2:E$91)</f>
        <v>2.99</v>
      </c>
      <c r="E49" s="5">
        <f>_xlfn.XLOOKUP(C49,Products!A$2:A$91,Products!F$2:F$91)</f>
        <v>0</v>
      </c>
      <c r="F49">
        <v>3</v>
      </c>
      <c r="G49" s="5">
        <f>Table1[[#This Row],[Price]]*Table1[[#This Row],[Quantity_Sold]]</f>
        <v>8.9700000000000006</v>
      </c>
      <c r="H49" s="5">
        <f t="shared" ca="1" si="0"/>
        <v>8.9700000000000006</v>
      </c>
      <c r="I49">
        <f>_xlfn.XLOOKUP(Table1[[#This Row],[Transaction_ID]],Transactions!A$2:A$501,Transactions!B$2:B$501)</f>
        <v>215</v>
      </c>
      <c r="J49">
        <f>_xlfn.XLOOKUP(Table1[[#This Row],[Transaction_ID]],Transactions!$A$2:$A$501,Transactions!$C$2:$C$501)</f>
        <v>7</v>
      </c>
      <c r="K49" t="str">
        <f>_xlfn.XLOOKUP(Table1[[#This Row],[Transaction_ID]],Transactions!A$2:A$501,Transactions!F$2:F$501)</f>
        <v>Credit Card</v>
      </c>
      <c r="L49" t="b">
        <f>_xlfn.XLOOKUP(Table1[[#This Row],[Transaction_ID]],Transactions!A$2:A$501,Transactions!G$2:G$501)</f>
        <v>0</v>
      </c>
      <c r="M49" s="1">
        <f>IF(L49=TRUE, _xlfn.XLOOKUP(C49, Products!A$2:A$91,Products!G$2:G$91), 0)</f>
        <v>0</v>
      </c>
      <c r="N49" t="str">
        <f ca="1">_xlfn.TEXTJOIN(", ", TRUE,
 IF(AND(L49=TRUE, E49&gt;0), "Membership Pricing", ""),
 IF(AND(L49=TRUE, M49&gt;0), "PC Points", ""),
 IF(AND(_xlfn.XLOOKUP(C49, Products!A:A, Products!C:C, "")="Bakery", RAND()&lt;0.3), "50% Perishable", "")
)</f>
        <v/>
      </c>
      <c r="O49" s="5">
        <f t="shared" ca="1" si="1"/>
        <v>0</v>
      </c>
    </row>
    <row r="50" spans="1:15" x14ac:dyDescent="0.45">
      <c r="A50" t="s">
        <v>18</v>
      </c>
      <c r="B50" s="6">
        <f>_xlfn.XLOOKUP(Table1[[#This Row],[Transaction_ID]],Transactions!A$2:A$501,Transactions!D$2:D$501)</f>
        <v>45746</v>
      </c>
      <c r="C50">
        <v>123512</v>
      </c>
      <c r="D50" s="5">
        <f>_xlfn.XLOOKUP(Table1[[#This Row],[SKU]],Products!A$2:A$91,Products!E$2:E$91)</f>
        <v>3.49</v>
      </c>
      <c r="E50" s="5">
        <f>_xlfn.XLOOKUP(C50,Products!A$2:A$91,Products!F$2:F$91)</f>
        <v>0</v>
      </c>
      <c r="F50">
        <v>3</v>
      </c>
      <c r="G50" s="5">
        <f>Table1[[#This Row],[Price]]*Table1[[#This Row],[Quantity_Sold]]</f>
        <v>10.47</v>
      </c>
      <c r="H50" s="5">
        <f t="shared" ca="1" si="0"/>
        <v>10.47</v>
      </c>
      <c r="I50">
        <f>_xlfn.XLOOKUP(Table1[[#This Row],[Transaction_ID]],Transactions!A$2:A$501,Transactions!B$2:B$501)</f>
        <v>215</v>
      </c>
      <c r="J50">
        <f>_xlfn.XLOOKUP(Table1[[#This Row],[Transaction_ID]],Transactions!$A$2:$A$501,Transactions!$C$2:$C$501)</f>
        <v>7</v>
      </c>
      <c r="K50" t="str">
        <f>_xlfn.XLOOKUP(Table1[[#This Row],[Transaction_ID]],Transactions!A$2:A$501,Transactions!F$2:F$501)</f>
        <v>Credit Card</v>
      </c>
      <c r="L50" t="b">
        <f>_xlfn.XLOOKUP(Table1[[#This Row],[Transaction_ID]],Transactions!A$2:A$501,Transactions!G$2:G$501)</f>
        <v>0</v>
      </c>
      <c r="M50" s="1">
        <f>IF(L50=TRUE, _xlfn.XLOOKUP(C50, Products!A$2:A$91,Products!G$2:G$91), 0)</f>
        <v>0</v>
      </c>
      <c r="N50" t="str">
        <f ca="1">_xlfn.TEXTJOIN(", ", TRUE,
 IF(AND(L50=TRUE, E50&gt;0), "Membership Pricing", ""),
 IF(AND(L50=TRUE, M50&gt;0), "PC Points", ""),
 IF(AND(_xlfn.XLOOKUP(C50, Products!A:A, Products!C:C, "")="Bakery", RAND()&lt;0.3), "50% Perishable", "")
)</f>
        <v/>
      </c>
      <c r="O50" s="5">
        <f t="shared" ca="1" si="1"/>
        <v>0</v>
      </c>
    </row>
    <row r="51" spans="1:15" x14ac:dyDescent="0.45">
      <c r="A51" t="s">
        <v>19</v>
      </c>
      <c r="B51" s="6">
        <f>_xlfn.XLOOKUP(Table1[[#This Row],[Transaction_ID]],Transactions!A$2:A$501,Transactions!D$2:D$501)</f>
        <v>45746</v>
      </c>
      <c r="C51">
        <v>123517</v>
      </c>
      <c r="D51" s="5">
        <f>_xlfn.XLOOKUP(Table1[[#This Row],[SKU]],Products!A$2:A$91,Products!E$2:E$91)</f>
        <v>2.4900000000000002</v>
      </c>
      <c r="E51" s="5">
        <f>_xlfn.XLOOKUP(C51,Products!A$2:A$91,Products!F$2:F$91)</f>
        <v>0</v>
      </c>
      <c r="F51">
        <v>1</v>
      </c>
      <c r="G51" s="5">
        <f>Table1[[#This Row],[Price]]*Table1[[#This Row],[Quantity_Sold]]</f>
        <v>2.4900000000000002</v>
      </c>
      <c r="H51" s="5">
        <f t="shared" ca="1" si="0"/>
        <v>2.4900000000000002</v>
      </c>
      <c r="I51">
        <f>_xlfn.XLOOKUP(Table1[[#This Row],[Transaction_ID]],Transactions!A$2:A$501,Transactions!B$2:B$501)</f>
        <v>218</v>
      </c>
      <c r="J51">
        <f>_xlfn.XLOOKUP(Table1[[#This Row],[Transaction_ID]],Transactions!$A$2:$A$501,Transactions!$C$2:$C$501)</f>
        <v>6</v>
      </c>
      <c r="K51" t="str">
        <f>_xlfn.XLOOKUP(Table1[[#This Row],[Transaction_ID]],Transactions!A$2:A$501,Transactions!F$2:F$501)</f>
        <v>Cash</v>
      </c>
      <c r="L51" t="b">
        <f>_xlfn.XLOOKUP(Table1[[#This Row],[Transaction_ID]],Transactions!A$2:A$501,Transactions!G$2:G$501)</f>
        <v>0</v>
      </c>
      <c r="M51" s="1">
        <f>IF(L51=TRUE, _xlfn.XLOOKUP(C51, Products!A$2:A$91,Products!G$2:G$91), 0)</f>
        <v>0</v>
      </c>
      <c r="N51" t="str">
        <f ca="1">_xlfn.TEXTJOIN(", ", TRUE,
 IF(AND(L51=TRUE, E51&gt;0), "Membership Pricing", ""),
 IF(AND(L51=TRUE, M51&gt;0), "PC Points", ""),
 IF(AND(_xlfn.XLOOKUP(C51, Products!A:A, Products!C:C, "")="Bakery", RAND()&lt;0.3), "50% Perishable", "")
)</f>
        <v/>
      </c>
      <c r="O51" s="5">
        <f t="shared" ca="1" si="1"/>
        <v>0</v>
      </c>
    </row>
    <row r="52" spans="1:15" x14ac:dyDescent="0.45">
      <c r="A52" t="s">
        <v>19</v>
      </c>
      <c r="B52" s="6">
        <f>_xlfn.XLOOKUP(Table1[[#This Row],[Transaction_ID]],Transactions!A$2:A$501,Transactions!D$2:D$501)</f>
        <v>45746</v>
      </c>
      <c r="C52">
        <v>123583</v>
      </c>
      <c r="D52" s="5">
        <f>_xlfn.XLOOKUP(Table1[[#This Row],[SKU]],Products!A$2:A$91,Products!E$2:E$91)</f>
        <v>3.49</v>
      </c>
      <c r="E52" s="5">
        <f>_xlfn.XLOOKUP(C52,Products!A$2:A$91,Products!F$2:F$91)</f>
        <v>0</v>
      </c>
      <c r="F52">
        <v>4</v>
      </c>
      <c r="G52" s="5">
        <f>Table1[[#This Row],[Price]]*Table1[[#This Row],[Quantity_Sold]]</f>
        <v>13.96</v>
      </c>
      <c r="H52" s="5">
        <f t="shared" ca="1" si="0"/>
        <v>13.96</v>
      </c>
      <c r="I52">
        <f>_xlfn.XLOOKUP(Table1[[#This Row],[Transaction_ID]],Transactions!A$2:A$501,Transactions!B$2:B$501)</f>
        <v>218</v>
      </c>
      <c r="J52">
        <f>_xlfn.XLOOKUP(Table1[[#This Row],[Transaction_ID]],Transactions!$A$2:$A$501,Transactions!$C$2:$C$501)</f>
        <v>6</v>
      </c>
      <c r="K52" t="str">
        <f>_xlfn.XLOOKUP(Table1[[#This Row],[Transaction_ID]],Transactions!A$2:A$501,Transactions!F$2:F$501)</f>
        <v>Cash</v>
      </c>
      <c r="L52" t="b">
        <f>_xlfn.XLOOKUP(Table1[[#This Row],[Transaction_ID]],Transactions!A$2:A$501,Transactions!G$2:G$501)</f>
        <v>0</v>
      </c>
      <c r="M52" s="1">
        <f>IF(L52=TRUE, _xlfn.XLOOKUP(C52, Products!A$2:A$91,Products!G$2:G$91), 0)</f>
        <v>0</v>
      </c>
      <c r="N52" t="str">
        <f ca="1">_xlfn.TEXTJOIN(", ", TRUE,
 IF(AND(L52=TRUE, E52&gt;0), "Membership Pricing", ""),
 IF(AND(L52=TRUE, M52&gt;0), "PC Points", ""),
 IF(AND(_xlfn.XLOOKUP(C52, Products!A:A, Products!C:C, "")="Bakery", RAND()&lt;0.3), "50% Perishable", "")
)</f>
        <v/>
      </c>
      <c r="O52" s="5">
        <f t="shared" ca="1" si="1"/>
        <v>0</v>
      </c>
    </row>
    <row r="53" spans="1:15" x14ac:dyDescent="0.45">
      <c r="A53" t="s">
        <v>19</v>
      </c>
      <c r="B53" s="6">
        <f>_xlfn.XLOOKUP(Table1[[#This Row],[Transaction_ID]],Transactions!A$2:A$501,Transactions!D$2:D$501)</f>
        <v>45746</v>
      </c>
      <c r="C53">
        <v>123581</v>
      </c>
      <c r="D53" s="5">
        <f>_xlfn.XLOOKUP(Table1[[#This Row],[SKU]],Products!A$2:A$91,Products!E$2:E$91)</f>
        <v>2.99</v>
      </c>
      <c r="E53" s="5">
        <f>_xlfn.XLOOKUP(C53,Products!A$2:A$91,Products!F$2:F$91)</f>
        <v>0</v>
      </c>
      <c r="F53">
        <v>2</v>
      </c>
      <c r="G53" s="5">
        <f>Table1[[#This Row],[Price]]*Table1[[#This Row],[Quantity_Sold]]</f>
        <v>5.98</v>
      </c>
      <c r="H53" s="5">
        <f t="shared" ca="1" si="0"/>
        <v>5.98</v>
      </c>
      <c r="I53">
        <f>_xlfn.XLOOKUP(Table1[[#This Row],[Transaction_ID]],Transactions!A$2:A$501,Transactions!B$2:B$501)</f>
        <v>218</v>
      </c>
      <c r="J53">
        <f>_xlfn.XLOOKUP(Table1[[#This Row],[Transaction_ID]],Transactions!$A$2:$A$501,Transactions!$C$2:$C$501)</f>
        <v>6</v>
      </c>
      <c r="K53" t="str">
        <f>_xlfn.XLOOKUP(Table1[[#This Row],[Transaction_ID]],Transactions!A$2:A$501,Transactions!F$2:F$501)</f>
        <v>Cash</v>
      </c>
      <c r="L53" t="b">
        <f>_xlfn.XLOOKUP(Table1[[#This Row],[Transaction_ID]],Transactions!A$2:A$501,Transactions!G$2:G$501)</f>
        <v>0</v>
      </c>
      <c r="M53" s="1">
        <f>IF(L53=TRUE, _xlfn.XLOOKUP(C53, Products!A$2:A$91,Products!G$2:G$91), 0)</f>
        <v>0</v>
      </c>
      <c r="N53" t="str">
        <f ca="1">_xlfn.TEXTJOIN(", ", TRUE,
 IF(AND(L53=TRUE, E53&gt;0), "Membership Pricing", ""),
 IF(AND(L53=TRUE, M53&gt;0), "PC Points", ""),
 IF(AND(_xlfn.XLOOKUP(C53, Products!A:A, Products!C:C, "")="Bakery", RAND()&lt;0.3), "50% Perishable", "")
)</f>
        <v/>
      </c>
      <c r="O53" s="5">
        <f t="shared" ca="1" si="1"/>
        <v>0</v>
      </c>
    </row>
    <row r="54" spans="1:15" x14ac:dyDescent="0.45">
      <c r="A54" t="s">
        <v>20</v>
      </c>
      <c r="B54" s="6">
        <f>_xlfn.XLOOKUP(Table1[[#This Row],[Transaction_ID]],Transactions!A$2:A$501,Transactions!D$2:D$501)</f>
        <v>45714</v>
      </c>
      <c r="C54">
        <v>123582</v>
      </c>
      <c r="D54" s="5">
        <f>_xlfn.XLOOKUP(Table1[[#This Row],[SKU]],Products!A$2:A$91,Products!E$2:E$91)</f>
        <v>3.99</v>
      </c>
      <c r="E54" s="5">
        <f>_xlfn.XLOOKUP(C54,Products!A$2:A$91,Products!F$2:F$91)</f>
        <v>0</v>
      </c>
      <c r="F54">
        <v>5</v>
      </c>
      <c r="G54" s="5">
        <f>Table1[[#This Row],[Price]]*Table1[[#This Row],[Quantity_Sold]]</f>
        <v>19.950000000000003</v>
      </c>
      <c r="H54" s="5">
        <f t="shared" ca="1" si="0"/>
        <v>19.950000000000003</v>
      </c>
      <c r="I54">
        <f>_xlfn.XLOOKUP(Table1[[#This Row],[Transaction_ID]],Transactions!A$2:A$501,Transactions!B$2:B$501)</f>
        <v>218</v>
      </c>
      <c r="J54">
        <f>_xlfn.XLOOKUP(Table1[[#This Row],[Transaction_ID]],Transactions!$A$2:$A$501,Transactions!$C$2:$C$501)</f>
        <v>4</v>
      </c>
      <c r="K54" t="str">
        <f>_xlfn.XLOOKUP(Table1[[#This Row],[Transaction_ID]],Transactions!A$2:A$501,Transactions!F$2:F$501)</f>
        <v>Cash</v>
      </c>
      <c r="L54" t="b">
        <f>_xlfn.XLOOKUP(Table1[[#This Row],[Transaction_ID]],Transactions!A$2:A$501,Transactions!G$2:G$501)</f>
        <v>0</v>
      </c>
      <c r="M54" s="1">
        <f>IF(L54=TRUE, _xlfn.XLOOKUP(C54, Products!A$2:A$91,Products!G$2:G$91), 0)</f>
        <v>0</v>
      </c>
      <c r="N54" t="str">
        <f ca="1">_xlfn.TEXTJOIN(", ", TRUE,
 IF(AND(L54=TRUE, E54&gt;0), "Membership Pricing", ""),
 IF(AND(L54=TRUE, M54&gt;0), "PC Points", ""),
 IF(AND(_xlfn.XLOOKUP(C54, Products!A:A, Products!C:C, "")="Bakery", RAND()&lt;0.3), "50% Perishable", "")
)</f>
        <v/>
      </c>
      <c r="O54" s="5">
        <f t="shared" ca="1" si="1"/>
        <v>0</v>
      </c>
    </row>
    <row r="55" spans="1:15" x14ac:dyDescent="0.45">
      <c r="A55" t="s">
        <v>20</v>
      </c>
      <c r="B55" s="6">
        <f>_xlfn.XLOOKUP(Table1[[#This Row],[Transaction_ID]],Transactions!A$2:A$501,Transactions!D$2:D$501)</f>
        <v>45714</v>
      </c>
      <c r="C55">
        <v>123545</v>
      </c>
      <c r="D55" s="5">
        <f>_xlfn.XLOOKUP(Table1[[#This Row],[SKU]],Products!A$2:A$91,Products!E$2:E$91)</f>
        <v>3.99</v>
      </c>
      <c r="E55" s="5">
        <f>_xlfn.XLOOKUP(C55,Products!A$2:A$91,Products!F$2:F$91)</f>
        <v>2.4900000000000002</v>
      </c>
      <c r="F55">
        <v>5</v>
      </c>
      <c r="G55" s="5">
        <f>Table1[[#This Row],[Price]]*Table1[[#This Row],[Quantity_Sold]]</f>
        <v>19.950000000000003</v>
      </c>
      <c r="H55" s="5">
        <f t="shared" ca="1" si="0"/>
        <v>19.950000000000003</v>
      </c>
      <c r="I55">
        <f>_xlfn.XLOOKUP(Table1[[#This Row],[Transaction_ID]],Transactions!A$2:A$501,Transactions!B$2:B$501)</f>
        <v>218</v>
      </c>
      <c r="J55">
        <f>_xlfn.XLOOKUP(Table1[[#This Row],[Transaction_ID]],Transactions!$A$2:$A$501,Transactions!$C$2:$C$501)</f>
        <v>4</v>
      </c>
      <c r="K55" t="str">
        <f>_xlfn.XLOOKUP(Table1[[#This Row],[Transaction_ID]],Transactions!A$2:A$501,Transactions!F$2:F$501)</f>
        <v>Cash</v>
      </c>
      <c r="L55" t="b">
        <f>_xlfn.XLOOKUP(Table1[[#This Row],[Transaction_ID]],Transactions!A$2:A$501,Transactions!G$2:G$501)</f>
        <v>0</v>
      </c>
      <c r="M55" s="1">
        <f>IF(L55=TRUE, _xlfn.XLOOKUP(C55, Products!A$2:A$91,Products!G$2:G$91), 0)</f>
        <v>0</v>
      </c>
      <c r="N55" t="str">
        <f ca="1">_xlfn.TEXTJOIN(", ", TRUE,
 IF(AND(L55=TRUE, E55&gt;0), "Membership Pricing", ""),
 IF(AND(L55=TRUE, M55&gt;0), "PC Points", ""),
 IF(AND(_xlfn.XLOOKUP(C55, Products!A:A, Products!C:C, "")="Bakery", RAND()&lt;0.3), "50% Perishable", "")
)</f>
        <v/>
      </c>
      <c r="O55" s="5">
        <f t="shared" ca="1" si="1"/>
        <v>0</v>
      </c>
    </row>
    <row r="56" spans="1:15" x14ac:dyDescent="0.45">
      <c r="A56" t="s">
        <v>20</v>
      </c>
      <c r="B56" s="6">
        <f>_xlfn.XLOOKUP(Table1[[#This Row],[Transaction_ID]],Transactions!A$2:A$501,Transactions!D$2:D$501)</f>
        <v>45714</v>
      </c>
      <c r="C56">
        <v>123558</v>
      </c>
      <c r="D56" s="5">
        <f>_xlfn.XLOOKUP(Table1[[#This Row],[SKU]],Products!A$2:A$91,Products!E$2:E$91)</f>
        <v>3.99</v>
      </c>
      <c r="E56" s="5">
        <f>_xlfn.XLOOKUP(C56,Products!A$2:A$91,Products!F$2:F$91)</f>
        <v>0</v>
      </c>
      <c r="F56">
        <v>5</v>
      </c>
      <c r="G56" s="5">
        <f>Table1[[#This Row],[Price]]*Table1[[#This Row],[Quantity_Sold]]</f>
        <v>19.950000000000003</v>
      </c>
      <c r="H56" s="5">
        <f t="shared" ca="1" si="0"/>
        <v>19.950000000000003</v>
      </c>
      <c r="I56">
        <f>_xlfn.XLOOKUP(Table1[[#This Row],[Transaction_ID]],Transactions!A$2:A$501,Transactions!B$2:B$501)</f>
        <v>218</v>
      </c>
      <c r="J56">
        <f>_xlfn.XLOOKUP(Table1[[#This Row],[Transaction_ID]],Transactions!$A$2:$A$501,Transactions!$C$2:$C$501)</f>
        <v>4</v>
      </c>
      <c r="K56" t="str">
        <f>_xlfn.XLOOKUP(Table1[[#This Row],[Transaction_ID]],Transactions!A$2:A$501,Transactions!F$2:F$501)</f>
        <v>Cash</v>
      </c>
      <c r="L56" t="b">
        <f>_xlfn.XLOOKUP(Table1[[#This Row],[Transaction_ID]],Transactions!A$2:A$501,Transactions!G$2:G$501)</f>
        <v>0</v>
      </c>
      <c r="M56" s="1">
        <f>IF(L56=TRUE, _xlfn.XLOOKUP(C56, Products!A$2:A$91,Products!G$2:G$91), 0)</f>
        <v>0</v>
      </c>
      <c r="N56" t="str">
        <f ca="1">_xlfn.TEXTJOIN(", ", TRUE,
 IF(AND(L56=TRUE, E56&gt;0), "Membership Pricing", ""),
 IF(AND(L56=TRUE, M56&gt;0), "PC Points", ""),
 IF(AND(_xlfn.XLOOKUP(C56, Products!A:A, Products!C:C, "")="Bakery", RAND()&lt;0.3), "50% Perishable", "")
)</f>
        <v/>
      </c>
      <c r="O56" s="5">
        <f t="shared" ca="1" si="1"/>
        <v>0</v>
      </c>
    </row>
    <row r="57" spans="1:15" x14ac:dyDescent="0.45">
      <c r="A57" t="s">
        <v>20</v>
      </c>
      <c r="B57" s="6">
        <f>_xlfn.XLOOKUP(Table1[[#This Row],[Transaction_ID]],Transactions!A$2:A$501,Transactions!D$2:D$501)</f>
        <v>45714</v>
      </c>
      <c r="C57">
        <v>123599</v>
      </c>
      <c r="D57" s="5">
        <f>_xlfn.XLOOKUP(Table1[[#This Row],[SKU]],Products!A$2:A$91,Products!E$2:E$91)</f>
        <v>6.99</v>
      </c>
      <c r="E57" s="5">
        <f>_xlfn.XLOOKUP(C57,Products!A$2:A$91,Products!F$2:F$91)</f>
        <v>0</v>
      </c>
      <c r="F57">
        <v>3</v>
      </c>
      <c r="G57" s="5">
        <f>Table1[[#This Row],[Price]]*Table1[[#This Row],[Quantity_Sold]]</f>
        <v>20.97</v>
      </c>
      <c r="H57" s="5">
        <f t="shared" ca="1" si="0"/>
        <v>20.97</v>
      </c>
      <c r="I57">
        <f>_xlfn.XLOOKUP(Table1[[#This Row],[Transaction_ID]],Transactions!A$2:A$501,Transactions!B$2:B$501)</f>
        <v>218</v>
      </c>
      <c r="J57">
        <f>_xlfn.XLOOKUP(Table1[[#This Row],[Transaction_ID]],Transactions!$A$2:$A$501,Transactions!$C$2:$C$501)</f>
        <v>4</v>
      </c>
      <c r="K57" t="str">
        <f>_xlfn.XLOOKUP(Table1[[#This Row],[Transaction_ID]],Transactions!A$2:A$501,Transactions!F$2:F$501)</f>
        <v>Cash</v>
      </c>
      <c r="L57" t="b">
        <f>_xlfn.XLOOKUP(Table1[[#This Row],[Transaction_ID]],Transactions!A$2:A$501,Transactions!G$2:G$501)</f>
        <v>0</v>
      </c>
      <c r="M57" s="1">
        <f>IF(L57=TRUE, _xlfn.XLOOKUP(C57, Products!A$2:A$91,Products!G$2:G$91), 0)</f>
        <v>0</v>
      </c>
      <c r="N57" t="str">
        <f ca="1">_xlfn.TEXTJOIN(", ", TRUE,
 IF(AND(L57=TRUE, E57&gt;0), "Membership Pricing", ""),
 IF(AND(L57=TRUE, M57&gt;0), "PC Points", ""),
 IF(AND(_xlfn.XLOOKUP(C57, Products!A:A, Products!C:C, "")="Bakery", RAND()&lt;0.3), "50% Perishable", "")
)</f>
        <v/>
      </c>
      <c r="O57" s="5">
        <f t="shared" ca="1" si="1"/>
        <v>0</v>
      </c>
    </row>
    <row r="58" spans="1:15" x14ac:dyDescent="0.45">
      <c r="A58" t="s">
        <v>21</v>
      </c>
      <c r="B58" s="6">
        <f>_xlfn.XLOOKUP(Table1[[#This Row],[Transaction_ID]],Transactions!A$2:A$501,Transactions!D$2:D$501)</f>
        <v>45714</v>
      </c>
      <c r="C58">
        <v>123513</v>
      </c>
      <c r="D58" s="5">
        <f>_xlfn.XLOOKUP(Table1[[#This Row],[SKU]],Products!A$2:A$91,Products!E$2:E$91)</f>
        <v>2.99</v>
      </c>
      <c r="E58" s="5">
        <f>_xlfn.XLOOKUP(C58,Products!A$2:A$91,Products!F$2:F$91)</f>
        <v>0</v>
      </c>
      <c r="F58">
        <v>1</v>
      </c>
      <c r="G58" s="5">
        <f>Table1[[#This Row],[Price]]*Table1[[#This Row],[Quantity_Sold]]</f>
        <v>2.99</v>
      </c>
      <c r="H58" s="5">
        <f t="shared" ca="1" si="0"/>
        <v>2.99</v>
      </c>
      <c r="I58">
        <f>_xlfn.XLOOKUP(Table1[[#This Row],[Transaction_ID]],Transactions!A$2:A$501,Transactions!B$2:B$501)</f>
        <v>222</v>
      </c>
      <c r="J58">
        <f>_xlfn.XLOOKUP(Table1[[#This Row],[Transaction_ID]],Transactions!$A$2:$A$501,Transactions!$C$2:$C$501)</f>
        <v>5</v>
      </c>
      <c r="K58" t="str">
        <f>_xlfn.XLOOKUP(Table1[[#This Row],[Transaction_ID]],Transactions!A$2:A$501,Transactions!F$2:F$501)</f>
        <v>Cash</v>
      </c>
      <c r="L58" t="b">
        <f>_xlfn.XLOOKUP(Table1[[#This Row],[Transaction_ID]],Transactions!A$2:A$501,Transactions!G$2:G$501)</f>
        <v>0</v>
      </c>
      <c r="M58" s="1">
        <f>IF(L58=TRUE, _xlfn.XLOOKUP(C58, Products!A$2:A$91,Products!G$2:G$91), 0)</f>
        <v>0</v>
      </c>
      <c r="N58" t="str">
        <f ca="1">_xlfn.TEXTJOIN(", ", TRUE,
 IF(AND(L58=TRUE, E58&gt;0), "Membership Pricing", ""),
 IF(AND(L58=TRUE, M58&gt;0), "PC Points", ""),
 IF(AND(_xlfn.XLOOKUP(C58, Products!A:A, Products!C:C, "")="Bakery", RAND()&lt;0.3), "50% Perishable", "")
)</f>
        <v/>
      </c>
      <c r="O58" s="5">
        <f t="shared" ca="1" si="1"/>
        <v>0</v>
      </c>
    </row>
    <row r="59" spans="1:15" x14ac:dyDescent="0.45">
      <c r="A59" t="s">
        <v>21</v>
      </c>
      <c r="B59" s="6">
        <f>_xlfn.XLOOKUP(Table1[[#This Row],[Transaction_ID]],Transactions!A$2:A$501,Transactions!D$2:D$501)</f>
        <v>45714</v>
      </c>
      <c r="C59">
        <v>123553</v>
      </c>
      <c r="D59" s="5">
        <f>_xlfn.XLOOKUP(Table1[[#This Row],[SKU]],Products!A$2:A$91,Products!E$2:E$91)</f>
        <v>4.99</v>
      </c>
      <c r="E59" s="5">
        <f>_xlfn.XLOOKUP(C59,Products!A$2:A$91,Products!F$2:F$91)</f>
        <v>0</v>
      </c>
      <c r="F59">
        <v>1</v>
      </c>
      <c r="G59" s="5">
        <f>Table1[[#This Row],[Price]]*Table1[[#This Row],[Quantity_Sold]]</f>
        <v>4.99</v>
      </c>
      <c r="H59" s="5">
        <f t="shared" ca="1" si="0"/>
        <v>4.99</v>
      </c>
      <c r="I59">
        <f>_xlfn.XLOOKUP(Table1[[#This Row],[Transaction_ID]],Transactions!A$2:A$501,Transactions!B$2:B$501)</f>
        <v>222</v>
      </c>
      <c r="J59">
        <f>_xlfn.XLOOKUP(Table1[[#This Row],[Transaction_ID]],Transactions!$A$2:$A$501,Transactions!$C$2:$C$501)</f>
        <v>5</v>
      </c>
      <c r="K59" t="str">
        <f>_xlfn.XLOOKUP(Table1[[#This Row],[Transaction_ID]],Transactions!A$2:A$501,Transactions!F$2:F$501)</f>
        <v>Cash</v>
      </c>
      <c r="L59" t="b">
        <f>_xlfn.XLOOKUP(Table1[[#This Row],[Transaction_ID]],Transactions!A$2:A$501,Transactions!G$2:G$501)</f>
        <v>0</v>
      </c>
      <c r="M59" s="1">
        <f>IF(L59=TRUE, _xlfn.XLOOKUP(C59, Products!A$2:A$91,Products!G$2:G$91), 0)</f>
        <v>0</v>
      </c>
      <c r="N59" t="str">
        <f ca="1">_xlfn.TEXTJOIN(", ", TRUE,
 IF(AND(L59=TRUE, E59&gt;0), "Membership Pricing", ""),
 IF(AND(L59=TRUE, M59&gt;0), "PC Points", ""),
 IF(AND(_xlfn.XLOOKUP(C59, Products!A:A, Products!C:C, "")="Bakery", RAND()&lt;0.3), "50% Perishable", "")
)</f>
        <v/>
      </c>
      <c r="O59" s="5">
        <f t="shared" ca="1" si="1"/>
        <v>0</v>
      </c>
    </row>
    <row r="60" spans="1:15" x14ac:dyDescent="0.45">
      <c r="A60" t="s">
        <v>22</v>
      </c>
      <c r="B60" s="6">
        <f>_xlfn.XLOOKUP(Table1[[#This Row],[Transaction_ID]],Transactions!A$2:A$501,Transactions!D$2:D$501)</f>
        <v>45731</v>
      </c>
      <c r="C60">
        <v>123514</v>
      </c>
      <c r="D60" s="5">
        <f>_xlfn.XLOOKUP(Table1[[#This Row],[SKU]],Products!A$2:A$91,Products!E$2:E$91)</f>
        <v>9.99</v>
      </c>
      <c r="E60" s="5">
        <f>_xlfn.XLOOKUP(C60,Products!A$2:A$91,Products!F$2:F$91)</f>
        <v>0</v>
      </c>
      <c r="F60">
        <v>3</v>
      </c>
      <c r="G60" s="5">
        <f>Table1[[#This Row],[Price]]*Table1[[#This Row],[Quantity_Sold]]</f>
        <v>29.97</v>
      </c>
      <c r="H60" s="5">
        <f t="shared" ca="1" si="0"/>
        <v>29.97</v>
      </c>
      <c r="I60">
        <f>_xlfn.XLOOKUP(Table1[[#This Row],[Transaction_ID]],Transactions!A$2:A$501,Transactions!B$2:B$501)</f>
        <v>219</v>
      </c>
      <c r="J60">
        <f>_xlfn.XLOOKUP(Table1[[#This Row],[Transaction_ID]],Transactions!$A$2:$A$501,Transactions!$C$2:$C$501)</f>
        <v>7</v>
      </c>
      <c r="K60" t="str">
        <f>_xlfn.XLOOKUP(Table1[[#This Row],[Transaction_ID]],Transactions!A$2:A$501,Transactions!F$2:F$501)</f>
        <v>Cash</v>
      </c>
      <c r="L60" t="b">
        <f>_xlfn.XLOOKUP(Table1[[#This Row],[Transaction_ID]],Transactions!A$2:A$501,Transactions!G$2:G$501)</f>
        <v>0</v>
      </c>
      <c r="M60" s="1">
        <f>IF(L60=TRUE, _xlfn.XLOOKUP(C60, Products!A$2:A$91,Products!G$2:G$91), 0)</f>
        <v>0</v>
      </c>
      <c r="N60" t="str">
        <f ca="1">_xlfn.TEXTJOIN(", ", TRUE,
 IF(AND(L60=TRUE, E60&gt;0), "Membership Pricing", ""),
 IF(AND(L60=TRUE, M60&gt;0), "PC Points", ""),
 IF(AND(_xlfn.XLOOKUP(C60, Products!A:A, Products!C:C, "")="Bakery", RAND()&lt;0.3), "50% Perishable", "")
)</f>
        <v/>
      </c>
      <c r="O60" s="5">
        <f t="shared" ca="1" si="1"/>
        <v>0</v>
      </c>
    </row>
    <row r="61" spans="1:15" x14ac:dyDescent="0.45">
      <c r="A61" t="s">
        <v>22</v>
      </c>
      <c r="B61" s="6">
        <f>_xlfn.XLOOKUP(Table1[[#This Row],[Transaction_ID]],Transactions!A$2:A$501,Transactions!D$2:D$501)</f>
        <v>45731</v>
      </c>
      <c r="C61">
        <v>123575</v>
      </c>
      <c r="D61" s="5">
        <f>_xlfn.XLOOKUP(Table1[[#This Row],[SKU]],Products!A$2:A$91,Products!E$2:E$91)</f>
        <v>3.49</v>
      </c>
      <c r="E61" s="5">
        <f>_xlfn.XLOOKUP(C61,Products!A$2:A$91,Products!F$2:F$91)</f>
        <v>0</v>
      </c>
      <c r="F61">
        <v>3</v>
      </c>
      <c r="G61" s="5">
        <f>Table1[[#This Row],[Price]]*Table1[[#This Row],[Quantity_Sold]]</f>
        <v>10.47</v>
      </c>
      <c r="H61" s="5">
        <f t="shared" ca="1" si="0"/>
        <v>5.2350000000000003</v>
      </c>
      <c r="I61">
        <f>_xlfn.XLOOKUP(Table1[[#This Row],[Transaction_ID]],Transactions!A$2:A$501,Transactions!B$2:B$501)</f>
        <v>219</v>
      </c>
      <c r="J61">
        <f>_xlfn.XLOOKUP(Table1[[#This Row],[Transaction_ID]],Transactions!$A$2:$A$501,Transactions!$C$2:$C$501)</f>
        <v>7</v>
      </c>
      <c r="K61" t="str">
        <f>_xlfn.XLOOKUP(Table1[[#This Row],[Transaction_ID]],Transactions!A$2:A$501,Transactions!F$2:F$501)</f>
        <v>Cash</v>
      </c>
      <c r="L61" t="b">
        <f>_xlfn.XLOOKUP(Table1[[#This Row],[Transaction_ID]],Transactions!A$2:A$501,Transactions!G$2:G$501)</f>
        <v>0</v>
      </c>
      <c r="M61" s="1">
        <f>IF(L61=TRUE, _xlfn.XLOOKUP(C61, Products!A$2:A$91,Products!G$2:G$91), 0)</f>
        <v>0</v>
      </c>
      <c r="N61" t="str">
        <f ca="1">_xlfn.TEXTJOIN(", ", TRUE,
 IF(AND(L61=TRUE, E61&gt;0), "Membership Pricing", ""),
 IF(AND(L61=TRUE, M61&gt;0), "PC Points", ""),
 IF(AND(_xlfn.XLOOKUP(C61, Products!A:A, Products!C:C, "")="Bakery", RAND()&lt;0.3), "50% Perishable", "")
)</f>
        <v>50% Perishable</v>
      </c>
      <c r="O61" s="5">
        <f t="shared" ca="1" si="1"/>
        <v>5.2350000000000003</v>
      </c>
    </row>
    <row r="62" spans="1:15" x14ac:dyDescent="0.45">
      <c r="A62" t="s">
        <v>23</v>
      </c>
      <c r="B62" s="6">
        <f>_xlfn.XLOOKUP(Table1[[#This Row],[Transaction_ID]],Transactions!A$2:A$501,Transactions!D$2:D$501)</f>
        <v>45731</v>
      </c>
      <c r="C62">
        <v>123590</v>
      </c>
      <c r="D62" s="5">
        <f>_xlfn.XLOOKUP(Table1[[#This Row],[SKU]],Products!A$2:A$91,Products!E$2:E$91)</f>
        <v>6.99</v>
      </c>
      <c r="E62" s="5">
        <f>_xlfn.XLOOKUP(C62,Products!A$2:A$91,Products!F$2:F$91)</f>
        <v>6</v>
      </c>
      <c r="F62">
        <v>2</v>
      </c>
      <c r="G62" s="5">
        <f>Table1[[#This Row],[Price]]*Table1[[#This Row],[Quantity_Sold]]</f>
        <v>13.98</v>
      </c>
      <c r="H62" s="5">
        <f t="shared" ca="1" si="0"/>
        <v>13.98</v>
      </c>
      <c r="I62">
        <f>_xlfn.XLOOKUP(Table1[[#This Row],[Transaction_ID]],Transactions!A$2:A$501,Transactions!B$2:B$501)</f>
        <v>218</v>
      </c>
      <c r="J62">
        <f>_xlfn.XLOOKUP(Table1[[#This Row],[Transaction_ID]],Transactions!$A$2:$A$501,Transactions!$C$2:$C$501)</f>
        <v>5</v>
      </c>
      <c r="K62" t="str">
        <f>_xlfn.XLOOKUP(Table1[[#This Row],[Transaction_ID]],Transactions!A$2:A$501,Transactions!F$2:F$501)</f>
        <v>Credit Card</v>
      </c>
      <c r="L62" t="b">
        <f>_xlfn.XLOOKUP(Table1[[#This Row],[Transaction_ID]],Transactions!A$2:A$501,Transactions!G$2:G$501)</f>
        <v>0</v>
      </c>
      <c r="M62" s="1">
        <f>IF(L62=TRUE, _xlfn.XLOOKUP(C62, Products!A$2:A$91,Products!G$2:G$91), 0)</f>
        <v>0</v>
      </c>
      <c r="N62" t="str">
        <f ca="1">_xlfn.TEXTJOIN(", ", TRUE,
 IF(AND(L62=TRUE, E62&gt;0), "Membership Pricing", ""),
 IF(AND(L62=TRUE, M62&gt;0), "PC Points", ""),
 IF(AND(_xlfn.XLOOKUP(C62, Products!A:A, Products!C:C, "")="Bakery", RAND()&lt;0.3), "50% Perishable", "")
)</f>
        <v/>
      </c>
      <c r="O62" s="5">
        <f t="shared" ca="1" si="1"/>
        <v>0</v>
      </c>
    </row>
    <row r="63" spans="1:15" x14ac:dyDescent="0.45">
      <c r="A63" t="s">
        <v>23</v>
      </c>
      <c r="B63" s="6">
        <f>_xlfn.XLOOKUP(Table1[[#This Row],[Transaction_ID]],Transactions!A$2:A$501,Transactions!D$2:D$501)</f>
        <v>45731</v>
      </c>
      <c r="C63">
        <v>123542</v>
      </c>
      <c r="D63" s="5">
        <f>_xlfn.XLOOKUP(Table1[[#This Row],[SKU]],Products!A$2:A$91,Products!E$2:E$91)</f>
        <v>2.4900000000000002</v>
      </c>
      <c r="E63" s="5">
        <f>_xlfn.XLOOKUP(C63,Products!A$2:A$91,Products!F$2:F$91)</f>
        <v>0</v>
      </c>
      <c r="F63">
        <v>5</v>
      </c>
      <c r="G63" s="5">
        <f>Table1[[#This Row],[Price]]*Table1[[#This Row],[Quantity_Sold]]</f>
        <v>12.450000000000001</v>
      </c>
      <c r="H63" s="5">
        <f t="shared" ca="1" si="0"/>
        <v>12.450000000000001</v>
      </c>
      <c r="I63">
        <f>_xlfn.XLOOKUP(Table1[[#This Row],[Transaction_ID]],Transactions!A$2:A$501,Transactions!B$2:B$501)</f>
        <v>218</v>
      </c>
      <c r="J63">
        <f>_xlfn.XLOOKUP(Table1[[#This Row],[Transaction_ID]],Transactions!$A$2:$A$501,Transactions!$C$2:$C$501)</f>
        <v>5</v>
      </c>
      <c r="K63" t="str">
        <f>_xlfn.XLOOKUP(Table1[[#This Row],[Transaction_ID]],Transactions!A$2:A$501,Transactions!F$2:F$501)</f>
        <v>Credit Card</v>
      </c>
      <c r="L63" t="b">
        <f>_xlfn.XLOOKUP(Table1[[#This Row],[Transaction_ID]],Transactions!A$2:A$501,Transactions!G$2:G$501)</f>
        <v>0</v>
      </c>
      <c r="M63" s="1">
        <f>IF(L63=TRUE, _xlfn.XLOOKUP(C63, Products!A$2:A$91,Products!G$2:G$91), 0)</f>
        <v>0</v>
      </c>
      <c r="N63" t="str">
        <f ca="1">_xlfn.TEXTJOIN(", ", TRUE,
 IF(AND(L63=TRUE, E63&gt;0), "Membership Pricing", ""),
 IF(AND(L63=TRUE, M63&gt;0), "PC Points", ""),
 IF(AND(_xlfn.XLOOKUP(C63, Products!A:A, Products!C:C, "")="Bakery", RAND()&lt;0.3), "50% Perishable", "")
)</f>
        <v/>
      </c>
      <c r="O63" s="5">
        <f t="shared" ca="1" si="1"/>
        <v>0</v>
      </c>
    </row>
    <row r="64" spans="1:15" x14ac:dyDescent="0.45">
      <c r="A64" t="s">
        <v>281</v>
      </c>
      <c r="B64" s="6">
        <f>_xlfn.XLOOKUP(Table1[[#This Row],[Transaction_ID]],Transactions!A$2:A$501,Transactions!D$2:D$501)</f>
        <v>45707</v>
      </c>
      <c r="C64">
        <v>123542</v>
      </c>
      <c r="D64" s="5">
        <f>_xlfn.XLOOKUP(Table1[[#This Row],[SKU]],Products!A$2:A$91,Products!E$2:E$91)</f>
        <v>2.4900000000000002</v>
      </c>
      <c r="E64" s="5">
        <f>_xlfn.XLOOKUP(C64,Products!A$2:A$91,Products!F$2:F$91)</f>
        <v>0</v>
      </c>
      <c r="F64">
        <v>2</v>
      </c>
      <c r="G64" s="5">
        <f>Table1[[#This Row],[Price]]*Table1[[#This Row],[Quantity_Sold]]</f>
        <v>4.9800000000000004</v>
      </c>
      <c r="H64" s="5">
        <f t="shared" ca="1" si="0"/>
        <v>4.9800000000000004</v>
      </c>
      <c r="I64">
        <f>_xlfn.XLOOKUP(Table1[[#This Row],[Transaction_ID]],Transactions!A$2:A$501,Transactions!B$2:B$501)</f>
        <v>218</v>
      </c>
      <c r="J64">
        <f>_xlfn.XLOOKUP(Table1[[#This Row],[Transaction_ID]],Transactions!$A$2:$A$501,Transactions!$C$2:$C$501)</f>
        <v>4</v>
      </c>
      <c r="K64" t="str">
        <f>_xlfn.XLOOKUP(Table1[[#This Row],[Transaction_ID]],Transactions!A$2:A$501,Transactions!F$2:F$501)</f>
        <v>Credit Card</v>
      </c>
      <c r="L64" t="b">
        <f>_xlfn.XLOOKUP(Table1[[#This Row],[Transaction_ID]],Transactions!A$2:A$501,Transactions!G$2:G$501)</f>
        <v>0</v>
      </c>
      <c r="M64" s="1">
        <f>IF(L64=TRUE, _xlfn.XLOOKUP(C64, Products!A$2:A$91,Products!G$2:G$91), 0)</f>
        <v>0</v>
      </c>
      <c r="N64" t="str">
        <f ca="1">_xlfn.TEXTJOIN(", ", TRUE,
 IF(AND(L64=TRUE, E64&gt;0), "Membership Pricing", ""),
 IF(AND(L64=TRUE, M64&gt;0), "PC Points", ""),
 IF(AND(_xlfn.XLOOKUP(C64, Products!A:A, Products!C:C, "")="Bakery", RAND()&lt;0.3), "50% Perishable", "")
)</f>
        <v/>
      </c>
      <c r="O64" s="5">
        <f t="shared" ca="1" si="1"/>
        <v>0</v>
      </c>
    </row>
    <row r="65" spans="1:15" x14ac:dyDescent="0.45">
      <c r="A65" t="s">
        <v>281</v>
      </c>
      <c r="B65" s="6">
        <f>_xlfn.XLOOKUP(Table1[[#This Row],[Transaction_ID]],Transactions!A$2:A$501,Transactions!D$2:D$501)</f>
        <v>45707</v>
      </c>
      <c r="C65">
        <v>123523</v>
      </c>
      <c r="D65" s="5">
        <f>_xlfn.XLOOKUP(Table1[[#This Row],[SKU]],Products!A$2:A$91,Products!E$2:E$91)</f>
        <v>5.99</v>
      </c>
      <c r="E65" s="5">
        <f>_xlfn.XLOOKUP(C65,Products!A$2:A$91,Products!F$2:F$91)</f>
        <v>0</v>
      </c>
      <c r="F65">
        <v>5</v>
      </c>
      <c r="G65" s="5">
        <f>Table1[[#This Row],[Price]]*Table1[[#This Row],[Quantity_Sold]]</f>
        <v>29.950000000000003</v>
      </c>
      <c r="H65" s="5">
        <f t="shared" ca="1" si="0"/>
        <v>29.950000000000003</v>
      </c>
      <c r="I65">
        <f>_xlfn.XLOOKUP(Table1[[#This Row],[Transaction_ID]],Transactions!A$2:A$501,Transactions!B$2:B$501)</f>
        <v>218</v>
      </c>
      <c r="J65">
        <f>_xlfn.XLOOKUP(Table1[[#This Row],[Transaction_ID]],Transactions!$A$2:$A$501,Transactions!$C$2:$C$501)</f>
        <v>4</v>
      </c>
      <c r="K65" t="str">
        <f>_xlfn.XLOOKUP(Table1[[#This Row],[Transaction_ID]],Transactions!A$2:A$501,Transactions!F$2:F$501)</f>
        <v>Credit Card</v>
      </c>
      <c r="L65" t="b">
        <f>_xlfn.XLOOKUP(Table1[[#This Row],[Transaction_ID]],Transactions!A$2:A$501,Transactions!G$2:G$501)</f>
        <v>0</v>
      </c>
      <c r="M65" s="1">
        <f>IF(L65=TRUE, _xlfn.XLOOKUP(C65, Products!A$2:A$91,Products!G$2:G$91), 0)</f>
        <v>0</v>
      </c>
      <c r="N65" t="str">
        <f ca="1">_xlfn.TEXTJOIN(", ", TRUE,
 IF(AND(L65=TRUE, E65&gt;0), "Membership Pricing", ""),
 IF(AND(L65=TRUE, M65&gt;0), "PC Points", ""),
 IF(AND(_xlfn.XLOOKUP(C65, Products!A:A, Products!C:C, "")="Bakery", RAND()&lt;0.3), "50% Perishable", "")
)</f>
        <v/>
      </c>
      <c r="O65" s="5">
        <f t="shared" ca="1" si="1"/>
        <v>0</v>
      </c>
    </row>
    <row r="66" spans="1:15" x14ac:dyDescent="0.45">
      <c r="A66" t="s">
        <v>281</v>
      </c>
      <c r="B66" s="6">
        <f>_xlfn.XLOOKUP(Table1[[#This Row],[Transaction_ID]],Transactions!A$2:A$501,Transactions!D$2:D$501)</f>
        <v>45707</v>
      </c>
      <c r="C66">
        <v>123595</v>
      </c>
      <c r="D66" s="5">
        <f>_xlfn.XLOOKUP(Table1[[#This Row],[SKU]],Products!A$2:A$91,Products!E$2:E$91)</f>
        <v>2.99</v>
      </c>
      <c r="E66" s="5">
        <f>_xlfn.XLOOKUP(C66,Products!A$2:A$91,Products!F$2:F$91)</f>
        <v>0</v>
      </c>
      <c r="F66">
        <v>5</v>
      </c>
      <c r="G66" s="5">
        <f>Table1[[#This Row],[Price]]*Table1[[#This Row],[Quantity_Sold]]</f>
        <v>14.950000000000001</v>
      </c>
      <c r="H66" s="5">
        <f t="shared" ref="H66:H129" ca="1" si="2" xml:space="preserve">
 IF(AND(ISNUMBER(SEARCH("50% Perishable", N66)), ISNUMBER(SEARCH("Membership Pricing", N66)), E66&gt;0),
    F66 * E66 * 0.5,
    IF(AND(ISNUMBER(SEARCH("50% Perishable", N66)), NOT(ISNUMBER(SEARCH("Membership Pricing", N66)))),
       F66 * D66 * 0.5,
       IF(AND(L66=TRUE, ISNUMBER(SEARCH("Membership Pricing", N66)), E66&gt;0),
          F66 * E66,
          F66 * D66
       )
    )
)</f>
        <v>14.950000000000001</v>
      </c>
      <c r="I66">
        <f>_xlfn.XLOOKUP(Table1[[#This Row],[Transaction_ID]],Transactions!A$2:A$501,Transactions!B$2:B$501)</f>
        <v>218</v>
      </c>
      <c r="J66">
        <f>_xlfn.XLOOKUP(Table1[[#This Row],[Transaction_ID]],Transactions!$A$2:$A$501,Transactions!$C$2:$C$501)</f>
        <v>4</v>
      </c>
      <c r="K66" t="str">
        <f>_xlfn.XLOOKUP(Table1[[#This Row],[Transaction_ID]],Transactions!A$2:A$501,Transactions!F$2:F$501)</f>
        <v>Credit Card</v>
      </c>
      <c r="L66" t="b">
        <f>_xlfn.XLOOKUP(Table1[[#This Row],[Transaction_ID]],Transactions!A$2:A$501,Transactions!G$2:G$501)</f>
        <v>0</v>
      </c>
      <c r="M66" s="1">
        <f>IF(L66=TRUE, _xlfn.XLOOKUP(C66, Products!A$2:A$91,Products!G$2:G$91), 0)</f>
        <v>0</v>
      </c>
      <c r="N66" t="str">
        <f ca="1">_xlfn.TEXTJOIN(", ", TRUE,
 IF(AND(L66=TRUE, E66&gt;0), "Membership Pricing", ""),
 IF(AND(L66=TRUE, M66&gt;0), "PC Points", ""),
 IF(AND(_xlfn.XLOOKUP(C66, Products!A:A, Products!C:C, "")="Bakery", RAND()&lt;0.3), "50% Perishable", "")
)</f>
        <v/>
      </c>
      <c r="O66" s="5">
        <f t="shared" ref="O66:O129" ca="1" si="3">G66-H66</f>
        <v>0</v>
      </c>
    </row>
    <row r="67" spans="1:15" x14ac:dyDescent="0.45">
      <c r="A67" t="s">
        <v>281</v>
      </c>
      <c r="B67" s="6">
        <f>_xlfn.XLOOKUP(Table1[[#This Row],[Transaction_ID]],Transactions!A$2:A$501,Transactions!D$2:D$501)</f>
        <v>45707</v>
      </c>
      <c r="C67">
        <v>123545</v>
      </c>
      <c r="D67" s="5">
        <f>_xlfn.XLOOKUP(Table1[[#This Row],[SKU]],Products!A$2:A$91,Products!E$2:E$91)</f>
        <v>3.99</v>
      </c>
      <c r="E67" s="5">
        <f>_xlfn.XLOOKUP(C67,Products!A$2:A$91,Products!F$2:F$91)</f>
        <v>2.4900000000000002</v>
      </c>
      <c r="F67">
        <v>3</v>
      </c>
      <c r="G67" s="5">
        <f>Table1[[#This Row],[Price]]*Table1[[#This Row],[Quantity_Sold]]</f>
        <v>11.97</v>
      </c>
      <c r="H67" s="5">
        <f t="shared" ca="1" si="2"/>
        <v>11.97</v>
      </c>
      <c r="I67">
        <f>_xlfn.XLOOKUP(Table1[[#This Row],[Transaction_ID]],Transactions!A$2:A$501,Transactions!B$2:B$501)</f>
        <v>218</v>
      </c>
      <c r="J67">
        <f>_xlfn.XLOOKUP(Table1[[#This Row],[Transaction_ID]],Transactions!$A$2:$A$501,Transactions!$C$2:$C$501)</f>
        <v>4</v>
      </c>
      <c r="K67" t="str">
        <f>_xlfn.XLOOKUP(Table1[[#This Row],[Transaction_ID]],Transactions!A$2:A$501,Transactions!F$2:F$501)</f>
        <v>Credit Card</v>
      </c>
      <c r="L67" t="b">
        <f>_xlfn.XLOOKUP(Table1[[#This Row],[Transaction_ID]],Transactions!A$2:A$501,Transactions!G$2:G$501)</f>
        <v>0</v>
      </c>
      <c r="M67" s="1">
        <f>IF(L67=TRUE, _xlfn.XLOOKUP(C67, Products!A$2:A$91,Products!G$2:G$91), 0)</f>
        <v>0</v>
      </c>
      <c r="N67" t="str">
        <f ca="1">_xlfn.TEXTJOIN(", ", TRUE,
 IF(AND(L67=TRUE, E67&gt;0), "Membership Pricing", ""),
 IF(AND(L67=TRUE, M67&gt;0), "PC Points", ""),
 IF(AND(_xlfn.XLOOKUP(C67, Products!A:A, Products!C:C, "")="Bakery", RAND()&lt;0.3), "50% Perishable", "")
)</f>
        <v/>
      </c>
      <c r="O67" s="5">
        <f t="shared" ca="1" si="3"/>
        <v>0</v>
      </c>
    </row>
    <row r="68" spans="1:15" x14ac:dyDescent="0.45">
      <c r="A68" t="s">
        <v>282</v>
      </c>
      <c r="B68" s="6">
        <f>_xlfn.XLOOKUP(Table1[[#This Row],[Transaction_ID]],Transactions!A$2:A$501,Transactions!D$2:D$501)</f>
        <v>45707</v>
      </c>
      <c r="C68">
        <v>123549</v>
      </c>
      <c r="D68" s="5">
        <f>_xlfn.XLOOKUP(Table1[[#This Row],[SKU]],Products!A$2:A$91,Products!E$2:E$91)</f>
        <v>4.99</v>
      </c>
      <c r="E68" s="5">
        <f>_xlfn.XLOOKUP(C68,Products!A$2:A$91,Products!F$2:F$91)</f>
        <v>0</v>
      </c>
      <c r="F68">
        <v>5</v>
      </c>
      <c r="G68" s="5">
        <f>Table1[[#This Row],[Price]]*Table1[[#This Row],[Quantity_Sold]]</f>
        <v>24.950000000000003</v>
      </c>
      <c r="H68" s="5">
        <f t="shared" ca="1" si="2"/>
        <v>24.950000000000003</v>
      </c>
      <c r="I68">
        <f>_xlfn.XLOOKUP(Table1[[#This Row],[Transaction_ID]],Transactions!A$2:A$501,Transactions!B$2:B$501)</f>
        <v>215</v>
      </c>
      <c r="J68">
        <f>_xlfn.XLOOKUP(Table1[[#This Row],[Transaction_ID]],Transactions!$A$2:$A$501,Transactions!$C$2:$C$501)</f>
        <v>3</v>
      </c>
      <c r="K68" t="str">
        <f>_xlfn.XLOOKUP(Table1[[#This Row],[Transaction_ID]],Transactions!A$2:A$501,Transactions!F$2:F$501)</f>
        <v>Credit Card</v>
      </c>
      <c r="L68" t="b">
        <f>_xlfn.XLOOKUP(Table1[[#This Row],[Transaction_ID]],Transactions!A$2:A$501,Transactions!G$2:G$501)</f>
        <v>0</v>
      </c>
      <c r="M68" s="1">
        <f>IF(L68=TRUE, _xlfn.XLOOKUP(C68, Products!A$2:A$91,Products!G$2:G$91), 0)</f>
        <v>0</v>
      </c>
      <c r="N68" t="str">
        <f ca="1">_xlfn.TEXTJOIN(", ", TRUE,
 IF(AND(L68=TRUE, E68&gt;0), "Membership Pricing", ""),
 IF(AND(L68=TRUE, M68&gt;0), "PC Points", ""),
 IF(AND(_xlfn.XLOOKUP(C68, Products!A:A, Products!C:C, "")="Bakery", RAND()&lt;0.3), "50% Perishable", "")
)</f>
        <v/>
      </c>
      <c r="O68" s="5">
        <f t="shared" ca="1" si="3"/>
        <v>0</v>
      </c>
    </row>
    <row r="69" spans="1:15" x14ac:dyDescent="0.45">
      <c r="A69" t="s">
        <v>282</v>
      </c>
      <c r="B69" s="6">
        <f>_xlfn.XLOOKUP(Table1[[#This Row],[Transaction_ID]],Transactions!A$2:A$501,Transactions!D$2:D$501)</f>
        <v>45707</v>
      </c>
      <c r="C69">
        <v>123546</v>
      </c>
      <c r="D69" s="5">
        <f>_xlfn.XLOOKUP(Table1[[#This Row],[SKU]],Products!A$2:A$91,Products!E$2:E$91)</f>
        <v>3.49</v>
      </c>
      <c r="E69" s="5">
        <f>_xlfn.XLOOKUP(C69,Products!A$2:A$91,Products!F$2:F$91)</f>
        <v>0</v>
      </c>
      <c r="F69">
        <v>2</v>
      </c>
      <c r="G69" s="5">
        <f>Table1[[#This Row],[Price]]*Table1[[#This Row],[Quantity_Sold]]</f>
        <v>6.98</v>
      </c>
      <c r="H69" s="5">
        <f t="shared" ca="1" si="2"/>
        <v>6.98</v>
      </c>
      <c r="I69">
        <f>_xlfn.XLOOKUP(Table1[[#This Row],[Transaction_ID]],Transactions!A$2:A$501,Transactions!B$2:B$501)</f>
        <v>215</v>
      </c>
      <c r="J69">
        <f>_xlfn.XLOOKUP(Table1[[#This Row],[Transaction_ID]],Transactions!$A$2:$A$501,Transactions!$C$2:$C$501)</f>
        <v>3</v>
      </c>
      <c r="K69" t="str">
        <f>_xlfn.XLOOKUP(Table1[[#This Row],[Transaction_ID]],Transactions!A$2:A$501,Transactions!F$2:F$501)</f>
        <v>Credit Card</v>
      </c>
      <c r="L69" t="b">
        <f>_xlfn.XLOOKUP(Table1[[#This Row],[Transaction_ID]],Transactions!A$2:A$501,Transactions!G$2:G$501)</f>
        <v>0</v>
      </c>
      <c r="M69" s="1">
        <f>IF(L69=TRUE, _xlfn.XLOOKUP(C69, Products!A$2:A$91,Products!G$2:G$91), 0)</f>
        <v>0</v>
      </c>
      <c r="N69" t="str">
        <f ca="1">_xlfn.TEXTJOIN(", ", TRUE,
 IF(AND(L69=TRUE, E69&gt;0), "Membership Pricing", ""),
 IF(AND(L69=TRUE, M69&gt;0), "PC Points", ""),
 IF(AND(_xlfn.XLOOKUP(C69, Products!A:A, Products!C:C, "")="Bakery", RAND()&lt;0.3), "50% Perishable", "")
)</f>
        <v/>
      </c>
      <c r="O69" s="5">
        <f t="shared" ca="1" si="3"/>
        <v>0</v>
      </c>
    </row>
    <row r="70" spans="1:15" x14ac:dyDescent="0.45">
      <c r="A70" t="s">
        <v>282</v>
      </c>
      <c r="B70" s="6">
        <f>_xlfn.XLOOKUP(Table1[[#This Row],[Transaction_ID]],Transactions!A$2:A$501,Transactions!D$2:D$501)</f>
        <v>45707</v>
      </c>
      <c r="C70">
        <v>123557</v>
      </c>
      <c r="D70" s="5">
        <f>_xlfn.XLOOKUP(Table1[[#This Row],[SKU]],Products!A$2:A$91,Products!E$2:E$91)</f>
        <v>6.49</v>
      </c>
      <c r="E70" s="5">
        <f>_xlfn.XLOOKUP(C70,Products!A$2:A$91,Products!F$2:F$91)</f>
        <v>4.99</v>
      </c>
      <c r="F70">
        <v>2</v>
      </c>
      <c r="G70" s="5">
        <f>Table1[[#This Row],[Price]]*Table1[[#This Row],[Quantity_Sold]]</f>
        <v>12.98</v>
      </c>
      <c r="H70" s="5">
        <f t="shared" ca="1" si="2"/>
        <v>12.98</v>
      </c>
      <c r="I70">
        <f>_xlfn.XLOOKUP(Table1[[#This Row],[Transaction_ID]],Transactions!A$2:A$501,Transactions!B$2:B$501)</f>
        <v>215</v>
      </c>
      <c r="J70">
        <f>_xlfn.XLOOKUP(Table1[[#This Row],[Transaction_ID]],Transactions!$A$2:$A$501,Transactions!$C$2:$C$501)</f>
        <v>3</v>
      </c>
      <c r="K70" t="str">
        <f>_xlfn.XLOOKUP(Table1[[#This Row],[Transaction_ID]],Transactions!A$2:A$501,Transactions!F$2:F$501)</f>
        <v>Credit Card</v>
      </c>
      <c r="L70" t="b">
        <f>_xlfn.XLOOKUP(Table1[[#This Row],[Transaction_ID]],Transactions!A$2:A$501,Transactions!G$2:G$501)</f>
        <v>0</v>
      </c>
      <c r="M70" s="1">
        <f>IF(L70=TRUE, _xlfn.XLOOKUP(C70, Products!A$2:A$91,Products!G$2:G$91), 0)</f>
        <v>0</v>
      </c>
      <c r="N70" t="str">
        <f ca="1">_xlfn.TEXTJOIN(", ", TRUE,
 IF(AND(L70=TRUE, E70&gt;0), "Membership Pricing", ""),
 IF(AND(L70=TRUE, M70&gt;0), "PC Points", ""),
 IF(AND(_xlfn.XLOOKUP(C70, Products!A:A, Products!C:C, "")="Bakery", RAND()&lt;0.3), "50% Perishable", "")
)</f>
        <v/>
      </c>
      <c r="O70" s="5">
        <f t="shared" ca="1" si="3"/>
        <v>0</v>
      </c>
    </row>
    <row r="71" spans="1:15" x14ac:dyDescent="0.45">
      <c r="A71" t="s">
        <v>24</v>
      </c>
      <c r="B71" s="6">
        <f>_xlfn.XLOOKUP(Table1[[#This Row],[Transaction_ID]],Transactions!A$2:A$501,Transactions!D$2:D$501)</f>
        <v>45707</v>
      </c>
      <c r="C71">
        <v>123539</v>
      </c>
      <c r="D71" s="5">
        <f>_xlfn.XLOOKUP(Table1[[#This Row],[SKU]],Products!A$2:A$91,Products!E$2:E$91)</f>
        <v>3.99</v>
      </c>
      <c r="E71" s="5">
        <f>_xlfn.XLOOKUP(C71,Products!A$2:A$91,Products!F$2:F$91)</f>
        <v>0</v>
      </c>
      <c r="F71">
        <v>5</v>
      </c>
      <c r="G71" s="5">
        <f>Table1[[#This Row],[Price]]*Table1[[#This Row],[Quantity_Sold]]</f>
        <v>19.950000000000003</v>
      </c>
      <c r="H71" s="5">
        <f t="shared" ca="1" si="2"/>
        <v>19.950000000000003</v>
      </c>
      <c r="I71">
        <f>_xlfn.XLOOKUP(Table1[[#This Row],[Transaction_ID]],Transactions!A$2:A$501,Transactions!B$2:B$501)</f>
        <v>212</v>
      </c>
      <c r="J71">
        <f>_xlfn.XLOOKUP(Table1[[#This Row],[Transaction_ID]],Transactions!$A$2:$A$501,Transactions!$C$2:$C$501)</f>
        <v>6</v>
      </c>
      <c r="K71" t="str">
        <f>_xlfn.XLOOKUP(Table1[[#This Row],[Transaction_ID]],Transactions!A$2:A$501,Transactions!F$2:F$501)</f>
        <v>Credit Card</v>
      </c>
      <c r="L71" t="b">
        <f>_xlfn.XLOOKUP(Table1[[#This Row],[Transaction_ID]],Transactions!A$2:A$501,Transactions!G$2:G$501)</f>
        <v>0</v>
      </c>
      <c r="M71" s="1">
        <f>IF(L71=TRUE, _xlfn.XLOOKUP(C71, Products!A$2:A$91,Products!G$2:G$91), 0)</f>
        <v>0</v>
      </c>
      <c r="N71" t="str">
        <f ca="1">_xlfn.TEXTJOIN(", ", TRUE,
 IF(AND(L71=TRUE, E71&gt;0), "Membership Pricing", ""),
 IF(AND(L71=TRUE, M71&gt;0), "PC Points", ""),
 IF(AND(_xlfn.XLOOKUP(C71, Products!A:A, Products!C:C, "")="Bakery", RAND()&lt;0.3), "50% Perishable", "")
)</f>
        <v/>
      </c>
      <c r="O71" s="5">
        <f t="shared" ca="1" si="3"/>
        <v>0</v>
      </c>
    </row>
    <row r="72" spans="1:15" x14ac:dyDescent="0.45">
      <c r="A72" t="s">
        <v>24</v>
      </c>
      <c r="B72" s="6">
        <f>_xlfn.XLOOKUP(Table1[[#This Row],[Transaction_ID]],Transactions!A$2:A$501,Transactions!D$2:D$501)</f>
        <v>45707</v>
      </c>
      <c r="C72">
        <v>123594</v>
      </c>
      <c r="D72" s="5">
        <f>_xlfn.XLOOKUP(Table1[[#This Row],[SKU]],Products!A$2:A$91,Products!E$2:E$91)</f>
        <v>3.49</v>
      </c>
      <c r="E72" s="5">
        <f>_xlfn.XLOOKUP(C72,Products!A$2:A$91,Products!F$2:F$91)</f>
        <v>0</v>
      </c>
      <c r="F72">
        <v>5</v>
      </c>
      <c r="G72" s="5">
        <f>Table1[[#This Row],[Price]]*Table1[[#This Row],[Quantity_Sold]]</f>
        <v>17.450000000000003</v>
      </c>
      <c r="H72" s="5">
        <f t="shared" ca="1" si="2"/>
        <v>17.450000000000003</v>
      </c>
      <c r="I72">
        <f>_xlfn.XLOOKUP(Table1[[#This Row],[Transaction_ID]],Transactions!A$2:A$501,Transactions!B$2:B$501)</f>
        <v>212</v>
      </c>
      <c r="J72">
        <f>_xlfn.XLOOKUP(Table1[[#This Row],[Transaction_ID]],Transactions!$A$2:$A$501,Transactions!$C$2:$C$501)</f>
        <v>6</v>
      </c>
      <c r="K72" t="str">
        <f>_xlfn.XLOOKUP(Table1[[#This Row],[Transaction_ID]],Transactions!A$2:A$501,Transactions!F$2:F$501)</f>
        <v>Credit Card</v>
      </c>
      <c r="L72" t="b">
        <f>_xlfn.XLOOKUP(Table1[[#This Row],[Transaction_ID]],Transactions!A$2:A$501,Transactions!G$2:G$501)</f>
        <v>0</v>
      </c>
      <c r="M72" s="1">
        <f>IF(L72=TRUE, _xlfn.XLOOKUP(C72, Products!A$2:A$91,Products!G$2:G$91), 0)</f>
        <v>0</v>
      </c>
      <c r="N72" t="str">
        <f ca="1">_xlfn.TEXTJOIN(", ", TRUE,
 IF(AND(L72=TRUE, E72&gt;0), "Membership Pricing", ""),
 IF(AND(L72=TRUE, M72&gt;0), "PC Points", ""),
 IF(AND(_xlfn.XLOOKUP(C72, Products!A:A, Products!C:C, "")="Bakery", RAND()&lt;0.3), "50% Perishable", "")
)</f>
        <v/>
      </c>
      <c r="O72" s="5">
        <f t="shared" ca="1" si="3"/>
        <v>0</v>
      </c>
    </row>
    <row r="73" spans="1:15" x14ac:dyDescent="0.45">
      <c r="A73" t="s">
        <v>25</v>
      </c>
      <c r="B73" s="6">
        <f>_xlfn.XLOOKUP(Table1[[#This Row],[Transaction_ID]],Transactions!A$2:A$501,Transactions!D$2:D$501)</f>
        <v>45707</v>
      </c>
      <c r="C73">
        <v>123553</v>
      </c>
      <c r="D73" s="5">
        <f>_xlfn.XLOOKUP(Table1[[#This Row],[SKU]],Products!A$2:A$91,Products!E$2:E$91)</f>
        <v>4.99</v>
      </c>
      <c r="E73" s="5">
        <f>_xlfn.XLOOKUP(C73,Products!A$2:A$91,Products!F$2:F$91)</f>
        <v>0</v>
      </c>
      <c r="F73">
        <v>4</v>
      </c>
      <c r="G73" s="5">
        <f>Table1[[#This Row],[Price]]*Table1[[#This Row],[Quantity_Sold]]</f>
        <v>19.96</v>
      </c>
      <c r="H73" s="5">
        <f t="shared" ca="1" si="2"/>
        <v>19.96</v>
      </c>
      <c r="I73">
        <f>_xlfn.XLOOKUP(Table1[[#This Row],[Transaction_ID]],Transactions!A$2:A$501,Transactions!B$2:B$501)</f>
        <v>212</v>
      </c>
      <c r="J73">
        <f>_xlfn.XLOOKUP(Table1[[#This Row],[Transaction_ID]],Transactions!$A$2:$A$501,Transactions!$C$2:$C$501)</f>
        <v>6</v>
      </c>
      <c r="K73" t="str">
        <f>_xlfn.XLOOKUP(Table1[[#This Row],[Transaction_ID]],Transactions!A$2:A$501,Transactions!F$2:F$501)</f>
        <v>Credit Card</v>
      </c>
      <c r="L73" t="b">
        <f>_xlfn.XLOOKUP(Table1[[#This Row],[Transaction_ID]],Transactions!A$2:A$501,Transactions!G$2:G$501)</f>
        <v>0</v>
      </c>
      <c r="M73" s="1">
        <f>IF(L73=TRUE, _xlfn.XLOOKUP(C73, Products!A$2:A$91,Products!G$2:G$91), 0)</f>
        <v>0</v>
      </c>
      <c r="N73" t="str">
        <f ca="1">_xlfn.TEXTJOIN(", ", TRUE,
 IF(AND(L73=TRUE, E73&gt;0), "Membership Pricing", ""),
 IF(AND(L73=TRUE, M73&gt;0), "PC Points", ""),
 IF(AND(_xlfn.XLOOKUP(C73, Products!A:A, Products!C:C, "")="Bakery", RAND()&lt;0.3), "50% Perishable", "")
)</f>
        <v/>
      </c>
      <c r="O73" s="5">
        <f t="shared" ca="1" si="3"/>
        <v>0</v>
      </c>
    </row>
    <row r="74" spans="1:15" x14ac:dyDescent="0.45">
      <c r="A74" t="s">
        <v>25</v>
      </c>
      <c r="B74" s="6">
        <f>_xlfn.XLOOKUP(Table1[[#This Row],[Transaction_ID]],Transactions!A$2:A$501,Transactions!D$2:D$501)</f>
        <v>45707</v>
      </c>
      <c r="C74">
        <v>123590</v>
      </c>
      <c r="D74" s="5">
        <f>_xlfn.XLOOKUP(Table1[[#This Row],[SKU]],Products!A$2:A$91,Products!E$2:E$91)</f>
        <v>6.99</v>
      </c>
      <c r="E74" s="5">
        <f>_xlfn.XLOOKUP(C74,Products!A$2:A$91,Products!F$2:F$91)</f>
        <v>6</v>
      </c>
      <c r="F74">
        <v>5</v>
      </c>
      <c r="G74" s="5">
        <f>Table1[[#This Row],[Price]]*Table1[[#This Row],[Quantity_Sold]]</f>
        <v>34.950000000000003</v>
      </c>
      <c r="H74" s="5">
        <f t="shared" ca="1" si="2"/>
        <v>34.950000000000003</v>
      </c>
      <c r="I74">
        <f>_xlfn.XLOOKUP(Table1[[#This Row],[Transaction_ID]],Transactions!A$2:A$501,Transactions!B$2:B$501)</f>
        <v>212</v>
      </c>
      <c r="J74">
        <f>_xlfn.XLOOKUP(Table1[[#This Row],[Transaction_ID]],Transactions!$A$2:$A$501,Transactions!$C$2:$C$501)</f>
        <v>6</v>
      </c>
      <c r="K74" t="str">
        <f>_xlfn.XLOOKUP(Table1[[#This Row],[Transaction_ID]],Transactions!A$2:A$501,Transactions!F$2:F$501)</f>
        <v>Credit Card</v>
      </c>
      <c r="L74" t="b">
        <f>_xlfn.XLOOKUP(Table1[[#This Row],[Transaction_ID]],Transactions!A$2:A$501,Transactions!G$2:G$501)</f>
        <v>0</v>
      </c>
      <c r="M74" s="1">
        <f>IF(L74=TRUE, _xlfn.XLOOKUP(C74, Products!A$2:A$91,Products!G$2:G$91), 0)</f>
        <v>0</v>
      </c>
      <c r="N74" t="str">
        <f ca="1">_xlfn.TEXTJOIN(", ", TRUE,
 IF(AND(L74=TRUE, E74&gt;0), "Membership Pricing", ""),
 IF(AND(L74=TRUE, M74&gt;0), "PC Points", ""),
 IF(AND(_xlfn.XLOOKUP(C74, Products!A:A, Products!C:C, "")="Bakery", RAND()&lt;0.3), "50% Perishable", "")
)</f>
        <v/>
      </c>
      <c r="O74" s="5">
        <f t="shared" ca="1" si="3"/>
        <v>0</v>
      </c>
    </row>
    <row r="75" spans="1:15" x14ac:dyDescent="0.45">
      <c r="A75" t="s">
        <v>283</v>
      </c>
      <c r="B75" s="6">
        <f>_xlfn.XLOOKUP(Table1[[#This Row],[Transaction_ID]],Transactions!A$2:A$501,Transactions!D$2:D$501)</f>
        <v>45695</v>
      </c>
      <c r="C75">
        <v>123527</v>
      </c>
      <c r="D75" s="5">
        <f>_xlfn.XLOOKUP(Table1[[#This Row],[SKU]],Products!A$2:A$91,Products!E$2:E$91)</f>
        <v>4.99</v>
      </c>
      <c r="E75" s="5">
        <f>_xlfn.XLOOKUP(C75,Products!A$2:A$91,Products!F$2:F$91)</f>
        <v>0</v>
      </c>
      <c r="F75">
        <v>4</v>
      </c>
      <c r="G75" s="5">
        <f>Table1[[#This Row],[Price]]*Table1[[#This Row],[Quantity_Sold]]</f>
        <v>19.96</v>
      </c>
      <c r="H75" s="5">
        <f t="shared" ca="1" si="2"/>
        <v>9.98</v>
      </c>
      <c r="I75">
        <f>_xlfn.XLOOKUP(Table1[[#This Row],[Transaction_ID]],Transactions!A$2:A$501,Transactions!B$2:B$501)</f>
        <v>218</v>
      </c>
      <c r="J75">
        <f>_xlfn.XLOOKUP(Table1[[#This Row],[Transaction_ID]],Transactions!$A$2:$A$501,Transactions!$C$2:$C$501)</f>
        <v>7</v>
      </c>
      <c r="K75" t="str">
        <f>_xlfn.XLOOKUP(Table1[[#This Row],[Transaction_ID]],Transactions!A$2:A$501,Transactions!F$2:F$501)</f>
        <v>Credit Card</v>
      </c>
      <c r="L75" t="b">
        <f>_xlfn.XLOOKUP(Table1[[#This Row],[Transaction_ID]],Transactions!A$2:A$501,Transactions!G$2:G$501)</f>
        <v>0</v>
      </c>
      <c r="M75" s="1">
        <f>IF(L75=TRUE, _xlfn.XLOOKUP(C75, Products!A$2:A$91,Products!G$2:G$91), 0)</f>
        <v>0</v>
      </c>
      <c r="N75" t="str">
        <f ca="1">_xlfn.TEXTJOIN(", ", TRUE,
 IF(AND(L75=TRUE, E75&gt;0), "Membership Pricing", ""),
 IF(AND(L75=TRUE, M75&gt;0), "PC Points", ""),
 IF(AND(_xlfn.XLOOKUP(C75, Products!A:A, Products!C:C, "")="Bakery", RAND()&lt;0.3), "50% Perishable", "")
)</f>
        <v>50% Perishable</v>
      </c>
      <c r="O75" s="5">
        <f t="shared" ca="1" si="3"/>
        <v>9.98</v>
      </c>
    </row>
    <row r="76" spans="1:15" x14ac:dyDescent="0.45">
      <c r="A76" t="s">
        <v>283</v>
      </c>
      <c r="B76" s="6">
        <f>_xlfn.XLOOKUP(Table1[[#This Row],[Transaction_ID]],Transactions!A$2:A$501,Transactions!D$2:D$501)</f>
        <v>45695</v>
      </c>
      <c r="C76">
        <v>123515</v>
      </c>
      <c r="D76" s="5">
        <f>_xlfn.XLOOKUP(Table1[[#This Row],[SKU]],Products!A$2:A$91,Products!E$2:E$91)</f>
        <v>5.99</v>
      </c>
      <c r="E76" s="5">
        <f>_xlfn.XLOOKUP(C76,Products!A$2:A$91,Products!F$2:F$91)</f>
        <v>0</v>
      </c>
      <c r="F76">
        <v>2</v>
      </c>
      <c r="G76" s="5">
        <f>Table1[[#This Row],[Price]]*Table1[[#This Row],[Quantity_Sold]]</f>
        <v>11.98</v>
      </c>
      <c r="H76" s="5">
        <f t="shared" ca="1" si="2"/>
        <v>11.98</v>
      </c>
      <c r="I76">
        <f>_xlfn.XLOOKUP(Table1[[#This Row],[Transaction_ID]],Transactions!A$2:A$501,Transactions!B$2:B$501)</f>
        <v>218</v>
      </c>
      <c r="J76">
        <f>_xlfn.XLOOKUP(Table1[[#This Row],[Transaction_ID]],Transactions!$A$2:$A$501,Transactions!$C$2:$C$501)</f>
        <v>7</v>
      </c>
      <c r="K76" t="str">
        <f>_xlfn.XLOOKUP(Table1[[#This Row],[Transaction_ID]],Transactions!A$2:A$501,Transactions!F$2:F$501)</f>
        <v>Credit Card</v>
      </c>
      <c r="L76" t="b">
        <f>_xlfn.XLOOKUP(Table1[[#This Row],[Transaction_ID]],Transactions!A$2:A$501,Transactions!G$2:G$501)</f>
        <v>0</v>
      </c>
      <c r="M76" s="1">
        <f>IF(L76=TRUE, _xlfn.XLOOKUP(C76, Products!A$2:A$91,Products!G$2:G$91), 0)</f>
        <v>0</v>
      </c>
      <c r="N76" t="str">
        <f ca="1">_xlfn.TEXTJOIN(", ", TRUE,
 IF(AND(L76=TRUE, E76&gt;0), "Membership Pricing", ""),
 IF(AND(L76=TRUE, M76&gt;0), "PC Points", ""),
 IF(AND(_xlfn.XLOOKUP(C76, Products!A:A, Products!C:C, "")="Bakery", RAND()&lt;0.3), "50% Perishable", "")
)</f>
        <v/>
      </c>
      <c r="O76" s="5">
        <f t="shared" ca="1" si="3"/>
        <v>0</v>
      </c>
    </row>
    <row r="77" spans="1:15" x14ac:dyDescent="0.45">
      <c r="A77" t="s">
        <v>283</v>
      </c>
      <c r="B77" s="6">
        <f>_xlfn.XLOOKUP(Table1[[#This Row],[Transaction_ID]],Transactions!A$2:A$501,Transactions!D$2:D$501)</f>
        <v>45695</v>
      </c>
      <c r="C77">
        <v>123589</v>
      </c>
      <c r="D77" s="5">
        <f>_xlfn.XLOOKUP(Table1[[#This Row],[SKU]],Products!A$2:A$91,Products!E$2:E$91)</f>
        <v>4.99</v>
      </c>
      <c r="E77" s="5">
        <f>_xlfn.XLOOKUP(C77,Products!A$2:A$91,Products!F$2:F$91)</f>
        <v>0</v>
      </c>
      <c r="F77">
        <v>4</v>
      </c>
      <c r="G77" s="5">
        <f>Table1[[#This Row],[Price]]*Table1[[#This Row],[Quantity_Sold]]</f>
        <v>19.96</v>
      </c>
      <c r="H77" s="5">
        <f t="shared" ca="1" si="2"/>
        <v>19.96</v>
      </c>
      <c r="I77">
        <f>_xlfn.XLOOKUP(Table1[[#This Row],[Transaction_ID]],Transactions!A$2:A$501,Transactions!B$2:B$501)</f>
        <v>218</v>
      </c>
      <c r="J77">
        <f>_xlfn.XLOOKUP(Table1[[#This Row],[Transaction_ID]],Transactions!$A$2:$A$501,Transactions!$C$2:$C$501)</f>
        <v>7</v>
      </c>
      <c r="K77" t="str">
        <f>_xlfn.XLOOKUP(Table1[[#This Row],[Transaction_ID]],Transactions!A$2:A$501,Transactions!F$2:F$501)</f>
        <v>Credit Card</v>
      </c>
      <c r="L77" t="b">
        <f>_xlfn.XLOOKUP(Table1[[#This Row],[Transaction_ID]],Transactions!A$2:A$501,Transactions!G$2:G$501)</f>
        <v>0</v>
      </c>
      <c r="M77" s="1">
        <f>IF(L77=TRUE, _xlfn.XLOOKUP(C77, Products!A$2:A$91,Products!G$2:G$91), 0)</f>
        <v>0</v>
      </c>
      <c r="N77" t="str">
        <f ca="1">_xlfn.TEXTJOIN(", ", TRUE,
 IF(AND(L77=TRUE, E77&gt;0), "Membership Pricing", ""),
 IF(AND(L77=TRUE, M77&gt;0), "PC Points", ""),
 IF(AND(_xlfn.XLOOKUP(C77, Products!A:A, Products!C:C, "")="Bakery", RAND()&lt;0.3), "50% Perishable", "")
)</f>
        <v/>
      </c>
      <c r="O77" s="5">
        <f t="shared" ca="1" si="3"/>
        <v>0</v>
      </c>
    </row>
    <row r="78" spans="1:15" x14ac:dyDescent="0.45">
      <c r="A78" t="s">
        <v>283</v>
      </c>
      <c r="B78" s="6">
        <f>_xlfn.XLOOKUP(Table1[[#This Row],[Transaction_ID]],Transactions!A$2:A$501,Transactions!D$2:D$501)</f>
        <v>45695</v>
      </c>
      <c r="C78">
        <v>123587</v>
      </c>
      <c r="D78" s="5">
        <f>_xlfn.XLOOKUP(Table1[[#This Row],[SKU]],Products!A$2:A$91,Products!E$2:E$91)</f>
        <v>3.99</v>
      </c>
      <c r="E78" s="5">
        <f>_xlfn.XLOOKUP(C78,Products!A$2:A$91,Products!F$2:F$91)</f>
        <v>0</v>
      </c>
      <c r="F78">
        <v>3</v>
      </c>
      <c r="G78" s="5">
        <f>Table1[[#This Row],[Price]]*Table1[[#This Row],[Quantity_Sold]]</f>
        <v>11.97</v>
      </c>
      <c r="H78" s="5">
        <f t="shared" ca="1" si="2"/>
        <v>11.97</v>
      </c>
      <c r="I78">
        <f>_xlfn.XLOOKUP(Table1[[#This Row],[Transaction_ID]],Transactions!A$2:A$501,Transactions!B$2:B$501)</f>
        <v>218</v>
      </c>
      <c r="J78">
        <f>_xlfn.XLOOKUP(Table1[[#This Row],[Transaction_ID]],Transactions!$A$2:$A$501,Transactions!$C$2:$C$501)</f>
        <v>7</v>
      </c>
      <c r="K78" t="str">
        <f>_xlfn.XLOOKUP(Table1[[#This Row],[Transaction_ID]],Transactions!A$2:A$501,Transactions!F$2:F$501)</f>
        <v>Credit Card</v>
      </c>
      <c r="L78" t="b">
        <f>_xlfn.XLOOKUP(Table1[[#This Row],[Transaction_ID]],Transactions!A$2:A$501,Transactions!G$2:G$501)</f>
        <v>0</v>
      </c>
      <c r="M78" s="1">
        <f>IF(L78=TRUE, _xlfn.XLOOKUP(C78, Products!A$2:A$91,Products!G$2:G$91), 0)</f>
        <v>0</v>
      </c>
      <c r="N78" t="str">
        <f ca="1">_xlfn.TEXTJOIN(", ", TRUE,
 IF(AND(L78=TRUE, E78&gt;0), "Membership Pricing", ""),
 IF(AND(L78=TRUE, M78&gt;0), "PC Points", ""),
 IF(AND(_xlfn.XLOOKUP(C78, Products!A:A, Products!C:C, "")="Bakery", RAND()&lt;0.3), "50% Perishable", "")
)</f>
        <v/>
      </c>
      <c r="O78" s="5">
        <f t="shared" ca="1" si="3"/>
        <v>0</v>
      </c>
    </row>
    <row r="79" spans="1:15" x14ac:dyDescent="0.45">
      <c r="A79" t="s">
        <v>26</v>
      </c>
      <c r="B79" s="6">
        <f>_xlfn.XLOOKUP(Table1[[#This Row],[Transaction_ID]],Transactions!A$2:A$501,Transactions!D$2:D$501)</f>
        <v>45695</v>
      </c>
      <c r="C79">
        <v>123526</v>
      </c>
      <c r="D79" s="5">
        <f>_xlfn.XLOOKUP(Table1[[#This Row],[SKU]],Products!A$2:A$91,Products!E$2:E$91)</f>
        <v>5.49</v>
      </c>
      <c r="E79" s="5">
        <f>_xlfn.XLOOKUP(C79,Products!A$2:A$91,Products!F$2:F$91)</f>
        <v>0</v>
      </c>
      <c r="F79">
        <v>4</v>
      </c>
      <c r="G79" s="5">
        <f>Table1[[#This Row],[Price]]*Table1[[#This Row],[Quantity_Sold]]</f>
        <v>21.96</v>
      </c>
      <c r="H79" s="5">
        <f t="shared" ca="1" si="2"/>
        <v>21.96</v>
      </c>
      <c r="I79">
        <f>_xlfn.XLOOKUP(Table1[[#This Row],[Transaction_ID]],Transactions!A$2:A$501,Transactions!B$2:B$501)</f>
        <v>209</v>
      </c>
      <c r="J79">
        <f>_xlfn.XLOOKUP(Table1[[#This Row],[Transaction_ID]],Transactions!$A$2:$A$501,Transactions!$C$2:$C$501)</f>
        <v>7</v>
      </c>
      <c r="K79" t="str">
        <f>_xlfn.XLOOKUP(Table1[[#This Row],[Transaction_ID]],Transactions!A$2:A$501,Transactions!F$2:F$501)</f>
        <v>Credit Card</v>
      </c>
      <c r="L79" t="b">
        <f>_xlfn.XLOOKUP(Table1[[#This Row],[Transaction_ID]],Transactions!A$2:A$501,Transactions!G$2:G$501)</f>
        <v>0</v>
      </c>
      <c r="M79" s="1">
        <f>IF(L79=TRUE, _xlfn.XLOOKUP(C79, Products!A$2:A$91,Products!G$2:G$91), 0)</f>
        <v>0</v>
      </c>
      <c r="N79" t="str">
        <f ca="1">_xlfn.TEXTJOIN(", ", TRUE,
 IF(AND(L79=TRUE, E79&gt;0), "Membership Pricing", ""),
 IF(AND(L79=TRUE, M79&gt;0), "PC Points", ""),
 IF(AND(_xlfn.XLOOKUP(C79, Products!A:A, Products!C:C, "")="Bakery", RAND()&lt;0.3), "50% Perishable", "")
)</f>
        <v/>
      </c>
      <c r="O79" s="5">
        <f t="shared" ca="1" si="3"/>
        <v>0</v>
      </c>
    </row>
    <row r="80" spans="1:15" x14ac:dyDescent="0.45">
      <c r="A80" t="s">
        <v>26</v>
      </c>
      <c r="B80" s="6">
        <f>_xlfn.XLOOKUP(Table1[[#This Row],[Transaction_ID]],Transactions!A$2:A$501,Transactions!D$2:D$501)</f>
        <v>45695</v>
      </c>
      <c r="C80">
        <v>123568</v>
      </c>
      <c r="D80" s="5">
        <f>_xlfn.XLOOKUP(Table1[[#This Row],[SKU]],Products!A$2:A$91,Products!E$2:E$91)</f>
        <v>4.99</v>
      </c>
      <c r="E80" s="5">
        <f>_xlfn.XLOOKUP(C80,Products!A$2:A$91,Products!F$2:F$91)</f>
        <v>4</v>
      </c>
      <c r="F80">
        <v>1</v>
      </c>
      <c r="G80" s="5">
        <f>Table1[[#This Row],[Price]]*Table1[[#This Row],[Quantity_Sold]]</f>
        <v>4.99</v>
      </c>
      <c r="H80" s="5">
        <f t="shared" ca="1" si="2"/>
        <v>4.99</v>
      </c>
      <c r="I80">
        <f>_xlfn.XLOOKUP(Table1[[#This Row],[Transaction_ID]],Transactions!A$2:A$501,Transactions!B$2:B$501)</f>
        <v>209</v>
      </c>
      <c r="J80">
        <f>_xlfn.XLOOKUP(Table1[[#This Row],[Transaction_ID]],Transactions!$A$2:$A$501,Transactions!$C$2:$C$501)</f>
        <v>7</v>
      </c>
      <c r="K80" t="str">
        <f>_xlfn.XLOOKUP(Table1[[#This Row],[Transaction_ID]],Transactions!A$2:A$501,Transactions!F$2:F$501)</f>
        <v>Credit Card</v>
      </c>
      <c r="L80" t="b">
        <f>_xlfn.XLOOKUP(Table1[[#This Row],[Transaction_ID]],Transactions!A$2:A$501,Transactions!G$2:G$501)</f>
        <v>0</v>
      </c>
      <c r="M80" s="1">
        <f>IF(L80=TRUE, _xlfn.XLOOKUP(C80, Products!A$2:A$91,Products!G$2:G$91), 0)</f>
        <v>0</v>
      </c>
      <c r="N80" t="str">
        <f ca="1">_xlfn.TEXTJOIN(", ", TRUE,
 IF(AND(L80=TRUE, E80&gt;0), "Membership Pricing", ""),
 IF(AND(L80=TRUE, M80&gt;0), "PC Points", ""),
 IF(AND(_xlfn.XLOOKUP(C80, Products!A:A, Products!C:C, "")="Bakery", RAND()&lt;0.3), "50% Perishable", "")
)</f>
        <v/>
      </c>
      <c r="O80" s="5">
        <f t="shared" ca="1" si="3"/>
        <v>0</v>
      </c>
    </row>
    <row r="81" spans="1:15" x14ac:dyDescent="0.45">
      <c r="A81" t="s">
        <v>26</v>
      </c>
      <c r="B81" s="6">
        <f>_xlfn.XLOOKUP(Table1[[#This Row],[Transaction_ID]],Transactions!A$2:A$501,Transactions!D$2:D$501)</f>
        <v>45695</v>
      </c>
      <c r="C81">
        <v>123532</v>
      </c>
      <c r="D81" s="5">
        <f>_xlfn.XLOOKUP(Table1[[#This Row],[SKU]],Products!A$2:A$91,Products!E$2:E$91)</f>
        <v>8.99</v>
      </c>
      <c r="E81" s="5">
        <f>_xlfn.XLOOKUP(C81,Products!A$2:A$91,Products!F$2:F$91)</f>
        <v>6</v>
      </c>
      <c r="F81">
        <v>2</v>
      </c>
      <c r="G81" s="5">
        <f>Table1[[#This Row],[Price]]*Table1[[#This Row],[Quantity_Sold]]</f>
        <v>17.98</v>
      </c>
      <c r="H81" s="5">
        <f t="shared" ca="1" si="2"/>
        <v>17.98</v>
      </c>
      <c r="I81">
        <f>_xlfn.XLOOKUP(Table1[[#This Row],[Transaction_ID]],Transactions!A$2:A$501,Transactions!B$2:B$501)</f>
        <v>209</v>
      </c>
      <c r="J81">
        <f>_xlfn.XLOOKUP(Table1[[#This Row],[Transaction_ID]],Transactions!$A$2:$A$501,Transactions!$C$2:$C$501)</f>
        <v>7</v>
      </c>
      <c r="K81" t="str">
        <f>_xlfn.XLOOKUP(Table1[[#This Row],[Transaction_ID]],Transactions!A$2:A$501,Transactions!F$2:F$501)</f>
        <v>Credit Card</v>
      </c>
      <c r="L81" t="b">
        <f>_xlfn.XLOOKUP(Table1[[#This Row],[Transaction_ID]],Transactions!A$2:A$501,Transactions!G$2:G$501)</f>
        <v>0</v>
      </c>
      <c r="M81" s="1">
        <f>IF(L81=TRUE, _xlfn.XLOOKUP(C81, Products!A$2:A$91,Products!G$2:G$91), 0)</f>
        <v>0</v>
      </c>
      <c r="N81" t="str">
        <f ca="1">_xlfn.TEXTJOIN(", ", TRUE,
 IF(AND(L81=TRUE, E81&gt;0), "Membership Pricing", ""),
 IF(AND(L81=TRUE, M81&gt;0), "PC Points", ""),
 IF(AND(_xlfn.XLOOKUP(C81, Products!A:A, Products!C:C, "")="Bakery", RAND()&lt;0.3), "50% Perishable", "")
)</f>
        <v/>
      </c>
      <c r="O81" s="5">
        <f t="shared" ca="1" si="3"/>
        <v>0</v>
      </c>
    </row>
    <row r="82" spans="1:15" x14ac:dyDescent="0.45">
      <c r="A82" t="s">
        <v>26</v>
      </c>
      <c r="B82" s="6">
        <f>_xlfn.XLOOKUP(Table1[[#This Row],[Transaction_ID]],Transactions!A$2:A$501,Transactions!D$2:D$501)</f>
        <v>45695</v>
      </c>
      <c r="C82">
        <v>123582</v>
      </c>
      <c r="D82" s="5">
        <f>_xlfn.XLOOKUP(Table1[[#This Row],[SKU]],Products!A$2:A$91,Products!E$2:E$91)</f>
        <v>3.99</v>
      </c>
      <c r="E82" s="5">
        <f>_xlfn.XLOOKUP(C82,Products!A$2:A$91,Products!F$2:F$91)</f>
        <v>0</v>
      </c>
      <c r="F82">
        <v>4</v>
      </c>
      <c r="G82" s="5">
        <f>Table1[[#This Row],[Price]]*Table1[[#This Row],[Quantity_Sold]]</f>
        <v>15.96</v>
      </c>
      <c r="H82" s="5">
        <f t="shared" ca="1" si="2"/>
        <v>7.98</v>
      </c>
      <c r="I82">
        <f>_xlfn.XLOOKUP(Table1[[#This Row],[Transaction_ID]],Transactions!A$2:A$501,Transactions!B$2:B$501)</f>
        <v>209</v>
      </c>
      <c r="J82">
        <f>_xlfn.XLOOKUP(Table1[[#This Row],[Transaction_ID]],Transactions!$A$2:$A$501,Transactions!$C$2:$C$501)</f>
        <v>7</v>
      </c>
      <c r="K82" t="str">
        <f>_xlfn.XLOOKUP(Table1[[#This Row],[Transaction_ID]],Transactions!A$2:A$501,Transactions!F$2:F$501)</f>
        <v>Credit Card</v>
      </c>
      <c r="L82" t="b">
        <f>_xlfn.XLOOKUP(Table1[[#This Row],[Transaction_ID]],Transactions!A$2:A$501,Transactions!G$2:G$501)</f>
        <v>0</v>
      </c>
      <c r="M82" s="1">
        <f>IF(L82=TRUE, _xlfn.XLOOKUP(C82, Products!A$2:A$91,Products!G$2:G$91), 0)</f>
        <v>0</v>
      </c>
      <c r="N82" t="str">
        <f ca="1">_xlfn.TEXTJOIN(", ", TRUE,
 IF(AND(L82=TRUE, E82&gt;0), "Membership Pricing", ""),
 IF(AND(L82=TRUE, M82&gt;0), "PC Points", ""),
 IF(AND(_xlfn.XLOOKUP(C82, Products!A:A, Products!C:C, "")="Bakery", RAND()&lt;0.3), "50% Perishable", "")
)</f>
        <v>50% Perishable</v>
      </c>
      <c r="O82" s="5">
        <f t="shared" ca="1" si="3"/>
        <v>7.98</v>
      </c>
    </row>
    <row r="83" spans="1:15" x14ac:dyDescent="0.45">
      <c r="A83" t="s">
        <v>284</v>
      </c>
      <c r="B83" s="6">
        <f>_xlfn.XLOOKUP(Table1[[#This Row],[Transaction_ID]],Transactions!A$2:A$501,Transactions!D$2:D$501)</f>
        <v>45695</v>
      </c>
      <c r="C83">
        <v>123548</v>
      </c>
      <c r="D83" s="5">
        <f>_xlfn.XLOOKUP(Table1[[#This Row],[SKU]],Products!A$2:A$91,Products!E$2:E$91)</f>
        <v>3.49</v>
      </c>
      <c r="E83" s="5">
        <f>_xlfn.XLOOKUP(C83,Products!A$2:A$91,Products!F$2:F$91)</f>
        <v>0</v>
      </c>
      <c r="F83">
        <v>4</v>
      </c>
      <c r="G83" s="5">
        <f>Table1[[#This Row],[Price]]*Table1[[#This Row],[Quantity_Sold]]</f>
        <v>13.96</v>
      </c>
      <c r="H83" s="5">
        <f t="shared" ca="1" si="2"/>
        <v>13.96</v>
      </c>
      <c r="I83">
        <f>_xlfn.XLOOKUP(Table1[[#This Row],[Transaction_ID]],Transactions!A$2:A$501,Transactions!B$2:B$501)</f>
        <v>208</v>
      </c>
      <c r="J83">
        <f>_xlfn.XLOOKUP(Table1[[#This Row],[Transaction_ID]],Transactions!$A$2:$A$501,Transactions!$C$2:$C$501)</f>
        <v>1</v>
      </c>
      <c r="K83" t="str">
        <f>_xlfn.XLOOKUP(Table1[[#This Row],[Transaction_ID]],Transactions!A$2:A$501,Transactions!F$2:F$501)</f>
        <v>Debit Card</v>
      </c>
      <c r="L83" t="b">
        <f>_xlfn.XLOOKUP(Table1[[#This Row],[Transaction_ID]],Transactions!A$2:A$501,Transactions!G$2:G$501)</f>
        <v>0</v>
      </c>
      <c r="M83" s="1">
        <f>IF(L83=TRUE, _xlfn.XLOOKUP(C83, Products!A$2:A$91,Products!G$2:G$91), 0)</f>
        <v>0</v>
      </c>
      <c r="N83" t="str">
        <f ca="1">_xlfn.TEXTJOIN(", ", TRUE,
 IF(AND(L83=TRUE, E83&gt;0), "Membership Pricing", ""),
 IF(AND(L83=TRUE, M83&gt;0), "PC Points", ""),
 IF(AND(_xlfn.XLOOKUP(C83, Products!A:A, Products!C:C, "")="Bakery", RAND()&lt;0.3), "50% Perishable", "")
)</f>
        <v/>
      </c>
      <c r="O83" s="5">
        <f t="shared" ca="1" si="3"/>
        <v>0</v>
      </c>
    </row>
    <row r="84" spans="1:15" x14ac:dyDescent="0.45">
      <c r="A84" t="s">
        <v>284</v>
      </c>
      <c r="B84" s="6">
        <f>_xlfn.XLOOKUP(Table1[[#This Row],[Transaction_ID]],Transactions!A$2:A$501,Transactions!D$2:D$501)</f>
        <v>45695</v>
      </c>
      <c r="C84">
        <v>123596</v>
      </c>
      <c r="D84" s="5">
        <f>_xlfn.XLOOKUP(Table1[[#This Row],[SKU]],Products!A$2:A$91,Products!E$2:E$91)</f>
        <v>3.99</v>
      </c>
      <c r="E84" s="5">
        <f>_xlfn.XLOOKUP(C84,Products!A$2:A$91,Products!F$2:F$91)</f>
        <v>0</v>
      </c>
      <c r="F84">
        <v>1</v>
      </c>
      <c r="G84" s="5">
        <f>Table1[[#This Row],[Price]]*Table1[[#This Row],[Quantity_Sold]]</f>
        <v>3.99</v>
      </c>
      <c r="H84" s="5">
        <f t="shared" ca="1" si="2"/>
        <v>3.99</v>
      </c>
      <c r="I84">
        <f>_xlfn.XLOOKUP(Table1[[#This Row],[Transaction_ID]],Transactions!A$2:A$501,Transactions!B$2:B$501)</f>
        <v>208</v>
      </c>
      <c r="J84">
        <f>_xlfn.XLOOKUP(Table1[[#This Row],[Transaction_ID]],Transactions!$A$2:$A$501,Transactions!$C$2:$C$501)</f>
        <v>1</v>
      </c>
      <c r="K84" t="str">
        <f>_xlfn.XLOOKUP(Table1[[#This Row],[Transaction_ID]],Transactions!A$2:A$501,Transactions!F$2:F$501)</f>
        <v>Debit Card</v>
      </c>
      <c r="L84" t="b">
        <f>_xlfn.XLOOKUP(Table1[[#This Row],[Transaction_ID]],Transactions!A$2:A$501,Transactions!G$2:G$501)</f>
        <v>0</v>
      </c>
      <c r="M84" s="1">
        <f>IF(L84=TRUE, _xlfn.XLOOKUP(C84, Products!A$2:A$91,Products!G$2:G$91), 0)</f>
        <v>0</v>
      </c>
      <c r="N84" t="str">
        <f ca="1">_xlfn.TEXTJOIN(", ", TRUE,
 IF(AND(L84=TRUE, E84&gt;0), "Membership Pricing", ""),
 IF(AND(L84=TRUE, M84&gt;0), "PC Points", ""),
 IF(AND(_xlfn.XLOOKUP(C84, Products!A:A, Products!C:C, "")="Bakery", RAND()&lt;0.3), "50% Perishable", "")
)</f>
        <v/>
      </c>
      <c r="O84" s="5">
        <f t="shared" ca="1" si="3"/>
        <v>0</v>
      </c>
    </row>
    <row r="85" spans="1:15" x14ac:dyDescent="0.45">
      <c r="A85" t="s">
        <v>284</v>
      </c>
      <c r="B85" s="6">
        <f>_xlfn.XLOOKUP(Table1[[#This Row],[Transaction_ID]],Transactions!A$2:A$501,Transactions!D$2:D$501)</f>
        <v>45695</v>
      </c>
      <c r="C85">
        <v>123575</v>
      </c>
      <c r="D85" s="5">
        <f>_xlfn.XLOOKUP(Table1[[#This Row],[SKU]],Products!A$2:A$91,Products!E$2:E$91)</f>
        <v>3.49</v>
      </c>
      <c r="E85" s="5">
        <f>_xlfn.XLOOKUP(C85,Products!A$2:A$91,Products!F$2:F$91)</f>
        <v>0</v>
      </c>
      <c r="F85">
        <v>3</v>
      </c>
      <c r="G85" s="5">
        <f>Table1[[#This Row],[Price]]*Table1[[#This Row],[Quantity_Sold]]</f>
        <v>10.47</v>
      </c>
      <c r="H85" s="5">
        <f t="shared" ca="1" si="2"/>
        <v>5.2350000000000003</v>
      </c>
      <c r="I85">
        <f>_xlfn.XLOOKUP(Table1[[#This Row],[Transaction_ID]],Transactions!A$2:A$501,Transactions!B$2:B$501)</f>
        <v>208</v>
      </c>
      <c r="J85">
        <f>_xlfn.XLOOKUP(Table1[[#This Row],[Transaction_ID]],Transactions!$A$2:$A$501,Transactions!$C$2:$C$501)</f>
        <v>1</v>
      </c>
      <c r="K85" t="str">
        <f>_xlfn.XLOOKUP(Table1[[#This Row],[Transaction_ID]],Transactions!A$2:A$501,Transactions!F$2:F$501)</f>
        <v>Debit Card</v>
      </c>
      <c r="L85" t="b">
        <f>_xlfn.XLOOKUP(Table1[[#This Row],[Transaction_ID]],Transactions!A$2:A$501,Transactions!G$2:G$501)</f>
        <v>0</v>
      </c>
      <c r="M85" s="1">
        <f>IF(L85=TRUE, _xlfn.XLOOKUP(C85, Products!A$2:A$91,Products!G$2:G$91), 0)</f>
        <v>0</v>
      </c>
      <c r="N85" t="str">
        <f ca="1">_xlfn.TEXTJOIN(", ", TRUE,
 IF(AND(L85=TRUE, E85&gt;0), "Membership Pricing", ""),
 IF(AND(L85=TRUE, M85&gt;0), "PC Points", ""),
 IF(AND(_xlfn.XLOOKUP(C85, Products!A:A, Products!C:C, "")="Bakery", RAND()&lt;0.3), "50% Perishable", "")
)</f>
        <v>50% Perishable</v>
      </c>
      <c r="O85" s="5">
        <f t="shared" ca="1" si="3"/>
        <v>5.2350000000000003</v>
      </c>
    </row>
    <row r="86" spans="1:15" x14ac:dyDescent="0.45">
      <c r="A86" t="s">
        <v>284</v>
      </c>
      <c r="B86" s="6">
        <f>_xlfn.XLOOKUP(Table1[[#This Row],[Transaction_ID]],Transactions!A$2:A$501,Transactions!D$2:D$501)</f>
        <v>45695</v>
      </c>
      <c r="C86">
        <v>123529</v>
      </c>
      <c r="D86" s="5">
        <f>_xlfn.XLOOKUP(Table1[[#This Row],[SKU]],Products!A$2:A$91,Products!E$2:E$91)</f>
        <v>2.99</v>
      </c>
      <c r="E86" s="5">
        <f>_xlfn.XLOOKUP(C86,Products!A$2:A$91,Products!F$2:F$91)</f>
        <v>0</v>
      </c>
      <c r="F86">
        <v>5</v>
      </c>
      <c r="G86" s="5">
        <f>Table1[[#This Row],[Price]]*Table1[[#This Row],[Quantity_Sold]]</f>
        <v>14.950000000000001</v>
      </c>
      <c r="H86" s="5">
        <f t="shared" ca="1" si="2"/>
        <v>14.950000000000001</v>
      </c>
      <c r="I86">
        <f>_xlfn.XLOOKUP(Table1[[#This Row],[Transaction_ID]],Transactions!A$2:A$501,Transactions!B$2:B$501)</f>
        <v>208</v>
      </c>
      <c r="J86">
        <f>_xlfn.XLOOKUP(Table1[[#This Row],[Transaction_ID]],Transactions!$A$2:$A$501,Transactions!$C$2:$C$501)</f>
        <v>1</v>
      </c>
      <c r="K86" t="str">
        <f>_xlfn.XLOOKUP(Table1[[#This Row],[Transaction_ID]],Transactions!A$2:A$501,Transactions!F$2:F$501)</f>
        <v>Debit Card</v>
      </c>
      <c r="L86" t="b">
        <f>_xlfn.XLOOKUP(Table1[[#This Row],[Transaction_ID]],Transactions!A$2:A$501,Transactions!G$2:G$501)</f>
        <v>0</v>
      </c>
      <c r="M86" s="1">
        <f>IF(L86=TRUE, _xlfn.XLOOKUP(C86, Products!A$2:A$91,Products!G$2:G$91), 0)</f>
        <v>0</v>
      </c>
      <c r="N86" t="str">
        <f ca="1">_xlfn.TEXTJOIN(", ", TRUE,
 IF(AND(L86=TRUE, E86&gt;0), "Membership Pricing", ""),
 IF(AND(L86=TRUE, M86&gt;0), "PC Points", ""),
 IF(AND(_xlfn.XLOOKUP(C86, Products!A:A, Products!C:C, "")="Bakery", RAND()&lt;0.3), "50% Perishable", "")
)</f>
        <v/>
      </c>
      <c r="O86" s="5">
        <f t="shared" ca="1" si="3"/>
        <v>0</v>
      </c>
    </row>
    <row r="87" spans="1:15" x14ac:dyDescent="0.45">
      <c r="A87" t="s">
        <v>285</v>
      </c>
      <c r="B87" s="6">
        <f>_xlfn.XLOOKUP(Table1[[#This Row],[Transaction_ID]],Transactions!A$2:A$501,Transactions!D$2:D$501)</f>
        <v>45695</v>
      </c>
      <c r="C87">
        <v>123592</v>
      </c>
      <c r="D87" s="5">
        <f>_xlfn.XLOOKUP(Table1[[#This Row],[SKU]],Products!A$2:A$91,Products!E$2:E$91)</f>
        <v>2.99</v>
      </c>
      <c r="E87" s="5">
        <f>_xlfn.XLOOKUP(C87,Products!A$2:A$91,Products!F$2:F$91)</f>
        <v>0</v>
      </c>
      <c r="F87">
        <v>3</v>
      </c>
      <c r="G87" s="5">
        <f>Table1[[#This Row],[Price]]*Table1[[#This Row],[Quantity_Sold]]</f>
        <v>8.9700000000000006</v>
      </c>
      <c r="H87" s="5">
        <f t="shared" ca="1" si="2"/>
        <v>8.9700000000000006</v>
      </c>
      <c r="I87">
        <f>_xlfn.XLOOKUP(Table1[[#This Row],[Transaction_ID]],Transactions!A$2:A$501,Transactions!B$2:B$501)</f>
        <v>222</v>
      </c>
      <c r="J87">
        <f>_xlfn.XLOOKUP(Table1[[#This Row],[Transaction_ID]],Transactions!$A$2:$A$501,Transactions!$C$2:$C$501)</f>
        <v>6</v>
      </c>
      <c r="K87" t="str">
        <f>_xlfn.XLOOKUP(Table1[[#This Row],[Transaction_ID]],Transactions!A$2:A$501,Transactions!F$2:F$501)</f>
        <v>Debit Card</v>
      </c>
      <c r="L87" t="b">
        <f>_xlfn.XLOOKUP(Table1[[#This Row],[Transaction_ID]],Transactions!A$2:A$501,Transactions!G$2:G$501)</f>
        <v>0</v>
      </c>
      <c r="M87" s="1">
        <f>IF(L87=TRUE, _xlfn.XLOOKUP(C87, Products!A$2:A$91,Products!G$2:G$91), 0)</f>
        <v>0</v>
      </c>
      <c r="N87" t="str">
        <f ca="1">_xlfn.TEXTJOIN(", ", TRUE,
 IF(AND(L87=TRUE, E87&gt;0), "Membership Pricing", ""),
 IF(AND(L87=TRUE, M87&gt;0), "PC Points", ""),
 IF(AND(_xlfn.XLOOKUP(C87, Products!A:A, Products!C:C, "")="Bakery", RAND()&lt;0.3), "50% Perishable", "")
)</f>
        <v/>
      </c>
      <c r="O87" s="5">
        <f t="shared" ca="1" si="3"/>
        <v>0</v>
      </c>
    </row>
    <row r="88" spans="1:15" x14ac:dyDescent="0.45">
      <c r="A88" t="s">
        <v>285</v>
      </c>
      <c r="B88" s="6">
        <f>_xlfn.XLOOKUP(Table1[[#This Row],[Transaction_ID]],Transactions!A$2:A$501,Transactions!D$2:D$501)</f>
        <v>45695</v>
      </c>
      <c r="C88">
        <v>123579</v>
      </c>
      <c r="D88" s="5">
        <f>_xlfn.XLOOKUP(Table1[[#This Row],[SKU]],Products!A$2:A$91,Products!E$2:E$91)</f>
        <v>5.49</v>
      </c>
      <c r="E88" s="5">
        <f>_xlfn.XLOOKUP(C88,Products!A$2:A$91,Products!F$2:F$91)</f>
        <v>0</v>
      </c>
      <c r="F88">
        <v>5</v>
      </c>
      <c r="G88" s="5">
        <f>Table1[[#This Row],[Price]]*Table1[[#This Row],[Quantity_Sold]]</f>
        <v>27.450000000000003</v>
      </c>
      <c r="H88" s="5">
        <f t="shared" ca="1" si="2"/>
        <v>27.450000000000003</v>
      </c>
      <c r="I88">
        <f>_xlfn.XLOOKUP(Table1[[#This Row],[Transaction_ID]],Transactions!A$2:A$501,Transactions!B$2:B$501)</f>
        <v>222</v>
      </c>
      <c r="J88">
        <f>_xlfn.XLOOKUP(Table1[[#This Row],[Transaction_ID]],Transactions!$A$2:$A$501,Transactions!$C$2:$C$501)</f>
        <v>6</v>
      </c>
      <c r="K88" t="str">
        <f>_xlfn.XLOOKUP(Table1[[#This Row],[Transaction_ID]],Transactions!A$2:A$501,Transactions!F$2:F$501)</f>
        <v>Debit Card</v>
      </c>
      <c r="L88" t="b">
        <f>_xlfn.XLOOKUP(Table1[[#This Row],[Transaction_ID]],Transactions!A$2:A$501,Transactions!G$2:G$501)</f>
        <v>0</v>
      </c>
      <c r="M88" s="1">
        <f>IF(L88=TRUE, _xlfn.XLOOKUP(C88, Products!A$2:A$91,Products!G$2:G$91), 0)</f>
        <v>0</v>
      </c>
      <c r="N88" t="str">
        <f ca="1">_xlfn.TEXTJOIN(", ", TRUE,
 IF(AND(L88=TRUE, E88&gt;0), "Membership Pricing", ""),
 IF(AND(L88=TRUE, M88&gt;0), "PC Points", ""),
 IF(AND(_xlfn.XLOOKUP(C88, Products!A:A, Products!C:C, "")="Bakery", RAND()&lt;0.3), "50% Perishable", "")
)</f>
        <v/>
      </c>
      <c r="O88" s="5">
        <f t="shared" ca="1" si="3"/>
        <v>0</v>
      </c>
    </row>
    <row r="89" spans="1:15" x14ac:dyDescent="0.45">
      <c r="A89" t="s">
        <v>286</v>
      </c>
      <c r="B89" s="6">
        <f>_xlfn.XLOOKUP(Table1[[#This Row],[Transaction_ID]],Transactions!A$2:A$501,Transactions!D$2:D$501)</f>
        <v>45731</v>
      </c>
      <c r="C89">
        <v>123580</v>
      </c>
      <c r="D89" s="5">
        <f>_xlfn.XLOOKUP(Table1[[#This Row],[SKU]],Products!A$2:A$91,Products!E$2:E$91)</f>
        <v>3.79</v>
      </c>
      <c r="E89" s="5">
        <f>_xlfn.XLOOKUP(C89,Products!A$2:A$91,Products!F$2:F$91)</f>
        <v>3.49</v>
      </c>
      <c r="F89">
        <v>2</v>
      </c>
      <c r="G89" s="5">
        <f>Table1[[#This Row],[Price]]*Table1[[#This Row],[Quantity_Sold]]</f>
        <v>7.58</v>
      </c>
      <c r="H89" s="5">
        <f t="shared" ca="1" si="2"/>
        <v>7.58</v>
      </c>
      <c r="I89">
        <f>_xlfn.XLOOKUP(Table1[[#This Row],[Transaction_ID]],Transactions!A$2:A$501,Transactions!B$2:B$501)</f>
        <v>220</v>
      </c>
      <c r="J89">
        <f>_xlfn.XLOOKUP(Table1[[#This Row],[Transaction_ID]],Transactions!$A$2:$A$501,Transactions!$C$2:$C$501)</f>
        <v>5</v>
      </c>
      <c r="K89" t="str">
        <f>_xlfn.XLOOKUP(Table1[[#This Row],[Transaction_ID]],Transactions!A$2:A$501,Transactions!F$2:F$501)</f>
        <v>Cash</v>
      </c>
      <c r="L89" t="b">
        <f>_xlfn.XLOOKUP(Table1[[#This Row],[Transaction_ID]],Transactions!A$2:A$501,Transactions!G$2:G$501)</f>
        <v>0</v>
      </c>
      <c r="M89" s="1">
        <f>IF(L89=TRUE, _xlfn.XLOOKUP(C89, Products!A$2:A$91,Products!G$2:G$91), 0)</f>
        <v>0</v>
      </c>
      <c r="N89" t="str">
        <f ca="1">_xlfn.TEXTJOIN(", ", TRUE,
 IF(AND(L89=TRUE, E89&gt;0), "Membership Pricing", ""),
 IF(AND(L89=TRUE, M89&gt;0), "PC Points", ""),
 IF(AND(_xlfn.XLOOKUP(C89, Products!A:A, Products!C:C, "")="Bakery", RAND()&lt;0.3), "50% Perishable", "")
)</f>
        <v/>
      </c>
      <c r="O89" s="5">
        <f t="shared" ca="1" si="3"/>
        <v>0</v>
      </c>
    </row>
    <row r="90" spans="1:15" x14ac:dyDescent="0.45">
      <c r="A90" t="s">
        <v>286</v>
      </c>
      <c r="B90" s="6">
        <f>_xlfn.XLOOKUP(Table1[[#This Row],[Transaction_ID]],Transactions!A$2:A$501,Transactions!D$2:D$501)</f>
        <v>45731</v>
      </c>
      <c r="C90">
        <v>123536</v>
      </c>
      <c r="D90" s="5">
        <f>_xlfn.XLOOKUP(Table1[[#This Row],[SKU]],Products!A$2:A$91,Products!E$2:E$91)</f>
        <v>3.49</v>
      </c>
      <c r="E90" s="5">
        <f>_xlfn.XLOOKUP(C90,Products!A$2:A$91,Products!F$2:F$91)</f>
        <v>0</v>
      </c>
      <c r="F90">
        <v>3</v>
      </c>
      <c r="G90" s="5">
        <f>Table1[[#This Row],[Price]]*Table1[[#This Row],[Quantity_Sold]]</f>
        <v>10.47</v>
      </c>
      <c r="H90" s="5">
        <f t="shared" ca="1" si="2"/>
        <v>10.47</v>
      </c>
      <c r="I90">
        <f>_xlfn.XLOOKUP(Table1[[#This Row],[Transaction_ID]],Transactions!A$2:A$501,Transactions!B$2:B$501)</f>
        <v>220</v>
      </c>
      <c r="J90">
        <f>_xlfn.XLOOKUP(Table1[[#This Row],[Transaction_ID]],Transactions!$A$2:$A$501,Transactions!$C$2:$C$501)</f>
        <v>5</v>
      </c>
      <c r="K90" t="str">
        <f>_xlfn.XLOOKUP(Table1[[#This Row],[Transaction_ID]],Transactions!A$2:A$501,Transactions!F$2:F$501)</f>
        <v>Cash</v>
      </c>
      <c r="L90" t="b">
        <f>_xlfn.XLOOKUP(Table1[[#This Row],[Transaction_ID]],Transactions!A$2:A$501,Transactions!G$2:G$501)</f>
        <v>0</v>
      </c>
      <c r="M90" s="1">
        <f>IF(L90=TRUE, _xlfn.XLOOKUP(C90, Products!A$2:A$91,Products!G$2:G$91), 0)</f>
        <v>0</v>
      </c>
      <c r="N90" t="str">
        <f ca="1">_xlfn.TEXTJOIN(", ", TRUE,
 IF(AND(L90=TRUE, E90&gt;0), "Membership Pricing", ""),
 IF(AND(L90=TRUE, M90&gt;0), "PC Points", ""),
 IF(AND(_xlfn.XLOOKUP(C90, Products!A:A, Products!C:C, "")="Bakery", RAND()&lt;0.3), "50% Perishable", "")
)</f>
        <v/>
      </c>
      <c r="O90" s="5">
        <f t="shared" ca="1" si="3"/>
        <v>0</v>
      </c>
    </row>
    <row r="91" spans="1:15" x14ac:dyDescent="0.45">
      <c r="A91" t="s">
        <v>287</v>
      </c>
      <c r="B91" s="6">
        <f>_xlfn.XLOOKUP(Table1[[#This Row],[Transaction_ID]],Transactions!A$2:A$501,Transactions!D$2:D$501)</f>
        <v>45731</v>
      </c>
      <c r="C91">
        <v>123519</v>
      </c>
      <c r="D91" s="5">
        <f>_xlfn.XLOOKUP(Table1[[#This Row],[SKU]],Products!A$2:A$91,Products!E$2:E$91)</f>
        <v>1.99</v>
      </c>
      <c r="E91" s="5">
        <f>_xlfn.XLOOKUP(C91,Products!A$2:A$91,Products!F$2:F$91)</f>
        <v>0</v>
      </c>
      <c r="F91">
        <v>5</v>
      </c>
      <c r="G91" s="5">
        <f>Table1[[#This Row],[Price]]*Table1[[#This Row],[Quantity_Sold]]</f>
        <v>9.9499999999999993</v>
      </c>
      <c r="H91" s="5">
        <f t="shared" ca="1" si="2"/>
        <v>9.9499999999999993</v>
      </c>
      <c r="I91">
        <f>_xlfn.XLOOKUP(Table1[[#This Row],[Transaction_ID]],Transactions!A$2:A$501,Transactions!B$2:B$501)</f>
        <v>222</v>
      </c>
      <c r="J91">
        <f>_xlfn.XLOOKUP(Table1[[#This Row],[Transaction_ID]],Transactions!$A$2:$A$501,Transactions!$C$2:$C$501)</f>
        <v>5</v>
      </c>
      <c r="K91" t="str">
        <f>_xlfn.XLOOKUP(Table1[[#This Row],[Transaction_ID]],Transactions!A$2:A$501,Transactions!F$2:F$501)</f>
        <v>Cash</v>
      </c>
      <c r="L91" t="b">
        <f>_xlfn.XLOOKUP(Table1[[#This Row],[Transaction_ID]],Transactions!A$2:A$501,Transactions!G$2:G$501)</f>
        <v>0</v>
      </c>
      <c r="M91" s="1">
        <f>IF(L91=TRUE, _xlfn.XLOOKUP(C91, Products!A$2:A$91,Products!G$2:G$91), 0)</f>
        <v>0</v>
      </c>
      <c r="N91" t="str">
        <f ca="1">_xlfn.TEXTJOIN(", ", TRUE,
 IF(AND(L91=TRUE, E91&gt;0), "Membership Pricing", ""),
 IF(AND(L91=TRUE, M91&gt;0), "PC Points", ""),
 IF(AND(_xlfn.XLOOKUP(C91, Products!A:A, Products!C:C, "")="Bakery", RAND()&lt;0.3), "50% Perishable", "")
)</f>
        <v/>
      </c>
      <c r="O91" s="5">
        <f t="shared" ca="1" si="3"/>
        <v>0</v>
      </c>
    </row>
    <row r="92" spans="1:15" x14ac:dyDescent="0.45">
      <c r="A92" t="s">
        <v>287</v>
      </c>
      <c r="B92" s="6">
        <f>_xlfn.XLOOKUP(Table1[[#This Row],[Transaction_ID]],Transactions!A$2:A$501,Transactions!D$2:D$501)</f>
        <v>45731</v>
      </c>
      <c r="C92">
        <v>123569</v>
      </c>
      <c r="D92" s="5">
        <f>_xlfn.XLOOKUP(Table1[[#This Row],[SKU]],Products!A$2:A$91,Products!E$2:E$91)</f>
        <v>3.99</v>
      </c>
      <c r="E92" s="5">
        <f>_xlfn.XLOOKUP(C92,Products!A$2:A$91,Products!F$2:F$91)</f>
        <v>0</v>
      </c>
      <c r="F92">
        <v>4</v>
      </c>
      <c r="G92" s="5">
        <f>Table1[[#This Row],[Price]]*Table1[[#This Row],[Quantity_Sold]]</f>
        <v>15.96</v>
      </c>
      <c r="H92" s="5">
        <f t="shared" ca="1" si="2"/>
        <v>15.96</v>
      </c>
      <c r="I92">
        <f>_xlfn.XLOOKUP(Table1[[#This Row],[Transaction_ID]],Transactions!A$2:A$501,Transactions!B$2:B$501)</f>
        <v>222</v>
      </c>
      <c r="J92">
        <f>_xlfn.XLOOKUP(Table1[[#This Row],[Transaction_ID]],Transactions!$A$2:$A$501,Transactions!$C$2:$C$501)</f>
        <v>5</v>
      </c>
      <c r="K92" t="str">
        <f>_xlfn.XLOOKUP(Table1[[#This Row],[Transaction_ID]],Transactions!A$2:A$501,Transactions!F$2:F$501)</f>
        <v>Cash</v>
      </c>
      <c r="L92" t="b">
        <f>_xlfn.XLOOKUP(Table1[[#This Row],[Transaction_ID]],Transactions!A$2:A$501,Transactions!G$2:G$501)</f>
        <v>0</v>
      </c>
      <c r="M92" s="1">
        <f>IF(L92=TRUE, _xlfn.XLOOKUP(C92, Products!A$2:A$91,Products!G$2:G$91), 0)</f>
        <v>0</v>
      </c>
      <c r="N92" t="str">
        <f ca="1">_xlfn.TEXTJOIN(", ", TRUE,
 IF(AND(L92=TRUE, E92&gt;0), "Membership Pricing", ""),
 IF(AND(L92=TRUE, M92&gt;0), "PC Points", ""),
 IF(AND(_xlfn.XLOOKUP(C92, Products!A:A, Products!C:C, "")="Bakery", RAND()&lt;0.3), "50% Perishable", "")
)</f>
        <v/>
      </c>
      <c r="O92" s="5">
        <f t="shared" ca="1" si="3"/>
        <v>0</v>
      </c>
    </row>
    <row r="93" spans="1:15" x14ac:dyDescent="0.45">
      <c r="A93" t="s">
        <v>287</v>
      </c>
      <c r="B93" s="6">
        <f>_xlfn.XLOOKUP(Table1[[#This Row],[Transaction_ID]],Transactions!A$2:A$501,Transactions!D$2:D$501)</f>
        <v>45731</v>
      </c>
      <c r="C93">
        <v>123545</v>
      </c>
      <c r="D93" s="5">
        <f>_xlfn.XLOOKUP(Table1[[#This Row],[SKU]],Products!A$2:A$91,Products!E$2:E$91)</f>
        <v>3.99</v>
      </c>
      <c r="E93" s="5">
        <f>_xlfn.XLOOKUP(C93,Products!A$2:A$91,Products!F$2:F$91)</f>
        <v>2.4900000000000002</v>
      </c>
      <c r="F93">
        <v>2</v>
      </c>
      <c r="G93" s="5">
        <f>Table1[[#This Row],[Price]]*Table1[[#This Row],[Quantity_Sold]]</f>
        <v>7.98</v>
      </c>
      <c r="H93" s="5">
        <f t="shared" ca="1" si="2"/>
        <v>7.98</v>
      </c>
      <c r="I93">
        <f>_xlfn.XLOOKUP(Table1[[#This Row],[Transaction_ID]],Transactions!A$2:A$501,Transactions!B$2:B$501)</f>
        <v>222</v>
      </c>
      <c r="J93">
        <f>_xlfn.XLOOKUP(Table1[[#This Row],[Transaction_ID]],Transactions!$A$2:$A$501,Transactions!$C$2:$C$501)</f>
        <v>5</v>
      </c>
      <c r="K93" t="str">
        <f>_xlfn.XLOOKUP(Table1[[#This Row],[Transaction_ID]],Transactions!A$2:A$501,Transactions!F$2:F$501)</f>
        <v>Cash</v>
      </c>
      <c r="L93" t="b">
        <f>_xlfn.XLOOKUP(Table1[[#This Row],[Transaction_ID]],Transactions!A$2:A$501,Transactions!G$2:G$501)</f>
        <v>0</v>
      </c>
      <c r="M93" s="1">
        <f>IF(L93=TRUE, _xlfn.XLOOKUP(C93, Products!A$2:A$91,Products!G$2:G$91), 0)</f>
        <v>0</v>
      </c>
      <c r="N93" t="str">
        <f ca="1">_xlfn.TEXTJOIN(", ", TRUE,
 IF(AND(L93=TRUE, E93&gt;0), "Membership Pricing", ""),
 IF(AND(L93=TRUE, M93&gt;0), "PC Points", ""),
 IF(AND(_xlfn.XLOOKUP(C93, Products!A:A, Products!C:C, "")="Bakery", RAND()&lt;0.3), "50% Perishable", "")
)</f>
        <v/>
      </c>
      <c r="O93" s="5">
        <f t="shared" ca="1" si="3"/>
        <v>0</v>
      </c>
    </row>
    <row r="94" spans="1:15" x14ac:dyDescent="0.45">
      <c r="A94" t="s">
        <v>27</v>
      </c>
      <c r="B94" s="6">
        <f>_xlfn.XLOOKUP(Table1[[#This Row],[Transaction_ID]],Transactions!A$2:A$501,Transactions!D$2:D$501)</f>
        <v>45731</v>
      </c>
      <c r="C94">
        <v>123513</v>
      </c>
      <c r="D94" s="5">
        <f>_xlfn.XLOOKUP(Table1[[#This Row],[SKU]],Products!A$2:A$91,Products!E$2:E$91)</f>
        <v>2.99</v>
      </c>
      <c r="E94" s="5">
        <f>_xlfn.XLOOKUP(C94,Products!A$2:A$91,Products!F$2:F$91)</f>
        <v>0</v>
      </c>
      <c r="F94">
        <v>3</v>
      </c>
      <c r="G94" s="5">
        <f>Table1[[#This Row],[Price]]*Table1[[#This Row],[Quantity_Sold]]</f>
        <v>8.9700000000000006</v>
      </c>
      <c r="H94" s="5">
        <f t="shared" ca="1" si="2"/>
        <v>8.9700000000000006</v>
      </c>
      <c r="I94">
        <f>_xlfn.XLOOKUP(Table1[[#This Row],[Transaction_ID]],Transactions!A$2:A$501,Transactions!B$2:B$501)</f>
        <v>221</v>
      </c>
      <c r="J94">
        <f>_xlfn.XLOOKUP(Table1[[#This Row],[Transaction_ID]],Transactions!$A$2:$A$501,Transactions!$C$2:$C$501)</f>
        <v>4</v>
      </c>
      <c r="K94" t="str">
        <f>_xlfn.XLOOKUP(Table1[[#This Row],[Transaction_ID]],Transactions!A$2:A$501,Transactions!F$2:F$501)</f>
        <v>Cash</v>
      </c>
      <c r="L94" t="b">
        <f>_xlfn.XLOOKUP(Table1[[#This Row],[Transaction_ID]],Transactions!A$2:A$501,Transactions!G$2:G$501)</f>
        <v>0</v>
      </c>
      <c r="M94" s="1">
        <f>IF(L94=TRUE, _xlfn.XLOOKUP(C94, Products!A$2:A$91,Products!G$2:G$91), 0)</f>
        <v>0</v>
      </c>
      <c r="N94" t="str">
        <f ca="1">_xlfn.TEXTJOIN(", ", TRUE,
 IF(AND(L94=TRUE, E94&gt;0), "Membership Pricing", ""),
 IF(AND(L94=TRUE, M94&gt;0), "PC Points", ""),
 IF(AND(_xlfn.XLOOKUP(C94, Products!A:A, Products!C:C, "")="Bakery", RAND()&lt;0.3), "50% Perishable", "")
)</f>
        <v/>
      </c>
      <c r="O94" s="5">
        <f t="shared" ca="1" si="3"/>
        <v>0</v>
      </c>
    </row>
    <row r="95" spans="1:15" x14ac:dyDescent="0.45">
      <c r="A95" t="s">
        <v>27</v>
      </c>
      <c r="B95" s="6">
        <f>_xlfn.XLOOKUP(Table1[[#This Row],[Transaction_ID]],Transactions!A$2:A$501,Transactions!D$2:D$501)</f>
        <v>45731</v>
      </c>
      <c r="C95">
        <v>123570</v>
      </c>
      <c r="D95" s="5">
        <f>_xlfn.XLOOKUP(Table1[[#This Row],[SKU]],Products!A$2:A$91,Products!E$2:E$91)</f>
        <v>5.49</v>
      </c>
      <c r="E95" s="5">
        <f>_xlfn.XLOOKUP(C95,Products!A$2:A$91,Products!F$2:F$91)</f>
        <v>0</v>
      </c>
      <c r="F95">
        <v>2</v>
      </c>
      <c r="G95" s="5">
        <f>Table1[[#This Row],[Price]]*Table1[[#This Row],[Quantity_Sold]]</f>
        <v>10.98</v>
      </c>
      <c r="H95" s="5">
        <f t="shared" ca="1" si="2"/>
        <v>10.98</v>
      </c>
      <c r="I95">
        <f>_xlfn.XLOOKUP(Table1[[#This Row],[Transaction_ID]],Transactions!A$2:A$501,Transactions!B$2:B$501)</f>
        <v>221</v>
      </c>
      <c r="J95">
        <f>_xlfn.XLOOKUP(Table1[[#This Row],[Transaction_ID]],Transactions!$A$2:$A$501,Transactions!$C$2:$C$501)</f>
        <v>4</v>
      </c>
      <c r="K95" t="str">
        <f>_xlfn.XLOOKUP(Table1[[#This Row],[Transaction_ID]],Transactions!A$2:A$501,Transactions!F$2:F$501)</f>
        <v>Cash</v>
      </c>
      <c r="L95" t="b">
        <f>_xlfn.XLOOKUP(Table1[[#This Row],[Transaction_ID]],Transactions!A$2:A$501,Transactions!G$2:G$501)</f>
        <v>0</v>
      </c>
      <c r="M95" s="1">
        <f>IF(L95=TRUE, _xlfn.XLOOKUP(C95, Products!A$2:A$91,Products!G$2:G$91), 0)</f>
        <v>0</v>
      </c>
      <c r="N95" t="str">
        <f ca="1">_xlfn.TEXTJOIN(", ", TRUE,
 IF(AND(L95=TRUE, E95&gt;0), "Membership Pricing", ""),
 IF(AND(L95=TRUE, M95&gt;0), "PC Points", ""),
 IF(AND(_xlfn.XLOOKUP(C95, Products!A:A, Products!C:C, "")="Bakery", RAND()&lt;0.3), "50% Perishable", "")
)</f>
        <v/>
      </c>
      <c r="O95" s="5">
        <f t="shared" ca="1" si="3"/>
        <v>0</v>
      </c>
    </row>
    <row r="96" spans="1:15" x14ac:dyDescent="0.45">
      <c r="A96" t="s">
        <v>27</v>
      </c>
      <c r="B96" s="6">
        <f>_xlfn.XLOOKUP(Table1[[#This Row],[Transaction_ID]],Transactions!A$2:A$501,Transactions!D$2:D$501)</f>
        <v>45731</v>
      </c>
      <c r="C96">
        <v>123520</v>
      </c>
      <c r="D96" s="5">
        <f>_xlfn.XLOOKUP(Table1[[#This Row],[SKU]],Products!A$2:A$91,Products!E$2:E$91)</f>
        <v>3.49</v>
      </c>
      <c r="E96" s="5">
        <f>_xlfn.XLOOKUP(C96,Products!A$2:A$91,Products!F$2:F$91)</f>
        <v>0</v>
      </c>
      <c r="F96">
        <v>1</v>
      </c>
      <c r="G96" s="5">
        <f>Table1[[#This Row],[Price]]*Table1[[#This Row],[Quantity_Sold]]</f>
        <v>3.49</v>
      </c>
      <c r="H96" s="5">
        <f t="shared" ca="1" si="2"/>
        <v>3.49</v>
      </c>
      <c r="I96">
        <f>_xlfn.XLOOKUP(Table1[[#This Row],[Transaction_ID]],Transactions!A$2:A$501,Transactions!B$2:B$501)</f>
        <v>221</v>
      </c>
      <c r="J96">
        <f>_xlfn.XLOOKUP(Table1[[#This Row],[Transaction_ID]],Transactions!$A$2:$A$501,Transactions!$C$2:$C$501)</f>
        <v>4</v>
      </c>
      <c r="K96" t="str">
        <f>_xlfn.XLOOKUP(Table1[[#This Row],[Transaction_ID]],Transactions!A$2:A$501,Transactions!F$2:F$501)</f>
        <v>Cash</v>
      </c>
      <c r="L96" t="b">
        <f>_xlfn.XLOOKUP(Table1[[#This Row],[Transaction_ID]],Transactions!A$2:A$501,Transactions!G$2:G$501)</f>
        <v>0</v>
      </c>
      <c r="M96" s="1">
        <f>IF(L96=TRUE, _xlfn.XLOOKUP(C96, Products!A$2:A$91,Products!G$2:G$91), 0)</f>
        <v>0</v>
      </c>
      <c r="N96" t="str">
        <f ca="1">_xlfn.TEXTJOIN(", ", TRUE,
 IF(AND(L96=TRUE, E96&gt;0), "Membership Pricing", ""),
 IF(AND(L96=TRUE, M96&gt;0), "PC Points", ""),
 IF(AND(_xlfn.XLOOKUP(C96, Products!A:A, Products!C:C, "")="Bakery", RAND()&lt;0.3), "50% Perishable", "")
)</f>
        <v/>
      </c>
      <c r="O96" s="5">
        <f t="shared" ca="1" si="3"/>
        <v>0</v>
      </c>
    </row>
    <row r="97" spans="1:15" x14ac:dyDescent="0.45">
      <c r="A97" t="s">
        <v>27</v>
      </c>
      <c r="B97" s="6">
        <f>_xlfn.XLOOKUP(Table1[[#This Row],[Transaction_ID]],Transactions!A$2:A$501,Transactions!D$2:D$501)</f>
        <v>45731</v>
      </c>
      <c r="C97">
        <v>123533</v>
      </c>
      <c r="D97" s="5">
        <f>_xlfn.XLOOKUP(Table1[[#This Row],[SKU]],Products!A$2:A$91,Products!E$2:E$91)</f>
        <v>9.49</v>
      </c>
      <c r="E97" s="5">
        <f>_xlfn.XLOOKUP(C97,Products!A$2:A$91,Products!F$2:F$91)</f>
        <v>0</v>
      </c>
      <c r="F97">
        <v>1</v>
      </c>
      <c r="G97" s="5">
        <f>Table1[[#This Row],[Price]]*Table1[[#This Row],[Quantity_Sold]]</f>
        <v>9.49</v>
      </c>
      <c r="H97" s="5">
        <f t="shared" ca="1" si="2"/>
        <v>9.49</v>
      </c>
      <c r="I97">
        <f>_xlfn.XLOOKUP(Table1[[#This Row],[Transaction_ID]],Transactions!A$2:A$501,Transactions!B$2:B$501)</f>
        <v>221</v>
      </c>
      <c r="J97">
        <f>_xlfn.XLOOKUP(Table1[[#This Row],[Transaction_ID]],Transactions!$A$2:$A$501,Transactions!$C$2:$C$501)</f>
        <v>4</v>
      </c>
      <c r="K97" t="str">
        <f>_xlfn.XLOOKUP(Table1[[#This Row],[Transaction_ID]],Transactions!A$2:A$501,Transactions!F$2:F$501)</f>
        <v>Cash</v>
      </c>
      <c r="L97" t="b">
        <f>_xlfn.XLOOKUP(Table1[[#This Row],[Transaction_ID]],Transactions!A$2:A$501,Transactions!G$2:G$501)</f>
        <v>0</v>
      </c>
      <c r="M97" s="1">
        <f>IF(L97=TRUE, _xlfn.XLOOKUP(C97, Products!A$2:A$91,Products!G$2:G$91), 0)</f>
        <v>0</v>
      </c>
      <c r="N97" t="str">
        <f ca="1">_xlfn.TEXTJOIN(", ", TRUE,
 IF(AND(L97=TRUE, E97&gt;0), "Membership Pricing", ""),
 IF(AND(L97=TRUE, M97&gt;0), "PC Points", ""),
 IF(AND(_xlfn.XLOOKUP(C97, Products!A:A, Products!C:C, "")="Bakery", RAND()&lt;0.3), "50% Perishable", "")
)</f>
        <v/>
      </c>
      <c r="O97" s="5">
        <f t="shared" ca="1" si="3"/>
        <v>0</v>
      </c>
    </row>
    <row r="98" spans="1:15" x14ac:dyDescent="0.45">
      <c r="A98" t="s">
        <v>288</v>
      </c>
      <c r="B98" s="6">
        <f>_xlfn.XLOOKUP(Table1[[#This Row],[Transaction_ID]],Transactions!A$2:A$501,Transactions!D$2:D$501)</f>
        <v>45746</v>
      </c>
      <c r="C98">
        <v>123534</v>
      </c>
      <c r="D98" s="5">
        <f>_xlfn.XLOOKUP(Table1[[#This Row],[SKU]],Products!A$2:A$91,Products!E$2:E$91)</f>
        <v>10.99</v>
      </c>
      <c r="E98" s="5">
        <f>_xlfn.XLOOKUP(C98,Products!A$2:A$91,Products!F$2:F$91)</f>
        <v>7.49</v>
      </c>
      <c r="F98">
        <v>4</v>
      </c>
      <c r="G98" s="5">
        <f>Table1[[#This Row],[Price]]*Table1[[#This Row],[Quantity_Sold]]</f>
        <v>43.96</v>
      </c>
      <c r="H98" s="5">
        <f t="shared" ca="1" si="2"/>
        <v>43.96</v>
      </c>
      <c r="I98">
        <f>_xlfn.XLOOKUP(Table1[[#This Row],[Transaction_ID]],Transactions!A$2:A$501,Transactions!B$2:B$501)</f>
        <v>222</v>
      </c>
      <c r="J98">
        <f>_xlfn.XLOOKUP(Table1[[#This Row],[Transaction_ID]],Transactions!$A$2:$A$501,Transactions!$C$2:$C$501)</f>
        <v>2</v>
      </c>
      <c r="K98" t="str">
        <f>_xlfn.XLOOKUP(Table1[[#This Row],[Transaction_ID]],Transactions!A$2:A$501,Transactions!F$2:F$501)</f>
        <v>Credit Card</v>
      </c>
      <c r="L98" t="b">
        <f>_xlfn.XLOOKUP(Table1[[#This Row],[Transaction_ID]],Transactions!A$2:A$501,Transactions!G$2:G$501)</f>
        <v>0</v>
      </c>
      <c r="M98" s="1">
        <f>IF(L98=TRUE, _xlfn.XLOOKUP(C98, Products!A$2:A$91,Products!G$2:G$91), 0)</f>
        <v>0</v>
      </c>
      <c r="N98" t="str">
        <f ca="1">_xlfn.TEXTJOIN(", ", TRUE,
 IF(AND(L98=TRUE, E98&gt;0), "Membership Pricing", ""),
 IF(AND(L98=TRUE, M98&gt;0), "PC Points", ""),
 IF(AND(_xlfn.XLOOKUP(C98, Products!A:A, Products!C:C, "")="Bakery", RAND()&lt;0.3), "50% Perishable", "")
)</f>
        <v/>
      </c>
      <c r="O98" s="5">
        <f t="shared" ca="1" si="3"/>
        <v>0</v>
      </c>
    </row>
    <row r="99" spans="1:15" x14ac:dyDescent="0.45">
      <c r="A99" t="s">
        <v>288</v>
      </c>
      <c r="B99" s="6">
        <f>_xlfn.XLOOKUP(Table1[[#This Row],[Transaction_ID]],Transactions!A$2:A$501,Transactions!D$2:D$501)</f>
        <v>45746</v>
      </c>
      <c r="C99">
        <v>123546</v>
      </c>
      <c r="D99" s="5">
        <f>_xlfn.XLOOKUP(Table1[[#This Row],[SKU]],Products!A$2:A$91,Products!E$2:E$91)</f>
        <v>3.49</v>
      </c>
      <c r="E99" s="5">
        <f>_xlfn.XLOOKUP(C99,Products!A$2:A$91,Products!F$2:F$91)</f>
        <v>0</v>
      </c>
      <c r="F99">
        <v>1</v>
      </c>
      <c r="G99" s="5">
        <f>Table1[[#This Row],[Price]]*Table1[[#This Row],[Quantity_Sold]]</f>
        <v>3.49</v>
      </c>
      <c r="H99" s="5">
        <f t="shared" ca="1" si="2"/>
        <v>3.49</v>
      </c>
      <c r="I99">
        <f>_xlfn.XLOOKUP(Table1[[#This Row],[Transaction_ID]],Transactions!A$2:A$501,Transactions!B$2:B$501)</f>
        <v>222</v>
      </c>
      <c r="J99">
        <f>_xlfn.XLOOKUP(Table1[[#This Row],[Transaction_ID]],Transactions!$A$2:$A$501,Transactions!$C$2:$C$501)</f>
        <v>2</v>
      </c>
      <c r="K99" t="str">
        <f>_xlfn.XLOOKUP(Table1[[#This Row],[Transaction_ID]],Transactions!A$2:A$501,Transactions!F$2:F$501)</f>
        <v>Credit Card</v>
      </c>
      <c r="L99" t="b">
        <f>_xlfn.XLOOKUP(Table1[[#This Row],[Transaction_ID]],Transactions!A$2:A$501,Transactions!G$2:G$501)</f>
        <v>0</v>
      </c>
      <c r="M99" s="1">
        <f>IF(L99=TRUE, _xlfn.XLOOKUP(C99, Products!A$2:A$91,Products!G$2:G$91), 0)</f>
        <v>0</v>
      </c>
      <c r="N99" t="str">
        <f ca="1">_xlfn.TEXTJOIN(", ", TRUE,
 IF(AND(L99=TRUE, E99&gt;0), "Membership Pricing", ""),
 IF(AND(L99=TRUE, M99&gt;0), "PC Points", ""),
 IF(AND(_xlfn.XLOOKUP(C99, Products!A:A, Products!C:C, "")="Bakery", RAND()&lt;0.3), "50% Perishable", "")
)</f>
        <v/>
      </c>
      <c r="O99" s="5">
        <f t="shared" ca="1" si="3"/>
        <v>0</v>
      </c>
    </row>
    <row r="100" spans="1:15" x14ac:dyDescent="0.45">
      <c r="A100" t="s">
        <v>28</v>
      </c>
      <c r="B100" s="6">
        <f>_xlfn.XLOOKUP(Table1[[#This Row],[Transaction_ID]],Transactions!A$2:A$501,Transactions!D$2:D$501)</f>
        <v>45746</v>
      </c>
      <c r="C100">
        <v>123511</v>
      </c>
      <c r="D100" s="5">
        <f>_xlfn.XLOOKUP(Table1[[#This Row],[SKU]],Products!A$2:A$91,Products!E$2:E$91)</f>
        <v>2.4900000000000002</v>
      </c>
      <c r="E100" s="5">
        <f>_xlfn.XLOOKUP(C100,Products!A$2:A$91,Products!F$2:F$91)</f>
        <v>2</v>
      </c>
      <c r="F100">
        <v>2</v>
      </c>
      <c r="G100" s="5">
        <f>Table1[[#This Row],[Price]]*Table1[[#This Row],[Quantity_Sold]]</f>
        <v>4.9800000000000004</v>
      </c>
      <c r="H100" s="5">
        <f t="shared" ca="1" si="2"/>
        <v>4.9800000000000004</v>
      </c>
      <c r="I100">
        <f>_xlfn.XLOOKUP(Table1[[#This Row],[Transaction_ID]],Transactions!A$2:A$501,Transactions!B$2:B$501)</f>
        <v>210</v>
      </c>
      <c r="J100">
        <f>_xlfn.XLOOKUP(Table1[[#This Row],[Transaction_ID]],Transactions!$A$2:$A$501,Transactions!$C$2:$C$501)</f>
        <v>1</v>
      </c>
      <c r="K100" t="str">
        <f>_xlfn.XLOOKUP(Table1[[#This Row],[Transaction_ID]],Transactions!A$2:A$501,Transactions!F$2:F$501)</f>
        <v>Credit Card</v>
      </c>
      <c r="L100" t="b">
        <f>_xlfn.XLOOKUP(Table1[[#This Row],[Transaction_ID]],Transactions!A$2:A$501,Transactions!G$2:G$501)</f>
        <v>0</v>
      </c>
      <c r="M100" s="1">
        <f>IF(L100=TRUE, _xlfn.XLOOKUP(C100, Products!A$2:A$91,Products!G$2:G$91), 0)</f>
        <v>0</v>
      </c>
      <c r="N100" t="str">
        <f ca="1">_xlfn.TEXTJOIN(", ", TRUE,
 IF(AND(L100=TRUE, E100&gt;0), "Membership Pricing", ""),
 IF(AND(L100=TRUE, M100&gt;0), "PC Points", ""),
 IF(AND(_xlfn.XLOOKUP(C100, Products!A:A, Products!C:C, "")="Bakery", RAND()&lt;0.3), "50% Perishable", "")
)</f>
        <v/>
      </c>
      <c r="O100" s="5">
        <f t="shared" ca="1" si="3"/>
        <v>0</v>
      </c>
    </row>
    <row r="101" spans="1:15" x14ac:dyDescent="0.45">
      <c r="A101" t="s">
        <v>28</v>
      </c>
      <c r="B101" s="6">
        <f>_xlfn.XLOOKUP(Table1[[#This Row],[Transaction_ID]],Transactions!A$2:A$501,Transactions!D$2:D$501)</f>
        <v>45746</v>
      </c>
      <c r="C101">
        <v>123556</v>
      </c>
      <c r="D101" s="5">
        <f>_xlfn.XLOOKUP(Table1[[#This Row],[SKU]],Products!A$2:A$91,Products!E$2:E$91)</f>
        <v>9.99</v>
      </c>
      <c r="E101" s="5">
        <f>_xlfn.XLOOKUP(C101,Products!A$2:A$91,Products!F$2:F$91)</f>
        <v>0</v>
      </c>
      <c r="F101">
        <v>4</v>
      </c>
      <c r="G101" s="5">
        <f>Table1[[#This Row],[Price]]*Table1[[#This Row],[Quantity_Sold]]</f>
        <v>39.96</v>
      </c>
      <c r="H101" s="5">
        <f t="shared" ca="1" si="2"/>
        <v>39.96</v>
      </c>
      <c r="I101">
        <f>_xlfn.XLOOKUP(Table1[[#This Row],[Transaction_ID]],Transactions!A$2:A$501,Transactions!B$2:B$501)</f>
        <v>210</v>
      </c>
      <c r="J101">
        <f>_xlfn.XLOOKUP(Table1[[#This Row],[Transaction_ID]],Transactions!$A$2:$A$501,Transactions!$C$2:$C$501)</f>
        <v>1</v>
      </c>
      <c r="K101" t="str">
        <f>_xlfn.XLOOKUP(Table1[[#This Row],[Transaction_ID]],Transactions!A$2:A$501,Transactions!F$2:F$501)</f>
        <v>Credit Card</v>
      </c>
      <c r="L101" t="b">
        <f>_xlfn.XLOOKUP(Table1[[#This Row],[Transaction_ID]],Transactions!A$2:A$501,Transactions!G$2:G$501)</f>
        <v>0</v>
      </c>
      <c r="M101" s="1">
        <f>IF(L101=TRUE, _xlfn.XLOOKUP(C101, Products!A$2:A$91,Products!G$2:G$91), 0)</f>
        <v>0</v>
      </c>
      <c r="N101" t="str">
        <f ca="1">_xlfn.TEXTJOIN(", ", TRUE,
 IF(AND(L101=TRUE, E101&gt;0), "Membership Pricing", ""),
 IF(AND(L101=TRUE, M101&gt;0), "PC Points", ""),
 IF(AND(_xlfn.XLOOKUP(C101, Products!A:A, Products!C:C, "")="Bakery", RAND()&lt;0.3), "50% Perishable", "")
)</f>
        <v/>
      </c>
      <c r="O101" s="5">
        <f t="shared" ca="1" si="3"/>
        <v>0</v>
      </c>
    </row>
    <row r="102" spans="1:15" x14ac:dyDescent="0.45">
      <c r="A102" t="s">
        <v>29</v>
      </c>
      <c r="B102" s="6">
        <f>_xlfn.XLOOKUP(Table1[[#This Row],[Transaction_ID]],Transactions!A$2:A$501,Transactions!D$2:D$501)</f>
        <v>45746</v>
      </c>
      <c r="C102">
        <v>123591</v>
      </c>
      <c r="D102" s="5">
        <f>_xlfn.XLOOKUP(Table1[[#This Row],[SKU]],Products!A$2:A$91,Products!E$2:E$91)</f>
        <v>4.49</v>
      </c>
      <c r="E102" s="5">
        <f>_xlfn.XLOOKUP(C102,Products!A$2:A$91,Products!F$2:F$91)</f>
        <v>0</v>
      </c>
      <c r="F102">
        <v>4</v>
      </c>
      <c r="G102" s="5">
        <f>Table1[[#This Row],[Price]]*Table1[[#This Row],[Quantity_Sold]]</f>
        <v>17.96</v>
      </c>
      <c r="H102" s="5">
        <f t="shared" ca="1" si="2"/>
        <v>17.96</v>
      </c>
      <c r="I102">
        <f>_xlfn.XLOOKUP(Table1[[#This Row],[Transaction_ID]],Transactions!A$2:A$501,Transactions!B$2:B$501)</f>
        <v>210</v>
      </c>
      <c r="J102">
        <f>_xlfn.XLOOKUP(Table1[[#This Row],[Transaction_ID]],Transactions!$A$2:$A$501,Transactions!$C$2:$C$501)</f>
        <v>7</v>
      </c>
      <c r="K102" t="str">
        <f>_xlfn.XLOOKUP(Table1[[#This Row],[Transaction_ID]],Transactions!A$2:A$501,Transactions!F$2:F$501)</f>
        <v>Credit Card</v>
      </c>
      <c r="L102" t="b">
        <f>_xlfn.XLOOKUP(Table1[[#This Row],[Transaction_ID]],Transactions!A$2:A$501,Transactions!G$2:G$501)</f>
        <v>0</v>
      </c>
      <c r="M102" s="1">
        <f>IF(L102=TRUE, _xlfn.XLOOKUP(C102, Products!A$2:A$91,Products!G$2:G$91), 0)</f>
        <v>0</v>
      </c>
      <c r="N102" t="str">
        <f ca="1">_xlfn.TEXTJOIN(", ", TRUE,
 IF(AND(L102=TRUE, E102&gt;0), "Membership Pricing", ""),
 IF(AND(L102=TRUE, M102&gt;0), "PC Points", ""),
 IF(AND(_xlfn.XLOOKUP(C102, Products!A:A, Products!C:C, "")="Bakery", RAND()&lt;0.3), "50% Perishable", "")
)</f>
        <v/>
      </c>
      <c r="O102" s="5">
        <f t="shared" ca="1" si="3"/>
        <v>0</v>
      </c>
    </row>
    <row r="103" spans="1:15" x14ac:dyDescent="0.45">
      <c r="A103" t="s">
        <v>29</v>
      </c>
      <c r="B103" s="6">
        <f>_xlfn.XLOOKUP(Table1[[#This Row],[Transaction_ID]],Transactions!A$2:A$501,Transactions!D$2:D$501)</f>
        <v>45746</v>
      </c>
      <c r="C103">
        <v>123581</v>
      </c>
      <c r="D103" s="5">
        <f>_xlfn.XLOOKUP(Table1[[#This Row],[SKU]],Products!A$2:A$91,Products!E$2:E$91)</f>
        <v>2.99</v>
      </c>
      <c r="E103" s="5">
        <f>_xlfn.XLOOKUP(C103,Products!A$2:A$91,Products!F$2:F$91)</f>
        <v>0</v>
      </c>
      <c r="F103">
        <v>3</v>
      </c>
      <c r="G103" s="5">
        <f>Table1[[#This Row],[Price]]*Table1[[#This Row],[Quantity_Sold]]</f>
        <v>8.9700000000000006</v>
      </c>
      <c r="H103" s="5">
        <f t="shared" ca="1" si="2"/>
        <v>4.4850000000000003</v>
      </c>
      <c r="I103">
        <f>_xlfn.XLOOKUP(Table1[[#This Row],[Transaction_ID]],Transactions!A$2:A$501,Transactions!B$2:B$501)</f>
        <v>210</v>
      </c>
      <c r="J103">
        <f>_xlfn.XLOOKUP(Table1[[#This Row],[Transaction_ID]],Transactions!$A$2:$A$501,Transactions!$C$2:$C$501)</f>
        <v>7</v>
      </c>
      <c r="K103" t="str">
        <f>_xlfn.XLOOKUP(Table1[[#This Row],[Transaction_ID]],Transactions!A$2:A$501,Transactions!F$2:F$501)</f>
        <v>Credit Card</v>
      </c>
      <c r="L103" t="b">
        <f>_xlfn.XLOOKUP(Table1[[#This Row],[Transaction_ID]],Transactions!A$2:A$501,Transactions!G$2:G$501)</f>
        <v>0</v>
      </c>
      <c r="M103" s="1">
        <f>IF(L103=TRUE, _xlfn.XLOOKUP(C103, Products!A$2:A$91,Products!G$2:G$91), 0)</f>
        <v>0</v>
      </c>
      <c r="N103" t="str">
        <f ca="1">_xlfn.TEXTJOIN(", ", TRUE,
 IF(AND(L103=TRUE, E103&gt;0), "Membership Pricing", ""),
 IF(AND(L103=TRUE, M103&gt;0), "PC Points", ""),
 IF(AND(_xlfn.XLOOKUP(C103, Products!A:A, Products!C:C, "")="Bakery", RAND()&lt;0.3), "50% Perishable", "")
)</f>
        <v>50% Perishable</v>
      </c>
      <c r="O103" s="5">
        <f t="shared" ca="1" si="3"/>
        <v>4.4850000000000003</v>
      </c>
    </row>
    <row r="104" spans="1:15" x14ac:dyDescent="0.45">
      <c r="A104" t="s">
        <v>29</v>
      </c>
      <c r="B104" s="6">
        <f>_xlfn.XLOOKUP(Table1[[#This Row],[Transaction_ID]],Transactions!A$2:A$501,Transactions!D$2:D$501)</f>
        <v>45746</v>
      </c>
      <c r="C104">
        <v>123512</v>
      </c>
      <c r="D104" s="5">
        <f>_xlfn.XLOOKUP(Table1[[#This Row],[SKU]],Products!A$2:A$91,Products!E$2:E$91)</f>
        <v>3.49</v>
      </c>
      <c r="E104" s="5">
        <f>_xlfn.XLOOKUP(C104,Products!A$2:A$91,Products!F$2:F$91)</f>
        <v>0</v>
      </c>
      <c r="F104">
        <v>1</v>
      </c>
      <c r="G104" s="5">
        <f>Table1[[#This Row],[Price]]*Table1[[#This Row],[Quantity_Sold]]</f>
        <v>3.49</v>
      </c>
      <c r="H104" s="5">
        <f t="shared" ca="1" si="2"/>
        <v>3.49</v>
      </c>
      <c r="I104">
        <f>_xlfn.XLOOKUP(Table1[[#This Row],[Transaction_ID]],Transactions!A$2:A$501,Transactions!B$2:B$501)</f>
        <v>210</v>
      </c>
      <c r="J104">
        <f>_xlfn.XLOOKUP(Table1[[#This Row],[Transaction_ID]],Transactions!$A$2:$A$501,Transactions!$C$2:$C$501)</f>
        <v>7</v>
      </c>
      <c r="K104" t="str">
        <f>_xlfn.XLOOKUP(Table1[[#This Row],[Transaction_ID]],Transactions!A$2:A$501,Transactions!F$2:F$501)</f>
        <v>Credit Card</v>
      </c>
      <c r="L104" t="b">
        <f>_xlfn.XLOOKUP(Table1[[#This Row],[Transaction_ID]],Transactions!A$2:A$501,Transactions!G$2:G$501)</f>
        <v>0</v>
      </c>
      <c r="M104" s="1">
        <f>IF(L104=TRUE, _xlfn.XLOOKUP(C104, Products!A$2:A$91,Products!G$2:G$91), 0)</f>
        <v>0</v>
      </c>
      <c r="N104" t="str">
        <f ca="1">_xlfn.TEXTJOIN(", ", TRUE,
 IF(AND(L104=TRUE, E104&gt;0), "Membership Pricing", ""),
 IF(AND(L104=TRUE, M104&gt;0), "PC Points", ""),
 IF(AND(_xlfn.XLOOKUP(C104, Products!A:A, Products!C:C, "")="Bakery", RAND()&lt;0.3), "50% Perishable", "")
)</f>
        <v/>
      </c>
      <c r="O104" s="5">
        <f t="shared" ca="1" si="3"/>
        <v>0</v>
      </c>
    </row>
    <row r="105" spans="1:15" x14ac:dyDescent="0.45">
      <c r="A105" t="s">
        <v>30</v>
      </c>
      <c r="B105" s="6">
        <f>_xlfn.XLOOKUP(Table1[[#This Row],[Transaction_ID]],Transactions!A$2:A$501,Transactions!D$2:D$501)</f>
        <v>45746</v>
      </c>
      <c r="C105">
        <v>123524</v>
      </c>
      <c r="D105" s="5">
        <f>_xlfn.XLOOKUP(Table1[[#This Row],[SKU]],Products!A$2:A$91,Products!E$2:E$91)</f>
        <v>2.99</v>
      </c>
      <c r="E105" s="5">
        <f>_xlfn.XLOOKUP(C105,Products!A$2:A$91,Products!F$2:F$91)</f>
        <v>0</v>
      </c>
      <c r="F105">
        <v>1</v>
      </c>
      <c r="G105" s="5">
        <f>Table1[[#This Row],[Price]]*Table1[[#This Row],[Quantity_Sold]]</f>
        <v>2.99</v>
      </c>
      <c r="H105" s="5">
        <f t="shared" ca="1" si="2"/>
        <v>2.99</v>
      </c>
      <c r="I105">
        <f>_xlfn.XLOOKUP(Table1[[#This Row],[Transaction_ID]],Transactions!A$2:A$501,Transactions!B$2:B$501)</f>
        <v>222</v>
      </c>
      <c r="J105">
        <f>_xlfn.XLOOKUP(Table1[[#This Row],[Transaction_ID]],Transactions!$A$2:$A$501,Transactions!$C$2:$C$501)</f>
        <v>6</v>
      </c>
      <c r="K105" t="str">
        <f>_xlfn.XLOOKUP(Table1[[#This Row],[Transaction_ID]],Transactions!A$2:A$501,Transactions!F$2:F$501)</f>
        <v>Credit Card</v>
      </c>
      <c r="L105" t="b">
        <f>_xlfn.XLOOKUP(Table1[[#This Row],[Transaction_ID]],Transactions!A$2:A$501,Transactions!G$2:G$501)</f>
        <v>0</v>
      </c>
      <c r="M105" s="1">
        <f>IF(L105=TRUE, _xlfn.XLOOKUP(C105, Products!A$2:A$91,Products!G$2:G$91), 0)</f>
        <v>0</v>
      </c>
      <c r="N105" t="str">
        <f ca="1">_xlfn.TEXTJOIN(", ", TRUE,
 IF(AND(L105=TRUE, E105&gt;0), "Membership Pricing", ""),
 IF(AND(L105=TRUE, M105&gt;0), "PC Points", ""),
 IF(AND(_xlfn.XLOOKUP(C105, Products!A:A, Products!C:C, "")="Bakery", RAND()&lt;0.3), "50% Perishable", "")
)</f>
        <v/>
      </c>
      <c r="O105" s="5">
        <f t="shared" ca="1" si="3"/>
        <v>0</v>
      </c>
    </row>
    <row r="106" spans="1:15" x14ac:dyDescent="0.45">
      <c r="A106" t="s">
        <v>30</v>
      </c>
      <c r="B106" s="6">
        <f>_xlfn.XLOOKUP(Table1[[#This Row],[Transaction_ID]],Transactions!A$2:A$501,Transactions!D$2:D$501)</f>
        <v>45746</v>
      </c>
      <c r="C106">
        <v>123567</v>
      </c>
      <c r="D106" s="5">
        <f>_xlfn.XLOOKUP(Table1[[#This Row],[SKU]],Products!A$2:A$91,Products!E$2:E$91)</f>
        <v>3.49</v>
      </c>
      <c r="E106" s="5">
        <f>_xlfn.XLOOKUP(C106,Products!A$2:A$91,Products!F$2:F$91)</f>
        <v>0</v>
      </c>
      <c r="F106">
        <v>1</v>
      </c>
      <c r="G106" s="5">
        <f>Table1[[#This Row],[Price]]*Table1[[#This Row],[Quantity_Sold]]</f>
        <v>3.49</v>
      </c>
      <c r="H106" s="5">
        <f t="shared" ca="1" si="2"/>
        <v>3.49</v>
      </c>
      <c r="I106">
        <f>_xlfn.XLOOKUP(Table1[[#This Row],[Transaction_ID]],Transactions!A$2:A$501,Transactions!B$2:B$501)</f>
        <v>222</v>
      </c>
      <c r="J106">
        <f>_xlfn.XLOOKUP(Table1[[#This Row],[Transaction_ID]],Transactions!$A$2:$A$501,Transactions!$C$2:$C$501)</f>
        <v>6</v>
      </c>
      <c r="K106" t="str">
        <f>_xlfn.XLOOKUP(Table1[[#This Row],[Transaction_ID]],Transactions!A$2:A$501,Transactions!F$2:F$501)</f>
        <v>Credit Card</v>
      </c>
      <c r="L106" t="b">
        <f>_xlfn.XLOOKUP(Table1[[#This Row],[Transaction_ID]],Transactions!A$2:A$501,Transactions!G$2:G$501)</f>
        <v>0</v>
      </c>
      <c r="M106" s="1">
        <f>IF(L106=TRUE, _xlfn.XLOOKUP(C106, Products!A$2:A$91,Products!G$2:G$91), 0)</f>
        <v>0</v>
      </c>
      <c r="N106" t="str">
        <f ca="1">_xlfn.TEXTJOIN(", ", TRUE,
 IF(AND(L106=TRUE, E106&gt;0), "Membership Pricing", ""),
 IF(AND(L106=TRUE, M106&gt;0), "PC Points", ""),
 IF(AND(_xlfn.XLOOKUP(C106, Products!A:A, Products!C:C, "")="Bakery", RAND()&lt;0.3), "50% Perishable", "")
)</f>
        <v/>
      </c>
      <c r="O106" s="5">
        <f t="shared" ca="1" si="3"/>
        <v>0</v>
      </c>
    </row>
    <row r="107" spans="1:15" x14ac:dyDescent="0.45">
      <c r="A107" t="s">
        <v>30</v>
      </c>
      <c r="B107" s="6">
        <f>_xlfn.XLOOKUP(Table1[[#This Row],[Transaction_ID]],Transactions!A$2:A$501,Transactions!D$2:D$501)</f>
        <v>45746</v>
      </c>
      <c r="C107">
        <v>123576</v>
      </c>
      <c r="D107" s="5">
        <f>_xlfn.XLOOKUP(Table1[[#This Row],[SKU]],Products!A$2:A$91,Products!E$2:E$91)</f>
        <v>2.99</v>
      </c>
      <c r="E107" s="5">
        <f>_xlfn.XLOOKUP(C107,Products!A$2:A$91,Products!F$2:F$91)</f>
        <v>0</v>
      </c>
      <c r="F107">
        <v>2</v>
      </c>
      <c r="G107" s="5">
        <f>Table1[[#This Row],[Price]]*Table1[[#This Row],[Quantity_Sold]]</f>
        <v>5.98</v>
      </c>
      <c r="H107" s="5">
        <f t="shared" ca="1" si="2"/>
        <v>5.98</v>
      </c>
      <c r="I107">
        <f>_xlfn.XLOOKUP(Table1[[#This Row],[Transaction_ID]],Transactions!A$2:A$501,Transactions!B$2:B$501)</f>
        <v>222</v>
      </c>
      <c r="J107">
        <f>_xlfn.XLOOKUP(Table1[[#This Row],[Transaction_ID]],Transactions!$A$2:$A$501,Transactions!$C$2:$C$501)</f>
        <v>6</v>
      </c>
      <c r="K107" t="str">
        <f>_xlfn.XLOOKUP(Table1[[#This Row],[Transaction_ID]],Transactions!A$2:A$501,Transactions!F$2:F$501)</f>
        <v>Credit Card</v>
      </c>
      <c r="L107" t="b">
        <f>_xlfn.XLOOKUP(Table1[[#This Row],[Transaction_ID]],Transactions!A$2:A$501,Transactions!G$2:G$501)</f>
        <v>0</v>
      </c>
      <c r="M107" s="1">
        <f>IF(L107=TRUE, _xlfn.XLOOKUP(C107, Products!A$2:A$91,Products!G$2:G$91), 0)</f>
        <v>0</v>
      </c>
      <c r="N107" t="str">
        <f ca="1">_xlfn.TEXTJOIN(", ", TRUE,
 IF(AND(L107=TRUE, E107&gt;0), "Membership Pricing", ""),
 IF(AND(L107=TRUE, M107&gt;0), "PC Points", ""),
 IF(AND(_xlfn.XLOOKUP(C107, Products!A:A, Products!C:C, "")="Bakery", RAND()&lt;0.3), "50% Perishable", "")
)</f>
        <v/>
      </c>
      <c r="O107" s="5">
        <f t="shared" ca="1" si="3"/>
        <v>0</v>
      </c>
    </row>
    <row r="108" spans="1:15" x14ac:dyDescent="0.45">
      <c r="A108" t="s">
        <v>30</v>
      </c>
      <c r="B108" s="6">
        <f>_xlfn.XLOOKUP(Table1[[#This Row],[Transaction_ID]],Transactions!A$2:A$501,Transactions!D$2:D$501)</f>
        <v>45746</v>
      </c>
      <c r="C108">
        <v>123551</v>
      </c>
      <c r="D108" s="5">
        <f>_xlfn.XLOOKUP(Table1[[#This Row],[SKU]],Products!A$2:A$91,Products!E$2:E$91)</f>
        <v>6.49</v>
      </c>
      <c r="E108" s="5">
        <f>_xlfn.XLOOKUP(C108,Products!A$2:A$91,Products!F$2:F$91)</f>
        <v>0</v>
      </c>
      <c r="F108">
        <v>4</v>
      </c>
      <c r="G108" s="5">
        <f>Table1[[#This Row],[Price]]*Table1[[#This Row],[Quantity_Sold]]</f>
        <v>25.96</v>
      </c>
      <c r="H108" s="5">
        <f t="shared" ca="1" si="2"/>
        <v>25.96</v>
      </c>
      <c r="I108">
        <f>_xlfn.XLOOKUP(Table1[[#This Row],[Transaction_ID]],Transactions!A$2:A$501,Transactions!B$2:B$501)</f>
        <v>222</v>
      </c>
      <c r="J108">
        <f>_xlfn.XLOOKUP(Table1[[#This Row],[Transaction_ID]],Transactions!$A$2:$A$501,Transactions!$C$2:$C$501)</f>
        <v>6</v>
      </c>
      <c r="K108" t="str">
        <f>_xlfn.XLOOKUP(Table1[[#This Row],[Transaction_ID]],Transactions!A$2:A$501,Transactions!F$2:F$501)</f>
        <v>Credit Card</v>
      </c>
      <c r="L108" t="b">
        <f>_xlfn.XLOOKUP(Table1[[#This Row],[Transaction_ID]],Transactions!A$2:A$501,Transactions!G$2:G$501)</f>
        <v>0</v>
      </c>
      <c r="M108" s="1">
        <f>IF(L108=TRUE, _xlfn.XLOOKUP(C108, Products!A$2:A$91,Products!G$2:G$91), 0)</f>
        <v>0</v>
      </c>
      <c r="N108" t="str">
        <f ca="1">_xlfn.TEXTJOIN(", ", TRUE,
 IF(AND(L108=TRUE, E108&gt;0), "Membership Pricing", ""),
 IF(AND(L108=TRUE, M108&gt;0), "PC Points", ""),
 IF(AND(_xlfn.XLOOKUP(C108, Products!A:A, Products!C:C, "")="Bakery", RAND()&lt;0.3), "50% Perishable", "")
)</f>
        <v/>
      </c>
      <c r="O108" s="5">
        <f t="shared" ca="1" si="3"/>
        <v>0</v>
      </c>
    </row>
    <row r="109" spans="1:15" x14ac:dyDescent="0.45">
      <c r="A109" t="s">
        <v>289</v>
      </c>
      <c r="B109" s="6">
        <f>_xlfn.XLOOKUP(Table1[[#This Row],[Transaction_ID]],Transactions!A$2:A$501,Transactions!D$2:D$501)</f>
        <v>45695</v>
      </c>
      <c r="C109">
        <v>123561</v>
      </c>
      <c r="D109" s="5">
        <f>_xlfn.XLOOKUP(Table1[[#This Row],[SKU]],Products!A$2:A$91,Products!E$2:E$91)</f>
        <v>8.99</v>
      </c>
      <c r="E109" s="5">
        <f>_xlfn.XLOOKUP(C109,Products!A$2:A$91,Products!F$2:F$91)</f>
        <v>0</v>
      </c>
      <c r="F109">
        <v>4</v>
      </c>
      <c r="G109" s="5">
        <f>Table1[[#This Row],[Price]]*Table1[[#This Row],[Quantity_Sold]]</f>
        <v>35.96</v>
      </c>
      <c r="H109" s="5">
        <f t="shared" ca="1" si="2"/>
        <v>35.96</v>
      </c>
      <c r="I109">
        <f>_xlfn.XLOOKUP(Table1[[#This Row],[Transaction_ID]],Transactions!A$2:A$501,Transactions!B$2:B$501)</f>
        <v>212</v>
      </c>
      <c r="J109">
        <f>_xlfn.XLOOKUP(Table1[[#This Row],[Transaction_ID]],Transactions!$A$2:$A$501,Transactions!$C$2:$C$501)</f>
        <v>7</v>
      </c>
      <c r="K109" t="str">
        <f>_xlfn.XLOOKUP(Table1[[#This Row],[Transaction_ID]],Transactions!A$2:A$501,Transactions!F$2:F$501)</f>
        <v>Credit Card</v>
      </c>
      <c r="L109" t="b">
        <f>_xlfn.XLOOKUP(Table1[[#This Row],[Transaction_ID]],Transactions!A$2:A$501,Transactions!G$2:G$501)</f>
        <v>0</v>
      </c>
      <c r="M109" s="1">
        <f>IF(L109=TRUE, _xlfn.XLOOKUP(C109, Products!A$2:A$91,Products!G$2:G$91), 0)</f>
        <v>0</v>
      </c>
      <c r="N109" t="str">
        <f ca="1">_xlfn.TEXTJOIN(", ", TRUE,
 IF(AND(L109=TRUE, E109&gt;0), "Membership Pricing", ""),
 IF(AND(L109=TRUE, M109&gt;0), "PC Points", ""),
 IF(AND(_xlfn.XLOOKUP(C109, Products!A:A, Products!C:C, "")="Bakery", RAND()&lt;0.3), "50% Perishable", "")
)</f>
        <v/>
      </c>
      <c r="O109" s="5">
        <f t="shared" ca="1" si="3"/>
        <v>0</v>
      </c>
    </row>
    <row r="110" spans="1:15" x14ac:dyDescent="0.45">
      <c r="A110" t="s">
        <v>289</v>
      </c>
      <c r="B110" s="6">
        <f>_xlfn.XLOOKUP(Table1[[#This Row],[Transaction_ID]],Transactions!A$2:A$501,Transactions!D$2:D$501)</f>
        <v>45695</v>
      </c>
      <c r="C110">
        <v>123527</v>
      </c>
      <c r="D110" s="5">
        <f>_xlfn.XLOOKUP(Table1[[#This Row],[SKU]],Products!A$2:A$91,Products!E$2:E$91)</f>
        <v>4.99</v>
      </c>
      <c r="E110" s="5">
        <f>_xlfn.XLOOKUP(C110,Products!A$2:A$91,Products!F$2:F$91)</f>
        <v>0</v>
      </c>
      <c r="F110">
        <v>3</v>
      </c>
      <c r="G110" s="5">
        <f>Table1[[#This Row],[Price]]*Table1[[#This Row],[Quantity_Sold]]</f>
        <v>14.97</v>
      </c>
      <c r="H110" s="5">
        <f t="shared" ca="1" si="2"/>
        <v>14.97</v>
      </c>
      <c r="I110">
        <f>_xlfn.XLOOKUP(Table1[[#This Row],[Transaction_ID]],Transactions!A$2:A$501,Transactions!B$2:B$501)</f>
        <v>212</v>
      </c>
      <c r="J110">
        <f>_xlfn.XLOOKUP(Table1[[#This Row],[Transaction_ID]],Transactions!$A$2:$A$501,Transactions!$C$2:$C$501)</f>
        <v>7</v>
      </c>
      <c r="K110" t="str">
        <f>_xlfn.XLOOKUP(Table1[[#This Row],[Transaction_ID]],Transactions!A$2:A$501,Transactions!F$2:F$501)</f>
        <v>Credit Card</v>
      </c>
      <c r="L110" t="b">
        <f>_xlfn.XLOOKUP(Table1[[#This Row],[Transaction_ID]],Transactions!A$2:A$501,Transactions!G$2:G$501)</f>
        <v>0</v>
      </c>
      <c r="M110" s="1">
        <f>IF(L110=TRUE, _xlfn.XLOOKUP(C110, Products!A$2:A$91,Products!G$2:G$91), 0)</f>
        <v>0</v>
      </c>
      <c r="N110" t="str">
        <f ca="1">_xlfn.TEXTJOIN(", ", TRUE,
 IF(AND(L110=TRUE, E110&gt;0), "Membership Pricing", ""),
 IF(AND(L110=TRUE, M110&gt;0), "PC Points", ""),
 IF(AND(_xlfn.XLOOKUP(C110, Products!A:A, Products!C:C, "")="Bakery", RAND()&lt;0.3), "50% Perishable", "")
)</f>
        <v/>
      </c>
      <c r="O110" s="5">
        <f t="shared" ca="1" si="3"/>
        <v>0</v>
      </c>
    </row>
    <row r="111" spans="1:15" x14ac:dyDescent="0.45">
      <c r="A111" t="s">
        <v>289</v>
      </c>
      <c r="B111" s="6">
        <f>_xlfn.XLOOKUP(Table1[[#This Row],[Transaction_ID]],Transactions!A$2:A$501,Transactions!D$2:D$501)</f>
        <v>45695</v>
      </c>
      <c r="C111">
        <v>123515</v>
      </c>
      <c r="D111" s="5">
        <f>_xlfn.XLOOKUP(Table1[[#This Row],[SKU]],Products!A$2:A$91,Products!E$2:E$91)</f>
        <v>5.99</v>
      </c>
      <c r="E111" s="5">
        <f>_xlfn.XLOOKUP(C111,Products!A$2:A$91,Products!F$2:F$91)</f>
        <v>0</v>
      </c>
      <c r="F111">
        <v>4</v>
      </c>
      <c r="G111" s="5">
        <f>Table1[[#This Row],[Price]]*Table1[[#This Row],[Quantity_Sold]]</f>
        <v>23.96</v>
      </c>
      <c r="H111" s="5">
        <f t="shared" ca="1" si="2"/>
        <v>23.96</v>
      </c>
      <c r="I111">
        <f>_xlfn.XLOOKUP(Table1[[#This Row],[Transaction_ID]],Transactions!A$2:A$501,Transactions!B$2:B$501)</f>
        <v>212</v>
      </c>
      <c r="J111">
        <f>_xlfn.XLOOKUP(Table1[[#This Row],[Transaction_ID]],Transactions!$A$2:$A$501,Transactions!$C$2:$C$501)</f>
        <v>7</v>
      </c>
      <c r="K111" t="str">
        <f>_xlfn.XLOOKUP(Table1[[#This Row],[Transaction_ID]],Transactions!A$2:A$501,Transactions!F$2:F$501)</f>
        <v>Credit Card</v>
      </c>
      <c r="L111" t="b">
        <f>_xlfn.XLOOKUP(Table1[[#This Row],[Transaction_ID]],Transactions!A$2:A$501,Transactions!G$2:G$501)</f>
        <v>0</v>
      </c>
      <c r="M111" s="1">
        <f>IF(L111=TRUE, _xlfn.XLOOKUP(C111, Products!A$2:A$91,Products!G$2:G$91), 0)</f>
        <v>0</v>
      </c>
      <c r="N111" t="str">
        <f ca="1">_xlfn.TEXTJOIN(", ", TRUE,
 IF(AND(L111=TRUE, E111&gt;0), "Membership Pricing", ""),
 IF(AND(L111=TRUE, M111&gt;0), "PC Points", ""),
 IF(AND(_xlfn.XLOOKUP(C111, Products!A:A, Products!C:C, "")="Bakery", RAND()&lt;0.3), "50% Perishable", "")
)</f>
        <v/>
      </c>
      <c r="O111" s="5">
        <f t="shared" ca="1" si="3"/>
        <v>0</v>
      </c>
    </row>
    <row r="112" spans="1:15" x14ac:dyDescent="0.45">
      <c r="A112" t="s">
        <v>289</v>
      </c>
      <c r="B112" s="6">
        <f>_xlfn.XLOOKUP(Table1[[#This Row],[Transaction_ID]],Transactions!A$2:A$501,Transactions!D$2:D$501)</f>
        <v>45695</v>
      </c>
      <c r="C112">
        <v>123584</v>
      </c>
      <c r="D112" s="5">
        <f>_xlfn.XLOOKUP(Table1[[#This Row],[SKU]],Products!A$2:A$91,Products!E$2:E$91)</f>
        <v>4.99</v>
      </c>
      <c r="E112" s="5">
        <f>_xlfn.XLOOKUP(C112,Products!A$2:A$91,Products!F$2:F$91)</f>
        <v>0</v>
      </c>
      <c r="F112">
        <v>4</v>
      </c>
      <c r="G112" s="5">
        <f>Table1[[#This Row],[Price]]*Table1[[#This Row],[Quantity_Sold]]</f>
        <v>19.96</v>
      </c>
      <c r="H112" s="5">
        <f t="shared" ca="1" si="2"/>
        <v>19.96</v>
      </c>
      <c r="I112">
        <f>_xlfn.XLOOKUP(Table1[[#This Row],[Transaction_ID]],Transactions!A$2:A$501,Transactions!B$2:B$501)</f>
        <v>212</v>
      </c>
      <c r="J112">
        <f>_xlfn.XLOOKUP(Table1[[#This Row],[Transaction_ID]],Transactions!$A$2:$A$501,Transactions!$C$2:$C$501)</f>
        <v>7</v>
      </c>
      <c r="K112" t="str">
        <f>_xlfn.XLOOKUP(Table1[[#This Row],[Transaction_ID]],Transactions!A$2:A$501,Transactions!F$2:F$501)</f>
        <v>Credit Card</v>
      </c>
      <c r="L112" t="b">
        <f>_xlfn.XLOOKUP(Table1[[#This Row],[Transaction_ID]],Transactions!A$2:A$501,Transactions!G$2:G$501)</f>
        <v>0</v>
      </c>
      <c r="M112" s="1">
        <f>IF(L112=TRUE, _xlfn.XLOOKUP(C112, Products!A$2:A$91,Products!G$2:G$91), 0)</f>
        <v>0</v>
      </c>
      <c r="N112" t="str">
        <f ca="1">_xlfn.TEXTJOIN(", ", TRUE,
 IF(AND(L112=TRUE, E112&gt;0), "Membership Pricing", ""),
 IF(AND(L112=TRUE, M112&gt;0), "PC Points", ""),
 IF(AND(_xlfn.XLOOKUP(C112, Products!A:A, Products!C:C, "")="Bakery", RAND()&lt;0.3), "50% Perishable", "")
)</f>
        <v/>
      </c>
      <c r="O112" s="5">
        <f t="shared" ca="1" si="3"/>
        <v>0</v>
      </c>
    </row>
    <row r="113" spans="1:15" x14ac:dyDescent="0.45">
      <c r="A113" t="s">
        <v>31</v>
      </c>
      <c r="B113" s="6">
        <f>_xlfn.XLOOKUP(Table1[[#This Row],[Transaction_ID]],Transactions!A$2:A$501,Transactions!D$2:D$501)</f>
        <v>45695</v>
      </c>
      <c r="C113">
        <v>123536</v>
      </c>
      <c r="D113" s="5">
        <f>_xlfn.XLOOKUP(Table1[[#This Row],[SKU]],Products!A$2:A$91,Products!E$2:E$91)</f>
        <v>3.49</v>
      </c>
      <c r="E113" s="5">
        <f>_xlfn.XLOOKUP(C113,Products!A$2:A$91,Products!F$2:F$91)</f>
        <v>0</v>
      </c>
      <c r="F113">
        <v>4</v>
      </c>
      <c r="G113" s="5">
        <f>Table1[[#This Row],[Price]]*Table1[[#This Row],[Quantity_Sold]]</f>
        <v>13.96</v>
      </c>
      <c r="H113" s="5">
        <f t="shared" ca="1" si="2"/>
        <v>13.96</v>
      </c>
      <c r="I113">
        <f>_xlfn.XLOOKUP(Table1[[#This Row],[Transaction_ID]],Transactions!A$2:A$501,Transactions!B$2:B$501)</f>
        <v>207</v>
      </c>
      <c r="J113">
        <f>_xlfn.XLOOKUP(Table1[[#This Row],[Transaction_ID]],Transactions!$A$2:$A$501,Transactions!$C$2:$C$501)</f>
        <v>5</v>
      </c>
      <c r="K113" t="str">
        <f>_xlfn.XLOOKUP(Table1[[#This Row],[Transaction_ID]],Transactions!A$2:A$501,Transactions!F$2:F$501)</f>
        <v>Cash</v>
      </c>
      <c r="L113" t="b">
        <f>_xlfn.XLOOKUP(Table1[[#This Row],[Transaction_ID]],Transactions!A$2:A$501,Transactions!G$2:G$501)</f>
        <v>0</v>
      </c>
      <c r="M113" s="1">
        <f>IF(L113=TRUE, _xlfn.XLOOKUP(C113, Products!A$2:A$91,Products!G$2:G$91), 0)</f>
        <v>0</v>
      </c>
      <c r="N113" t="str">
        <f ca="1">_xlfn.TEXTJOIN(", ", TRUE,
 IF(AND(L113=TRUE, E113&gt;0), "Membership Pricing", ""),
 IF(AND(L113=TRUE, M113&gt;0), "PC Points", ""),
 IF(AND(_xlfn.XLOOKUP(C113, Products!A:A, Products!C:C, "")="Bakery", RAND()&lt;0.3), "50% Perishable", "")
)</f>
        <v/>
      </c>
      <c r="O113" s="5">
        <f t="shared" ca="1" si="3"/>
        <v>0</v>
      </c>
    </row>
    <row r="114" spans="1:15" x14ac:dyDescent="0.45">
      <c r="A114" t="s">
        <v>31</v>
      </c>
      <c r="B114" s="6">
        <f>_xlfn.XLOOKUP(Table1[[#This Row],[Transaction_ID]],Transactions!A$2:A$501,Transactions!D$2:D$501)</f>
        <v>45695</v>
      </c>
      <c r="C114">
        <v>123546</v>
      </c>
      <c r="D114" s="5">
        <f>_xlfn.XLOOKUP(Table1[[#This Row],[SKU]],Products!A$2:A$91,Products!E$2:E$91)</f>
        <v>3.49</v>
      </c>
      <c r="E114" s="5">
        <f>_xlfn.XLOOKUP(C114,Products!A$2:A$91,Products!F$2:F$91)</f>
        <v>0</v>
      </c>
      <c r="F114">
        <v>1</v>
      </c>
      <c r="G114" s="5">
        <f>Table1[[#This Row],[Price]]*Table1[[#This Row],[Quantity_Sold]]</f>
        <v>3.49</v>
      </c>
      <c r="H114" s="5">
        <f t="shared" ca="1" si="2"/>
        <v>3.49</v>
      </c>
      <c r="I114">
        <f>_xlfn.XLOOKUP(Table1[[#This Row],[Transaction_ID]],Transactions!A$2:A$501,Transactions!B$2:B$501)</f>
        <v>207</v>
      </c>
      <c r="J114">
        <f>_xlfn.XLOOKUP(Table1[[#This Row],[Transaction_ID]],Transactions!$A$2:$A$501,Transactions!$C$2:$C$501)</f>
        <v>5</v>
      </c>
      <c r="K114" t="str">
        <f>_xlfn.XLOOKUP(Table1[[#This Row],[Transaction_ID]],Transactions!A$2:A$501,Transactions!F$2:F$501)</f>
        <v>Cash</v>
      </c>
      <c r="L114" t="b">
        <f>_xlfn.XLOOKUP(Table1[[#This Row],[Transaction_ID]],Transactions!A$2:A$501,Transactions!G$2:G$501)</f>
        <v>0</v>
      </c>
      <c r="M114" s="1">
        <f>IF(L114=TRUE, _xlfn.XLOOKUP(C114, Products!A$2:A$91,Products!G$2:G$91), 0)</f>
        <v>0</v>
      </c>
      <c r="N114" t="str">
        <f ca="1">_xlfn.TEXTJOIN(", ", TRUE,
 IF(AND(L114=TRUE, E114&gt;0), "Membership Pricing", ""),
 IF(AND(L114=TRUE, M114&gt;0), "PC Points", ""),
 IF(AND(_xlfn.XLOOKUP(C114, Products!A:A, Products!C:C, "")="Bakery", RAND()&lt;0.3), "50% Perishable", "")
)</f>
        <v/>
      </c>
      <c r="O114" s="5">
        <f t="shared" ca="1" si="3"/>
        <v>0</v>
      </c>
    </row>
    <row r="115" spans="1:15" x14ac:dyDescent="0.45">
      <c r="A115" t="s">
        <v>31</v>
      </c>
      <c r="B115" s="6">
        <f>_xlfn.XLOOKUP(Table1[[#This Row],[Transaction_ID]],Transactions!A$2:A$501,Transactions!D$2:D$501)</f>
        <v>45695</v>
      </c>
      <c r="C115">
        <v>123595</v>
      </c>
      <c r="D115" s="5">
        <f>_xlfn.XLOOKUP(Table1[[#This Row],[SKU]],Products!A$2:A$91,Products!E$2:E$91)</f>
        <v>2.99</v>
      </c>
      <c r="E115" s="5">
        <f>_xlfn.XLOOKUP(C115,Products!A$2:A$91,Products!F$2:F$91)</f>
        <v>0</v>
      </c>
      <c r="F115">
        <v>5</v>
      </c>
      <c r="G115" s="5">
        <f>Table1[[#This Row],[Price]]*Table1[[#This Row],[Quantity_Sold]]</f>
        <v>14.950000000000001</v>
      </c>
      <c r="H115" s="5">
        <f t="shared" ca="1" si="2"/>
        <v>14.950000000000001</v>
      </c>
      <c r="I115">
        <f>_xlfn.XLOOKUP(Table1[[#This Row],[Transaction_ID]],Transactions!A$2:A$501,Transactions!B$2:B$501)</f>
        <v>207</v>
      </c>
      <c r="J115">
        <f>_xlfn.XLOOKUP(Table1[[#This Row],[Transaction_ID]],Transactions!$A$2:$A$501,Transactions!$C$2:$C$501)</f>
        <v>5</v>
      </c>
      <c r="K115" t="str">
        <f>_xlfn.XLOOKUP(Table1[[#This Row],[Transaction_ID]],Transactions!A$2:A$501,Transactions!F$2:F$501)</f>
        <v>Cash</v>
      </c>
      <c r="L115" t="b">
        <f>_xlfn.XLOOKUP(Table1[[#This Row],[Transaction_ID]],Transactions!A$2:A$501,Transactions!G$2:G$501)</f>
        <v>0</v>
      </c>
      <c r="M115" s="1">
        <f>IF(L115=TRUE, _xlfn.XLOOKUP(C115, Products!A$2:A$91,Products!G$2:G$91), 0)</f>
        <v>0</v>
      </c>
      <c r="N115" t="str">
        <f ca="1">_xlfn.TEXTJOIN(", ", TRUE,
 IF(AND(L115=TRUE, E115&gt;0), "Membership Pricing", ""),
 IF(AND(L115=TRUE, M115&gt;0), "PC Points", ""),
 IF(AND(_xlfn.XLOOKUP(C115, Products!A:A, Products!C:C, "")="Bakery", RAND()&lt;0.3), "50% Perishable", "")
)</f>
        <v/>
      </c>
      <c r="O115" s="5">
        <f t="shared" ca="1" si="3"/>
        <v>0</v>
      </c>
    </row>
    <row r="116" spans="1:15" x14ac:dyDescent="0.45">
      <c r="A116" t="s">
        <v>290</v>
      </c>
      <c r="B116" s="6">
        <f>_xlfn.XLOOKUP(Table1[[#This Row],[Transaction_ID]],Transactions!A$2:A$501,Transactions!D$2:D$501)</f>
        <v>45695</v>
      </c>
      <c r="C116">
        <v>123514</v>
      </c>
      <c r="D116" s="5">
        <f>_xlfn.XLOOKUP(Table1[[#This Row],[SKU]],Products!A$2:A$91,Products!E$2:E$91)</f>
        <v>9.99</v>
      </c>
      <c r="E116" s="5">
        <f>_xlfn.XLOOKUP(C116,Products!A$2:A$91,Products!F$2:F$91)</f>
        <v>0</v>
      </c>
      <c r="F116">
        <v>2</v>
      </c>
      <c r="G116" s="5">
        <f>Table1[[#This Row],[Price]]*Table1[[#This Row],[Quantity_Sold]]</f>
        <v>19.98</v>
      </c>
      <c r="H116" s="5">
        <f t="shared" ca="1" si="2"/>
        <v>19.98</v>
      </c>
      <c r="I116">
        <f>_xlfn.XLOOKUP(Table1[[#This Row],[Transaction_ID]],Transactions!A$2:A$501,Transactions!B$2:B$501)</f>
        <v>219</v>
      </c>
      <c r="J116">
        <f>_xlfn.XLOOKUP(Table1[[#This Row],[Transaction_ID]],Transactions!$A$2:$A$501,Transactions!$C$2:$C$501)</f>
        <v>2</v>
      </c>
      <c r="K116" t="str">
        <f>_xlfn.XLOOKUP(Table1[[#This Row],[Transaction_ID]],Transactions!A$2:A$501,Transactions!F$2:F$501)</f>
        <v>Cash</v>
      </c>
      <c r="L116" t="b">
        <f>_xlfn.XLOOKUP(Table1[[#This Row],[Transaction_ID]],Transactions!A$2:A$501,Transactions!G$2:G$501)</f>
        <v>0</v>
      </c>
      <c r="M116" s="1">
        <f>IF(L116=TRUE, _xlfn.XLOOKUP(C116, Products!A$2:A$91,Products!G$2:G$91), 0)</f>
        <v>0</v>
      </c>
      <c r="N116" t="str">
        <f ca="1">_xlfn.TEXTJOIN(", ", TRUE,
 IF(AND(L116=TRUE, E116&gt;0), "Membership Pricing", ""),
 IF(AND(L116=TRUE, M116&gt;0), "PC Points", ""),
 IF(AND(_xlfn.XLOOKUP(C116, Products!A:A, Products!C:C, "")="Bakery", RAND()&lt;0.3), "50% Perishable", "")
)</f>
        <v/>
      </c>
      <c r="O116" s="5">
        <f t="shared" ca="1" si="3"/>
        <v>0</v>
      </c>
    </row>
    <row r="117" spans="1:15" x14ac:dyDescent="0.45">
      <c r="A117" t="s">
        <v>290</v>
      </c>
      <c r="B117" s="6">
        <f>_xlfn.XLOOKUP(Table1[[#This Row],[Transaction_ID]],Transactions!A$2:A$501,Transactions!D$2:D$501)</f>
        <v>45695</v>
      </c>
      <c r="C117">
        <v>123576</v>
      </c>
      <c r="D117" s="5">
        <f>_xlfn.XLOOKUP(Table1[[#This Row],[SKU]],Products!A$2:A$91,Products!E$2:E$91)</f>
        <v>2.99</v>
      </c>
      <c r="E117" s="5">
        <f>_xlfn.XLOOKUP(C117,Products!A$2:A$91,Products!F$2:F$91)</f>
        <v>0</v>
      </c>
      <c r="F117">
        <v>2</v>
      </c>
      <c r="G117" s="5">
        <f>Table1[[#This Row],[Price]]*Table1[[#This Row],[Quantity_Sold]]</f>
        <v>5.98</v>
      </c>
      <c r="H117" s="5">
        <f t="shared" ca="1" si="2"/>
        <v>5.98</v>
      </c>
      <c r="I117">
        <f>_xlfn.XLOOKUP(Table1[[#This Row],[Transaction_ID]],Transactions!A$2:A$501,Transactions!B$2:B$501)</f>
        <v>219</v>
      </c>
      <c r="J117">
        <f>_xlfn.XLOOKUP(Table1[[#This Row],[Transaction_ID]],Transactions!$A$2:$A$501,Transactions!$C$2:$C$501)</f>
        <v>2</v>
      </c>
      <c r="K117" t="str">
        <f>_xlfn.XLOOKUP(Table1[[#This Row],[Transaction_ID]],Transactions!A$2:A$501,Transactions!F$2:F$501)</f>
        <v>Cash</v>
      </c>
      <c r="L117" t="b">
        <f>_xlfn.XLOOKUP(Table1[[#This Row],[Transaction_ID]],Transactions!A$2:A$501,Transactions!G$2:G$501)</f>
        <v>0</v>
      </c>
      <c r="M117" s="1">
        <f>IF(L117=TRUE, _xlfn.XLOOKUP(C117, Products!A$2:A$91,Products!G$2:G$91), 0)</f>
        <v>0</v>
      </c>
      <c r="N117" t="str">
        <f ca="1">_xlfn.TEXTJOIN(", ", TRUE,
 IF(AND(L117=TRUE, E117&gt;0), "Membership Pricing", ""),
 IF(AND(L117=TRUE, M117&gt;0), "PC Points", ""),
 IF(AND(_xlfn.XLOOKUP(C117, Products!A:A, Products!C:C, "")="Bakery", RAND()&lt;0.3), "50% Perishable", "")
)</f>
        <v/>
      </c>
      <c r="O117" s="5">
        <f t="shared" ca="1" si="3"/>
        <v>0</v>
      </c>
    </row>
    <row r="118" spans="1:15" x14ac:dyDescent="0.45">
      <c r="A118" t="s">
        <v>32</v>
      </c>
      <c r="B118" s="6">
        <f>_xlfn.XLOOKUP(Table1[[#This Row],[Transaction_ID]],Transactions!A$2:A$501,Transactions!D$2:D$501)</f>
        <v>45695</v>
      </c>
      <c r="C118">
        <v>123579</v>
      </c>
      <c r="D118" s="5">
        <f>_xlfn.XLOOKUP(Table1[[#This Row],[SKU]],Products!A$2:A$91,Products!E$2:E$91)</f>
        <v>5.49</v>
      </c>
      <c r="E118" s="5">
        <f>_xlfn.XLOOKUP(C118,Products!A$2:A$91,Products!F$2:F$91)</f>
        <v>0</v>
      </c>
      <c r="F118">
        <v>5</v>
      </c>
      <c r="G118" s="5">
        <f>Table1[[#This Row],[Price]]*Table1[[#This Row],[Quantity_Sold]]</f>
        <v>27.450000000000003</v>
      </c>
      <c r="H118" s="5">
        <f t="shared" ca="1" si="2"/>
        <v>13.725000000000001</v>
      </c>
      <c r="I118">
        <f>_xlfn.XLOOKUP(Table1[[#This Row],[Transaction_ID]],Transactions!A$2:A$501,Transactions!B$2:B$501)</f>
        <v>209</v>
      </c>
      <c r="J118">
        <f>_xlfn.XLOOKUP(Table1[[#This Row],[Transaction_ID]],Transactions!$A$2:$A$501,Transactions!$C$2:$C$501)</f>
        <v>7</v>
      </c>
      <c r="K118" t="str">
        <f>_xlfn.XLOOKUP(Table1[[#This Row],[Transaction_ID]],Transactions!A$2:A$501,Transactions!F$2:F$501)</f>
        <v>Credit Card</v>
      </c>
      <c r="L118" t="b">
        <f>_xlfn.XLOOKUP(Table1[[#This Row],[Transaction_ID]],Transactions!A$2:A$501,Transactions!G$2:G$501)</f>
        <v>0</v>
      </c>
      <c r="M118" s="1">
        <f>IF(L118=TRUE, _xlfn.XLOOKUP(C118, Products!A$2:A$91,Products!G$2:G$91), 0)</f>
        <v>0</v>
      </c>
      <c r="N118" t="str">
        <f ca="1">_xlfn.TEXTJOIN(", ", TRUE,
 IF(AND(L118=TRUE, E118&gt;0), "Membership Pricing", ""),
 IF(AND(L118=TRUE, M118&gt;0), "PC Points", ""),
 IF(AND(_xlfn.XLOOKUP(C118, Products!A:A, Products!C:C, "")="Bakery", RAND()&lt;0.3), "50% Perishable", "")
)</f>
        <v>50% Perishable</v>
      </c>
      <c r="O118" s="5">
        <f t="shared" ca="1" si="3"/>
        <v>13.725000000000001</v>
      </c>
    </row>
    <row r="119" spans="1:15" x14ac:dyDescent="0.45">
      <c r="A119" t="s">
        <v>32</v>
      </c>
      <c r="B119" s="6">
        <f>_xlfn.XLOOKUP(Table1[[#This Row],[Transaction_ID]],Transactions!A$2:A$501,Transactions!D$2:D$501)</f>
        <v>45695</v>
      </c>
      <c r="C119">
        <v>123560</v>
      </c>
      <c r="D119" s="5">
        <f>_xlfn.XLOOKUP(Table1[[#This Row],[SKU]],Products!A$2:A$91,Products!E$2:E$91)</f>
        <v>7.99</v>
      </c>
      <c r="E119" s="5">
        <f>_xlfn.XLOOKUP(C119,Products!A$2:A$91,Products!F$2:F$91)</f>
        <v>0</v>
      </c>
      <c r="F119">
        <v>5</v>
      </c>
      <c r="G119" s="5">
        <f>Table1[[#This Row],[Price]]*Table1[[#This Row],[Quantity_Sold]]</f>
        <v>39.950000000000003</v>
      </c>
      <c r="H119" s="5">
        <f t="shared" ca="1" si="2"/>
        <v>39.950000000000003</v>
      </c>
      <c r="I119">
        <f>_xlfn.XLOOKUP(Table1[[#This Row],[Transaction_ID]],Transactions!A$2:A$501,Transactions!B$2:B$501)</f>
        <v>209</v>
      </c>
      <c r="J119">
        <f>_xlfn.XLOOKUP(Table1[[#This Row],[Transaction_ID]],Transactions!$A$2:$A$501,Transactions!$C$2:$C$501)</f>
        <v>7</v>
      </c>
      <c r="K119" t="str">
        <f>_xlfn.XLOOKUP(Table1[[#This Row],[Transaction_ID]],Transactions!A$2:A$501,Transactions!F$2:F$501)</f>
        <v>Credit Card</v>
      </c>
      <c r="L119" t="b">
        <f>_xlfn.XLOOKUP(Table1[[#This Row],[Transaction_ID]],Transactions!A$2:A$501,Transactions!G$2:G$501)</f>
        <v>0</v>
      </c>
      <c r="M119" s="1">
        <f>IF(L119=TRUE, _xlfn.XLOOKUP(C119, Products!A$2:A$91,Products!G$2:G$91), 0)</f>
        <v>0</v>
      </c>
      <c r="N119" t="str">
        <f ca="1">_xlfn.TEXTJOIN(", ", TRUE,
 IF(AND(L119=TRUE, E119&gt;0), "Membership Pricing", ""),
 IF(AND(L119=TRUE, M119&gt;0), "PC Points", ""),
 IF(AND(_xlfn.XLOOKUP(C119, Products!A:A, Products!C:C, "")="Bakery", RAND()&lt;0.3), "50% Perishable", "")
)</f>
        <v/>
      </c>
      <c r="O119" s="5">
        <f t="shared" ca="1" si="3"/>
        <v>0</v>
      </c>
    </row>
    <row r="120" spans="1:15" x14ac:dyDescent="0.45">
      <c r="A120" t="s">
        <v>291</v>
      </c>
      <c r="B120" s="6">
        <f>_xlfn.XLOOKUP(Table1[[#This Row],[Transaction_ID]],Transactions!A$2:A$501,Transactions!D$2:D$501)</f>
        <v>45725</v>
      </c>
      <c r="C120">
        <v>123518</v>
      </c>
      <c r="D120" s="5">
        <f>_xlfn.XLOOKUP(Table1[[#This Row],[SKU]],Products!A$2:A$91,Products!E$2:E$91)</f>
        <v>1.99</v>
      </c>
      <c r="E120" s="5">
        <f>_xlfn.XLOOKUP(C120,Products!A$2:A$91,Products!F$2:F$91)</f>
        <v>0</v>
      </c>
      <c r="F120">
        <v>1</v>
      </c>
      <c r="G120" s="5">
        <f>Table1[[#This Row],[Price]]*Table1[[#This Row],[Quantity_Sold]]</f>
        <v>1.99</v>
      </c>
      <c r="H120" s="5">
        <f t="shared" ca="1" si="2"/>
        <v>1.99</v>
      </c>
      <c r="I120">
        <f>_xlfn.XLOOKUP(Table1[[#This Row],[Transaction_ID]],Transactions!A$2:A$501,Transactions!B$2:B$501)</f>
        <v>208</v>
      </c>
      <c r="J120">
        <f>_xlfn.XLOOKUP(Table1[[#This Row],[Transaction_ID]],Transactions!$A$2:$A$501,Transactions!$C$2:$C$501)</f>
        <v>1</v>
      </c>
      <c r="K120" t="str">
        <f>_xlfn.XLOOKUP(Table1[[#This Row],[Transaction_ID]],Transactions!A$2:A$501,Transactions!F$2:F$501)</f>
        <v>Credit Card</v>
      </c>
      <c r="L120" t="b">
        <f>_xlfn.XLOOKUP(Table1[[#This Row],[Transaction_ID]],Transactions!A$2:A$501,Transactions!G$2:G$501)</f>
        <v>0</v>
      </c>
      <c r="M120" s="1">
        <f>IF(L120=TRUE, _xlfn.XLOOKUP(C120, Products!A$2:A$91,Products!G$2:G$91), 0)</f>
        <v>0</v>
      </c>
      <c r="N120" t="str">
        <f ca="1">_xlfn.TEXTJOIN(", ", TRUE,
 IF(AND(L120=TRUE, E120&gt;0), "Membership Pricing", ""),
 IF(AND(L120=TRUE, M120&gt;0), "PC Points", ""),
 IF(AND(_xlfn.XLOOKUP(C120, Products!A:A, Products!C:C, "")="Bakery", RAND()&lt;0.3), "50% Perishable", "")
)</f>
        <v/>
      </c>
      <c r="O120" s="5">
        <f t="shared" ca="1" si="3"/>
        <v>0</v>
      </c>
    </row>
    <row r="121" spans="1:15" x14ac:dyDescent="0.45">
      <c r="A121" t="s">
        <v>291</v>
      </c>
      <c r="B121" s="6">
        <f>_xlfn.XLOOKUP(Table1[[#This Row],[Transaction_ID]],Transactions!A$2:A$501,Transactions!D$2:D$501)</f>
        <v>45725</v>
      </c>
      <c r="C121">
        <v>123556</v>
      </c>
      <c r="D121" s="5">
        <f>_xlfn.XLOOKUP(Table1[[#This Row],[SKU]],Products!A$2:A$91,Products!E$2:E$91)</f>
        <v>9.99</v>
      </c>
      <c r="E121" s="5">
        <f>_xlfn.XLOOKUP(C121,Products!A$2:A$91,Products!F$2:F$91)</f>
        <v>0</v>
      </c>
      <c r="F121">
        <v>2</v>
      </c>
      <c r="G121" s="5">
        <f>Table1[[#This Row],[Price]]*Table1[[#This Row],[Quantity_Sold]]</f>
        <v>19.98</v>
      </c>
      <c r="H121" s="5">
        <f t="shared" ca="1" si="2"/>
        <v>19.98</v>
      </c>
      <c r="I121">
        <f>_xlfn.XLOOKUP(Table1[[#This Row],[Transaction_ID]],Transactions!A$2:A$501,Transactions!B$2:B$501)</f>
        <v>208</v>
      </c>
      <c r="J121">
        <f>_xlfn.XLOOKUP(Table1[[#This Row],[Transaction_ID]],Transactions!$A$2:$A$501,Transactions!$C$2:$C$501)</f>
        <v>1</v>
      </c>
      <c r="K121" t="str">
        <f>_xlfn.XLOOKUP(Table1[[#This Row],[Transaction_ID]],Transactions!A$2:A$501,Transactions!F$2:F$501)</f>
        <v>Credit Card</v>
      </c>
      <c r="L121" t="b">
        <f>_xlfn.XLOOKUP(Table1[[#This Row],[Transaction_ID]],Transactions!A$2:A$501,Transactions!G$2:G$501)</f>
        <v>0</v>
      </c>
      <c r="M121" s="1">
        <f>IF(L121=TRUE, _xlfn.XLOOKUP(C121, Products!A$2:A$91,Products!G$2:G$91), 0)</f>
        <v>0</v>
      </c>
      <c r="N121" t="str">
        <f ca="1">_xlfn.TEXTJOIN(", ", TRUE,
 IF(AND(L121=TRUE, E121&gt;0), "Membership Pricing", ""),
 IF(AND(L121=TRUE, M121&gt;0), "PC Points", ""),
 IF(AND(_xlfn.XLOOKUP(C121, Products!A:A, Products!C:C, "")="Bakery", RAND()&lt;0.3), "50% Perishable", "")
)</f>
        <v/>
      </c>
      <c r="O121" s="5">
        <f t="shared" ca="1" si="3"/>
        <v>0</v>
      </c>
    </row>
    <row r="122" spans="1:15" x14ac:dyDescent="0.45">
      <c r="A122" t="s">
        <v>291</v>
      </c>
      <c r="B122" s="6">
        <f>_xlfn.XLOOKUP(Table1[[#This Row],[Transaction_ID]],Transactions!A$2:A$501,Transactions!D$2:D$501)</f>
        <v>45725</v>
      </c>
      <c r="C122">
        <v>123596</v>
      </c>
      <c r="D122" s="5">
        <f>_xlfn.XLOOKUP(Table1[[#This Row],[SKU]],Products!A$2:A$91,Products!E$2:E$91)</f>
        <v>3.99</v>
      </c>
      <c r="E122" s="5">
        <f>_xlfn.XLOOKUP(C122,Products!A$2:A$91,Products!F$2:F$91)</f>
        <v>0</v>
      </c>
      <c r="F122">
        <v>3</v>
      </c>
      <c r="G122" s="5">
        <f>Table1[[#This Row],[Price]]*Table1[[#This Row],[Quantity_Sold]]</f>
        <v>11.97</v>
      </c>
      <c r="H122" s="5">
        <f t="shared" ca="1" si="2"/>
        <v>11.97</v>
      </c>
      <c r="I122">
        <f>_xlfn.XLOOKUP(Table1[[#This Row],[Transaction_ID]],Transactions!A$2:A$501,Transactions!B$2:B$501)</f>
        <v>208</v>
      </c>
      <c r="J122">
        <f>_xlfn.XLOOKUP(Table1[[#This Row],[Transaction_ID]],Transactions!$A$2:$A$501,Transactions!$C$2:$C$501)</f>
        <v>1</v>
      </c>
      <c r="K122" t="str">
        <f>_xlfn.XLOOKUP(Table1[[#This Row],[Transaction_ID]],Transactions!A$2:A$501,Transactions!F$2:F$501)</f>
        <v>Credit Card</v>
      </c>
      <c r="L122" t="b">
        <f>_xlfn.XLOOKUP(Table1[[#This Row],[Transaction_ID]],Transactions!A$2:A$501,Transactions!G$2:G$501)</f>
        <v>0</v>
      </c>
      <c r="M122" s="1">
        <f>IF(L122=TRUE, _xlfn.XLOOKUP(C122, Products!A$2:A$91,Products!G$2:G$91), 0)</f>
        <v>0</v>
      </c>
      <c r="N122" t="str">
        <f ca="1">_xlfn.TEXTJOIN(", ", TRUE,
 IF(AND(L122=TRUE, E122&gt;0), "Membership Pricing", ""),
 IF(AND(L122=TRUE, M122&gt;0), "PC Points", ""),
 IF(AND(_xlfn.XLOOKUP(C122, Products!A:A, Products!C:C, "")="Bakery", RAND()&lt;0.3), "50% Perishable", "")
)</f>
        <v/>
      </c>
      <c r="O122" s="5">
        <f t="shared" ca="1" si="3"/>
        <v>0</v>
      </c>
    </row>
    <row r="123" spans="1:15" x14ac:dyDescent="0.45">
      <c r="A123" t="s">
        <v>291</v>
      </c>
      <c r="B123" s="6">
        <f>_xlfn.XLOOKUP(Table1[[#This Row],[Transaction_ID]],Transactions!A$2:A$501,Transactions!D$2:D$501)</f>
        <v>45725</v>
      </c>
      <c r="C123">
        <v>123548</v>
      </c>
      <c r="D123" s="5">
        <f>_xlfn.XLOOKUP(Table1[[#This Row],[SKU]],Products!A$2:A$91,Products!E$2:E$91)</f>
        <v>3.49</v>
      </c>
      <c r="E123" s="5">
        <f>_xlfn.XLOOKUP(C123,Products!A$2:A$91,Products!F$2:F$91)</f>
        <v>0</v>
      </c>
      <c r="F123">
        <v>5</v>
      </c>
      <c r="G123" s="5">
        <f>Table1[[#This Row],[Price]]*Table1[[#This Row],[Quantity_Sold]]</f>
        <v>17.450000000000003</v>
      </c>
      <c r="H123" s="5">
        <f t="shared" ca="1" si="2"/>
        <v>17.450000000000003</v>
      </c>
      <c r="I123">
        <f>_xlfn.XLOOKUP(Table1[[#This Row],[Transaction_ID]],Transactions!A$2:A$501,Transactions!B$2:B$501)</f>
        <v>208</v>
      </c>
      <c r="J123">
        <f>_xlfn.XLOOKUP(Table1[[#This Row],[Transaction_ID]],Transactions!$A$2:$A$501,Transactions!$C$2:$C$501)</f>
        <v>1</v>
      </c>
      <c r="K123" t="str">
        <f>_xlfn.XLOOKUP(Table1[[#This Row],[Transaction_ID]],Transactions!A$2:A$501,Transactions!F$2:F$501)</f>
        <v>Credit Card</v>
      </c>
      <c r="L123" t="b">
        <f>_xlfn.XLOOKUP(Table1[[#This Row],[Transaction_ID]],Transactions!A$2:A$501,Transactions!G$2:G$501)</f>
        <v>0</v>
      </c>
      <c r="M123" s="1">
        <f>IF(L123=TRUE, _xlfn.XLOOKUP(C123, Products!A$2:A$91,Products!G$2:G$91), 0)</f>
        <v>0</v>
      </c>
      <c r="N123" t="str">
        <f ca="1">_xlfn.TEXTJOIN(", ", TRUE,
 IF(AND(L123=TRUE, E123&gt;0), "Membership Pricing", ""),
 IF(AND(L123=TRUE, M123&gt;0), "PC Points", ""),
 IF(AND(_xlfn.XLOOKUP(C123, Products!A:A, Products!C:C, "")="Bakery", RAND()&lt;0.3), "50% Perishable", "")
)</f>
        <v/>
      </c>
      <c r="O123" s="5">
        <f t="shared" ca="1" si="3"/>
        <v>0</v>
      </c>
    </row>
    <row r="124" spans="1:15" x14ac:dyDescent="0.45">
      <c r="A124" t="s">
        <v>292</v>
      </c>
      <c r="B124" s="6">
        <f>_xlfn.XLOOKUP(Table1[[#This Row],[Transaction_ID]],Transactions!A$2:A$501,Transactions!D$2:D$501)</f>
        <v>45725</v>
      </c>
      <c r="C124">
        <v>123530</v>
      </c>
      <c r="D124" s="5">
        <f>_xlfn.XLOOKUP(Table1[[#This Row],[SKU]],Products!A$2:A$91,Products!E$2:E$91)</f>
        <v>3.49</v>
      </c>
      <c r="E124" s="5">
        <f>_xlfn.XLOOKUP(C124,Products!A$2:A$91,Products!F$2:F$91)</f>
        <v>0</v>
      </c>
      <c r="F124">
        <v>5</v>
      </c>
      <c r="G124" s="5">
        <f>Table1[[#This Row],[Price]]*Table1[[#This Row],[Quantity_Sold]]</f>
        <v>17.450000000000003</v>
      </c>
      <c r="H124" s="5">
        <f t="shared" ca="1" si="2"/>
        <v>17.450000000000003</v>
      </c>
      <c r="I124">
        <f>_xlfn.XLOOKUP(Table1[[#This Row],[Transaction_ID]],Transactions!A$2:A$501,Transactions!B$2:B$501)</f>
        <v>221</v>
      </c>
      <c r="J124">
        <f>_xlfn.XLOOKUP(Table1[[#This Row],[Transaction_ID]],Transactions!$A$2:$A$501,Transactions!$C$2:$C$501)</f>
        <v>2</v>
      </c>
      <c r="K124" t="str">
        <f>_xlfn.XLOOKUP(Table1[[#This Row],[Transaction_ID]],Transactions!A$2:A$501,Transactions!F$2:F$501)</f>
        <v>Cash</v>
      </c>
      <c r="L124" t="b">
        <f>_xlfn.XLOOKUP(Table1[[#This Row],[Transaction_ID]],Transactions!A$2:A$501,Transactions!G$2:G$501)</f>
        <v>0</v>
      </c>
      <c r="M124" s="1">
        <f>IF(L124=TRUE, _xlfn.XLOOKUP(C124, Products!A$2:A$91,Products!G$2:G$91), 0)</f>
        <v>0</v>
      </c>
      <c r="N124" t="str">
        <f ca="1">_xlfn.TEXTJOIN(", ", TRUE,
 IF(AND(L124=TRUE, E124&gt;0), "Membership Pricing", ""),
 IF(AND(L124=TRUE, M124&gt;0), "PC Points", ""),
 IF(AND(_xlfn.XLOOKUP(C124, Products!A:A, Products!C:C, "")="Bakery", RAND()&lt;0.3), "50% Perishable", "")
)</f>
        <v/>
      </c>
      <c r="O124" s="5">
        <f t="shared" ca="1" si="3"/>
        <v>0</v>
      </c>
    </row>
    <row r="125" spans="1:15" x14ac:dyDescent="0.45">
      <c r="A125" t="s">
        <v>292</v>
      </c>
      <c r="B125" s="6">
        <f>_xlfn.XLOOKUP(Table1[[#This Row],[Transaction_ID]],Transactions!A$2:A$501,Transactions!D$2:D$501)</f>
        <v>45725</v>
      </c>
      <c r="C125">
        <v>123591</v>
      </c>
      <c r="D125" s="5">
        <f>_xlfn.XLOOKUP(Table1[[#This Row],[SKU]],Products!A$2:A$91,Products!E$2:E$91)</f>
        <v>4.49</v>
      </c>
      <c r="E125" s="5">
        <f>_xlfn.XLOOKUP(C125,Products!A$2:A$91,Products!F$2:F$91)</f>
        <v>0</v>
      </c>
      <c r="F125">
        <v>4</v>
      </c>
      <c r="G125" s="5">
        <f>Table1[[#This Row],[Price]]*Table1[[#This Row],[Quantity_Sold]]</f>
        <v>17.96</v>
      </c>
      <c r="H125" s="5">
        <f t="shared" ca="1" si="2"/>
        <v>17.96</v>
      </c>
      <c r="I125">
        <f>_xlfn.XLOOKUP(Table1[[#This Row],[Transaction_ID]],Transactions!A$2:A$501,Transactions!B$2:B$501)</f>
        <v>221</v>
      </c>
      <c r="J125">
        <f>_xlfn.XLOOKUP(Table1[[#This Row],[Transaction_ID]],Transactions!$A$2:$A$501,Transactions!$C$2:$C$501)</f>
        <v>2</v>
      </c>
      <c r="K125" t="str">
        <f>_xlfn.XLOOKUP(Table1[[#This Row],[Transaction_ID]],Transactions!A$2:A$501,Transactions!F$2:F$501)</f>
        <v>Cash</v>
      </c>
      <c r="L125" t="b">
        <f>_xlfn.XLOOKUP(Table1[[#This Row],[Transaction_ID]],Transactions!A$2:A$501,Transactions!G$2:G$501)</f>
        <v>0</v>
      </c>
      <c r="M125" s="1">
        <f>IF(L125=TRUE, _xlfn.XLOOKUP(C125, Products!A$2:A$91,Products!G$2:G$91), 0)</f>
        <v>0</v>
      </c>
      <c r="N125" t="str">
        <f ca="1">_xlfn.TEXTJOIN(", ", TRUE,
 IF(AND(L125=TRUE, E125&gt;0), "Membership Pricing", ""),
 IF(AND(L125=TRUE, M125&gt;0), "PC Points", ""),
 IF(AND(_xlfn.XLOOKUP(C125, Products!A:A, Products!C:C, "")="Bakery", RAND()&lt;0.3), "50% Perishable", "")
)</f>
        <v/>
      </c>
      <c r="O125" s="5">
        <f t="shared" ca="1" si="3"/>
        <v>0</v>
      </c>
    </row>
    <row r="126" spans="1:15" x14ac:dyDescent="0.45">
      <c r="A126" t="s">
        <v>293</v>
      </c>
      <c r="B126" s="6">
        <f>_xlfn.XLOOKUP(Table1[[#This Row],[Transaction_ID]],Transactions!A$2:A$501,Transactions!D$2:D$501)</f>
        <v>45704</v>
      </c>
      <c r="C126">
        <v>123598</v>
      </c>
      <c r="D126" s="5">
        <f>_xlfn.XLOOKUP(Table1[[#This Row],[SKU]],Products!A$2:A$91,Products!E$2:E$91)</f>
        <v>6.49</v>
      </c>
      <c r="E126" s="5">
        <f>_xlfn.XLOOKUP(C126,Products!A$2:A$91,Products!F$2:F$91)</f>
        <v>0</v>
      </c>
      <c r="F126">
        <v>3</v>
      </c>
      <c r="G126" s="5">
        <f>Table1[[#This Row],[Price]]*Table1[[#This Row],[Quantity_Sold]]</f>
        <v>19.47</v>
      </c>
      <c r="H126" s="5">
        <f t="shared" ca="1" si="2"/>
        <v>19.47</v>
      </c>
      <c r="I126">
        <f>_xlfn.XLOOKUP(Table1[[#This Row],[Transaction_ID]],Transactions!A$2:A$501,Transactions!B$2:B$501)</f>
        <v>212</v>
      </c>
      <c r="J126">
        <f>_xlfn.XLOOKUP(Table1[[#This Row],[Transaction_ID]],Transactions!$A$2:$A$501,Transactions!$C$2:$C$501)</f>
        <v>5</v>
      </c>
      <c r="K126" t="str">
        <f>_xlfn.XLOOKUP(Table1[[#This Row],[Transaction_ID]],Transactions!A$2:A$501,Transactions!F$2:F$501)</f>
        <v>Cash</v>
      </c>
      <c r="L126" t="b">
        <f>_xlfn.XLOOKUP(Table1[[#This Row],[Transaction_ID]],Transactions!A$2:A$501,Transactions!G$2:G$501)</f>
        <v>0</v>
      </c>
      <c r="M126" s="1">
        <f>IF(L126=TRUE, _xlfn.XLOOKUP(C126, Products!A$2:A$91,Products!G$2:G$91), 0)</f>
        <v>0</v>
      </c>
      <c r="N126" t="str">
        <f ca="1">_xlfn.TEXTJOIN(", ", TRUE,
 IF(AND(L126=TRUE, E126&gt;0), "Membership Pricing", ""),
 IF(AND(L126=TRUE, M126&gt;0), "PC Points", ""),
 IF(AND(_xlfn.XLOOKUP(C126, Products!A:A, Products!C:C, "")="Bakery", RAND()&lt;0.3), "50% Perishable", "")
)</f>
        <v/>
      </c>
      <c r="O126" s="5">
        <f t="shared" ca="1" si="3"/>
        <v>0</v>
      </c>
    </row>
    <row r="127" spans="1:15" x14ac:dyDescent="0.45">
      <c r="A127" t="s">
        <v>293</v>
      </c>
      <c r="B127" s="6">
        <f>_xlfn.XLOOKUP(Table1[[#This Row],[Transaction_ID]],Transactions!A$2:A$501,Transactions!D$2:D$501)</f>
        <v>45704</v>
      </c>
      <c r="C127">
        <v>123600</v>
      </c>
      <c r="D127" s="5">
        <f>_xlfn.XLOOKUP(Table1[[#This Row],[SKU]],Products!A$2:A$91,Products!E$2:E$91)</f>
        <v>4.99</v>
      </c>
      <c r="E127" s="5">
        <f>_xlfn.XLOOKUP(C127,Products!A$2:A$91,Products!F$2:F$91)</f>
        <v>0</v>
      </c>
      <c r="F127">
        <v>5</v>
      </c>
      <c r="G127" s="5">
        <f>Table1[[#This Row],[Price]]*Table1[[#This Row],[Quantity_Sold]]</f>
        <v>24.950000000000003</v>
      </c>
      <c r="H127" s="5">
        <f t="shared" ca="1" si="2"/>
        <v>24.950000000000003</v>
      </c>
      <c r="I127">
        <f>_xlfn.XLOOKUP(Table1[[#This Row],[Transaction_ID]],Transactions!A$2:A$501,Transactions!B$2:B$501)</f>
        <v>212</v>
      </c>
      <c r="J127">
        <f>_xlfn.XLOOKUP(Table1[[#This Row],[Transaction_ID]],Transactions!$A$2:$A$501,Transactions!$C$2:$C$501)</f>
        <v>5</v>
      </c>
      <c r="K127" t="str">
        <f>_xlfn.XLOOKUP(Table1[[#This Row],[Transaction_ID]],Transactions!A$2:A$501,Transactions!F$2:F$501)</f>
        <v>Cash</v>
      </c>
      <c r="L127" t="b">
        <f>_xlfn.XLOOKUP(Table1[[#This Row],[Transaction_ID]],Transactions!A$2:A$501,Transactions!G$2:G$501)</f>
        <v>0</v>
      </c>
      <c r="M127" s="1">
        <f>IF(L127=TRUE, _xlfn.XLOOKUP(C127, Products!A$2:A$91,Products!G$2:G$91), 0)</f>
        <v>0</v>
      </c>
      <c r="N127" t="str">
        <f ca="1">_xlfn.TEXTJOIN(", ", TRUE,
 IF(AND(L127=TRUE, E127&gt;0), "Membership Pricing", ""),
 IF(AND(L127=TRUE, M127&gt;0), "PC Points", ""),
 IF(AND(_xlfn.XLOOKUP(C127, Products!A:A, Products!C:C, "")="Bakery", RAND()&lt;0.3), "50% Perishable", "")
)</f>
        <v/>
      </c>
      <c r="O127" s="5">
        <f t="shared" ca="1" si="3"/>
        <v>0</v>
      </c>
    </row>
    <row r="128" spans="1:15" x14ac:dyDescent="0.45">
      <c r="A128" t="s">
        <v>293</v>
      </c>
      <c r="B128" s="6">
        <f>_xlfn.XLOOKUP(Table1[[#This Row],[Transaction_ID]],Transactions!A$2:A$501,Transactions!D$2:D$501)</f>
        <v>45704</v>
      </c>
      <c r="C128">
        <v>123537</v>
      </c>
      <c r="D128" s="5">
        <f>_xlfn.XLOOKUP(Table1[[#This Row],[SKU]],Products!A$2:A$91,Products!E$2:E$91)</f>
        <v>6.49</v>
      </c>
      <c r="E128" s="5">
        <f>_xlfn.XLOOKUP(C128,Products!A$2:A$91,Products!F$2:F$91)</f>
        <v>0</v>
      </c>
      <c r="F128">
        <v>4</v>
      </c>
      <c r="G128" s="5">
        <f>Table1[[#This Row],[Price]]*Table1[[#This Row],[Quantity_Sold]]</f>
        <v>25.96</v>
      </c>
      <c r="H128" s="5">
        <f t="shared" ca="1" si="2"/>
        <v>25.96</v>
      </c>
      <c r="I128">
        <f>_xlfn.XLOOKUP(Table1[[#This Row],[Transaction_ID]],Transactions!A$2:A$501,Transactions!B$2:B$501)</f>
        <v>212</v>
      </c>
      <c r="J128">
        <f>_xlfn.XLOOKUP(Table1[[#This Row],[Transaction_ID]],Transactions!$A$2:$A$501,Transactions!$C$2:$C$501)</f>
        <v>5</v>
      </c>
      <c r="K128" t="str">
        <f>_xlfn.XLOOKUP(Table1[[#This Row],[Transaction_ID]],Transactions!A$2:A$501,Transactions!F$2:F$501)</f>
        <v>Cash</v>
      </c>
      <c r="L128" t="b">
        <f>_xlfn.XLOOKUP(Table1[[#This Row],[Transaction_ID]],Transactions!A$2:A$501,Transactions!G$2:G$501)</f>
        <v>0</v>
      </c>
      <c r="M128" s="1">
        <f>IF(L128=TRUE, _xlfn.XLOOKUP(C128, Products!A$2:A$91,Products!G$2:G$91), 0)</f>
        <v>0</v>
      </c>
      <c r="N128" t="str">
        <f ca="1">_xlfn.TEXTJOIN(", ", TRUE,
 IF(AND(L128=TRUE, E128&gt;0), "Membership Pricing", ""),
 IF(AND(L128=TRUE, M128&gt;0), "PC Points", ""),
 IF(AND(_xlfn.XLOOKUP(C128, Products!A:A, Products!C:C, "")="Bakery", RAND()&lt;0.3), "50% Perishable", "")
)</f>
        <v/>
      </c>
      <c r="O128" s="5">
        <f t="shared" ca="1" si="3"/>
        <v>0</v>
      </c>
    </row>
    <row r="129" spans="1:15" x14ac:dyDescent="0.45">
      <c r="A129" t="s">
        <v>33</v>
      </c>
      <c r="B129" s="6">
        <f>_xlfn.XLOOKUP(Table1[[#This Row],[Transaction_ID]],Transactions!A$2:A$501,Transactions!D$2:D$501)</f>
        <v>45704</v>
      </c>
      <c r="C129">
        <v>123580</v>
      </c>
      <c r="D129" s="5">
        <f>_xlfn.XLOOKUP(Table1[[#This Row],[SKU]],Products!A$2:A$91,Products!E$2:E$91)</f>
        <v>3.79</v>
      </c>
      <c r="E129" s="5">
        <f>_xlfn.XLOOKUP(C129,Products!A$2:A$91,Products!F$2:F$91)</f>
        <v>3.49</v>
      </c>
      <c r="F129">
        <v>4</v>
      </c>
      <c r="G129" s="5">
        <f>Table1[[#This Row],[Price]]*Table1[[#This Row],[Quantity_Sold]]</f>
        <v>15.16</v>
      </c>
      <c r="H129" s="5">
        <f t="shared" ca="1" si="2"/>
        <v>7.58</v>
      </c>
      <c r="I129">
        <f>_xlfn.XLOOKUP(Table1[[#This Row],[Transaction_ID]],Transactions!A$2:A$501,Transactions!B$2:B$501)</f>
        <v>218</v>
      </c>
      <c r="J129">
        <f>_xlfn.XLOOKUP(Table1[[#This Row],[Transaction_ID]],Transactions!$A$2:$A$501,Transactions!$C$2:$C$501)</f>
        <v>3</v>
      </c>
      <c r="K129" t="str">
        <f>_xlfn.XLOOKUP(Table1[[#This Row],[Transaction_ID]],Transactions!A$2:A$501,Transactions!F$2:F$501)</f>
        <v>Cash</v>
      </c>
      <c r="L129" t="b">
        <f>_xlfn.XLOOKUP(Table1[[#This Row],[Transaction_ID]],Transactions!A$2:A$501,Transactions!G$2:G$501)</f>
        <v>0</v>
      </c>
      <c r="M129" s="1">
        <f>IF(L129=TRUE, _xlfn.XLOOKUP(C129, Products!A$2:A$91,Products!G$2:G$91), 0)</f>
        <v>0</v>
      </c>
      <c r="N129" t="str">
        <f ca="1">_xlfn.TEXTJOIN(", ", TRUE,
 IF(AND(L129=TRUE, E129&gt;0), "Membership Pricing", ""),
 IF(AND(L129=TRUE, M129&gt;0), "PC Points", ""),
 IF(AND(_xlfn.XLOOKUP(C129, Products!A:A, Products!C:C, "")="Bakery", RAND()&lt;0.3), "50% Perishable", "")
)</f>
        <v>50% Perishable</v>
      </c>
      <c r="O129" s="5">
        <f t="shared" ca="1" si="3"/>
        <v>7.58</v>
      </c>
    </row>
    <row r="130" spans="1:15" x14ac:dyDescent="0.45">
      <c r="A130" t="s">
        <v>33</v>
      </c>
      <c r="B130" s="6">
        <f>_xlfn.XLOOKUP(Table1[[#This Row],[Transaction_ID]],Transactions!A$2:A$501,Transactions!D$2:D$501)</f>
        <v>45704</v>
      </c>
      <c r="C130">
        <v>123534</v>
      </c>
      <c r="D130" s="5">
        <f>_xlfn.XLOOKUP(Table1[[#This Row],[SKU]],Products!A$2:A$91,Products!E$2:E$91)</f>
        <v>10.99</v>
      </c>
      <c r="E130" s="5">
        <f>_xlfn.XLOOKUP(C130,Products!A$2:A$91,Products!F$2:F$91)</f>
        <v>7.49</v>
      </c>
      <c r="F130">
        <v>4</v>
      </c>
      <c r="G130" s="5">
        <f>Table1[[#This Row],[Price]]*Table1[[#This Row],[Quantity_Sold]]</f>
        <v>43.96</v>
      </c>
      <c r="H130" s="5">
        <f t="shared" ref="H130:H193" ca="1" si="4" xml:space="preserve">
 IF(AND(ISNUMBER(SEARCH("50% Perishable", N130)), ISNUMBER(SEARCH("Membership Pricing", N130)), E130&gt;0),
    F130 * E130 * 0.5,
    IF(AND(ISNUMBER(SEARCH("50% Perishable", N130)), NOT(ISNUMBER(SEARCH("Membership Pricing", N130)))),
       F130 * D130 * 0.5,
       IF(AND(L130=TRUE, ISNUMBER(SEARCH("Membership Pricing", N130)), E130&gt;0),
          F130 * E130,
          F130 * D130
       )
    )
)</f>
        <v>43.96</v>
      </c>
      <c r="I130">
        <f>_xlfn.XLOOKUP(Table1[[#This Row],[Transaction_ID]],Transactions!A$2:A$501,Transactions!B$2:B$501)</f>
        <v>218</v>
      </c>
      <c r="J130">
        <f>_xlfn.XLOOKUP(Table1[[#This Row],[Transaction_ID]],Transactions!$A$2:$A$501,Transactions!$C$2:$C$501)</f>
        <v>3</v>
      </c>
      <c r="K130" t="str">
        <f>_xlfn.XLOOKUP(Table1[[#This Row],[Transaction_ID]],Transactions!A$2:A$501,Transactions!F$2:F$501)</f>
        <v>Cash</v>
      </c>
      <c r="L130" t="b">
        <f>_xlfn.XLOOKUP(Table1[[#This Row],[Transaction_ID]],Transactions!A$2:A$501,Transactions!G$2:G$501)</f>
        <v>0</v>
      </c>
      <c r="M130" s="1">
        <f>IF(L130=TRUE, _xlfn.XLOOKUP(C130, Products!A$2:A$91,Products!G$2:G$91), 0)</f>
        <v>0</v>
      </c>
      <c r="N130" t="str">
        <f ca="1">_xlfn.TEXTJOIN(", ", TRUE,
 IF(AND(L130=TRUE, E130&gt;0), "Membership Pricing", ""),
 IF(AND(L130=TRUE, M130&gt;0), "PC Points", ""),
 IF(AND(_xlfn.XLOOKUP(C130, Products!A:A, Products!C:C, "")="Bakery", RAND()&lt;0.3), "50% Perishable", "")
)</f>
        <v/>
      </c>
      <c r="O130" s="5">
        <f t="shared" ref="O130:O193" ca="1" si="5">G130-H130</f>
        <v>0</v>
      </c>
    </row>
    <row r="131" spans="1:15" x14ac:dyDescent="0.45">
      <c r="A131" t="s">
        <v>33</v>
      </c>
      <c r="B131" s="6">
        <f>_xlfn.XLOOKUP(Table1[[#This Row],[Transaction_ID]],Transactions!A$2:A$501,Transactions!D$2:D$501)</f>
        <v>45704</v>
      </c>
      <c r="C131">
        <v>123560</v>
      </c>
      <c r="D131" s="5">
        <f>_xlfn.XLOOKUP(Table1[[#This Row],[SKU]],Products!A$2:A$91,Products!E$2:E$91)</f>
        <v>7.99</v>
      </c>
      <c r="E131" s="5">
        <f>_xlfn.XLOOKUP(C131,Products!A$2:A$91,Products!F$2:F$91)</f>
        <v>0</v>
      </c>
      <c r="F131">
        <v>3</v>
      </c>
      <c r="G131" s="5">
        <f>Table1[[#This Row],[Price]]*Table1[[#This Row],[Quantity_Sold]]</f>
        <v>23.97</v>
      </c>
      <c r="H131" s="5">
        <f t="shared" ca="1" si="4"/>
        <v>23.97</v>
      </c>
      <c r="I131">
        <f>_xlfn.XLOOKUP(Table1[[#This Row],[Transaction_ID]],Transactions!A$2:A$501,Transactions!B$2:B$501)</f>
        <v>218</v>
      </c>
      <c r="J131">
        <f>_xlfn.XLOOKUP(Table1[[#This Row],[Transaction_ID]],Transactions!$A$2:$A$501,Transactions!$C$2:$C$501)</f>
        <v>3</v>
      </c>
      <c r="K131" t="str">
        <f>_xlfn.XLOOKUP(Table1[[#This Row],[Transaction_ID]],Transactions!A$2:A$501,Transactions!F$2:F$501)</f>
        <v>Cash</v>
      </c>
      <c r="L131" t="b">
        <f>_xlfn.XLOOKUP(Table1[[#This Row],[Transaction_ID]],Transactions!A$2:A$501,Transactions!G$2:G$501)</f>
        <v>0</v>
      </c>
      <c r="M131" s="1">
        <f>IF(L131=TRUE, _xlfn.XLOOKUP(C131, Products!A$2:A$91,Products!G$2:G$91), 0)</f>
        <v>0</v>
      </c>
      <c r="N131" t="str">
        <f ca="1">_xlfn.TEXTJOIN(", ", TRUE,
 IF(AND(L131=TRUE, E131&gt;0), "Membership Pricing", ""),
 IF(AND(L131=TRUE, M131&gt;0), "PC Points", ""),
 IF(AND(_xlfn.XLOOKUP(C131, Products!A:A, Products!C:C, "")="Bakery", RAND()&lt;0.3), "50% Perishable", "")
)</f>
        <v/>
      </c>
      <c r="O131" s="5">
        <f t="shared" ca="1" si="5"/>
        <v>0</v>
      </c>
    </row>
    <row r="132" spans="1:15" x14ac:dyDescent="0.45">
      <c r="A132" t="s">
        <v>34</v>
      </c>
      <c r="B132" s="6">
        <f>_xlfn.XLOOKUP(Table1[[#This Row],[Transaction_ID]],Transactions!A$2:A$501,Transactions!D$2:D$501)</f>
        <v>45718</v>
      </c>
      <c r="C132">
        <v>123562</v>
      </c>
      <c r="D132" s="5">
        <f>_xlfn.XLOOKUP(Table1[[#This Row],[SKU]],Products!A$2:A$91,Products!E$2:E$91)</f>
        <v>5.99</v>
      </c>
      <c r="E132" s="5">
        <f>_xlfn.XLOOKUP(C132,Products!A$2:A$91,Products!F$2:F$91)</f>
        <v>0</v>
      </c>
      <c r="F132">
        <v>5</v>
      </c>
      <c r="G132" s="5">
        <f>Table1[[#This Row],[Price]]*Table1[[#This Row],[Quantity_Sold]]</f>
        <v>29.950000000000003</v>
      </c>
      <c r="H132" s="5">
        <f t="shared" ca="1" si="4"/>
        <v>29.950000000000003</v>
      </c>
      <c r="I132">
        <f>_xlfn.XLOOKUP(Table1[[#This Row],[Transaction_ID]],Transactions!A$2:A$501,Transactions!B$2:B$501)</f>
        <v>220</v>
      </c>
      <c r="J132">
        <f>_xlfn.XLOOKUP(Table1[[#This Row],[Transaction_ID]],Transactions!$A$2:$A$501,Transactions!$C$2:$C$501)</f>
        <v>6</v>
      </c>
      <c r="K132" t="str">
        <f>_xlfn.XLOOKUP(Table1[[#This Row],[Transaction_ID]],Transactions!A$2:A$501,Transactions!F$2:F$501)</f>
        <v>Cash</v>
      </c>
      <c r="L132" t="b">
        <f>_xlfn.XLOOKUP(Table1[[#This Row],[Transaction_ID]],Transactions!A$2:A$501,Transactions!G$2:G$501)</f>
        <v>0</v>
      </c>
      <c r="M132" s="1">
        <f>IF(L132=TRUE, _xlfn.XLOOKUP(C132, Products!A$2:A$91,Products!G$2:G$91), 0)</f>
        <v>0</v>
      </c>
      <c r="N132" t="str">
        <f ca="1">_xlfn.TEXTJOIN(", ", TRUE,
 IF(AND(L132=TRUE, E132&gt;0), "Membership Pricing", ""),
 IF(AND(L132=TRUE, M132&gt;0), "PC Points", ""),
 IF(AND(_xlfn.XLOOKUP(C132, Products!A:A, Products!C:C, "")="Bakery", RAND()&lt;0.3), "50% Perishable", "")
)</f>
        <v/>
      </c>
      <c r="O132" s="5">
        <f t="shared" ca="1" si="5"/>
        <v>0</v>
      </c>
    </row>
    <row r="133" spans="1:15" x14ac:dyDescent="0.45">
      <c r="A133" t="s">
        <v>34</v>
      </c>
      <c r="B133" s="6">
        <f>_xlfn.XLOOKUP(Table1[[#This Row],[Transaction_ID]],Transactions!A$2:A$501,Transactions!D$2:D$501)</f>
        <v>45718</v>
      </c>
      <c r="C133">
        <v>123537</v>
      </c>
      <c r="D133" s="5">
        <f>_xlfn.XLOOKUP(Table1[[#This Row],[SKU]],Products!A$2:A$91,Products!E$2:E$91)</f>
        <v>6.49</v>
      </c>
      <c r="E133" s="5">
        <f>_xlfn.XLOOKUP(C133,Products!A$2:A$91,Products!F$2:F$91)</f>
        <v>0</v>
      </c>
      <c r="F133">
        <v>5</v>
      </c>
      <c r="G133" s="5">
        <f>Table1[[#This Row],[Price]]*Table1[[#This Row],[Quantity_Sold]]</f>
        <v>32.450000000000003</v>
      </c>
      <c r="H133" s="5">
        <f t="shared" ca="1" si="4"/>
        <v>32.450000000000003</v>
      </c>
      <c r="I133">
        <f>_xlfn.XLOOKUP(Table1[[#This Row],[Transaction_ID]],Transactions!A$2:A$501,Transactions!B$2:B$501)</f>
        <v>220</v>
      </c>
      <c r="J133">
        <f>_xlfn.XLOOKUP(Table1[[#This Row],[Transaction_ID]],Transactions!$A$2:$A$501,Transactions!$C$2:$C$501)</f>
        <v>6</v>
      </c>
      <c r="K133" t="str">
        <f>_xlfn.XLOOKUP(Table1[[#This Row],[Transaction_ID]],Transactions!A$2:A$501,Transactions!F$2:F$501)</f>
        <v>Cash</v>
      </c>
      <c r="L133" t="b">
        <f>_xlfn.XLOOKUP(Table1[[#This Row],[Transaction_ID]],Transactions!A$2:A$501,Transactions!G$2:G$501)</f>
        <v>0</v>
      </c>
      <c r="M133" s="1">
        <f>IF(L133=TRUE, _xlfn.XLOOKUP(C133, Products!A$2:A$91,Products!G$2:G$91), 0)</f>
        <v>0</v>
      </c>
      <c r="N133" t="str">
        <f ca="1">_xlfn.TEXTJOIN(", ", TRUE,
 IF(AND(L133=TRUE, E133&gt;0), "Membership Pricing", ""),
 IF(AND(L133=TRUE, M133&gt;0), "PC Points", ""),
 IF(AND(_xlfn.XLOOKUP(C133, Products!A:A, Products!C:C, "")="Bakery", RAND()&lt;0.3), "50% Perishable", "")
)</f>
        <v/>
      </c>
      <c r="O133" s="5">
        <f t="shared" ca="1" si="5"/>
        <v>0</v>
      </c>
    </row>
    <row r="134" spans="1:15" x14ac:dyDescent="0.45">
      <c r="A134" t="s">
        <v>294</v>
      </c>
      <c r="B134" s="6">
        <f>_xlfn.XLOOKUP(Table1[[#This Row],[Transaction_ID]],Transactions!A$2:A$501,Transactions!D$2:D$501)</f>
        <v>45718</v>
      </c>
      <c r="C134">
        <v>123572</v>
      </c>
      <c r="D134" s="5">
        <f>_xlfn.XLOOKUP(Table1[[#This Row],[SKU]],Products!A$2:A$91,Products!E$2:E$91)</f>
        <v>2.99</v>
      </c>
      <c r="E134" s="5">
        <f>_xlfn.XLOOKUP(C134,Products!A$2:A$91,Products!F$2:F$91)</f>
        <v>0</v>
      </c>
      <c r="F134">
        <v>1</v>
      </c>
      <c r="G134" s="5">
        <f>Table1[[#This Row],[Price]]*Table1[[#This Row],[Quantity_Sold]]</f>
        <v>2.99</v>
      </c>
      <c r="H134" s="5">
        <f t="shared" ca="1" si="4"/>
        <v>2.99</v>
      </c>
      <c r="I134">
        <f>_xlfn.XLOOKUP(Table1[[#This Row],[Transaction_ID]],Transactions!A$2:A$501,Transactions!B$2:B$501)</f>
        <v>211</v>
      </c>
      <c r="J134">
        <f>_xlfn.XLOOKUP(Table1[[#This Row],[Transaction_ID]],Transactions!$A$2:$A$501,Transactions!$C$2:$C$501)</f>
        <v>2</v>
      </c>
      <c r="K134" t="str">
        <f>_xlfn.XLOOKUP(Table1[[#This Row],[Transaction_ID]],Transactions!A$2:A$501,Transactions!F$2:F$501)</f>
        <v>Debit Card</v>
      </c>
      <c r="L134" t="b">
        <f>_xlfn.XLOOKUP(Table1[[#This Row],[Transaction_ID]],Transactions!A$2:A$501,Transactions!G$2:G$501)</f>
        <v>0</v>
      </c>
      <c r="M134" s="1">
        <f>IF(L134=TRUE, _xlfn.XLOOKUP(C134, Products!A$2:A$91,Products!G$2:G$91), 0)</f>
        <v>0</v>
      </c>
      <c r="N134" t="str">
        <f ca="1">_xlfn.TEXTJOIN(", ", TRUE,
 IF(AND(L134=TRUE, E134&gt;0), "Membership Pricing", ""),
 IF(AND(L134=TRUE, M134&gt;0), "PC Points", ""),
 IF(AND(_xlfn.XLOOKUP(C134, Products!A:A, Products!C:C, "")="Bakery", RAND()&lt;0.3), "50% Perishable", "")
)</f>
        <v/>
      </c>
      <c r="O134" s="5">
        <f t="shared" ca="1" si="5"/>
        <v>0</v>
      </c>
    </row>
    <row r="135" spans="1:15" x14ac:dyDescent="0.45">
      <c r="A135" t="s">
        <v>294</v>
      </c>
      <c r="B135" s="6">
        <f>_xlfn.XLOOKUP(Table1[[#This Row],[Transaction_ID]],Transactions!A$2:A$501,Transactions!D$2:D$501)</f>
        <v>45718</v>
      </c>
      <c r="C135">
        <v>123597</v>
      </c>
      <c r="D135" s="5">
        <f>_xlfn.XLOOKUP(Table1[[#This Row],[SKU]],Products!A$2:A$91,Products!E$2:E$91)</f>
        <v>5.49</v>
      </c>
      <c r="E135" s="5">
        <f>_xlfn.XLOOKUP(C135,Products!A$2:A$91,Products!F$2:F$91)</f>
        <v>0</v>
      </c>
      <c r="F135">
        <v>5</v>
      </c>
      <c r="G135" s="5">
        <f>Table1[[#This Row],[Price]]*Table1[[#This Row],[Quantity_Sold]]</f>
        <v>27.450000000000003</v>
      </c>
      <c r="H135" s="5">
        <f t="shared" ca="1" si="4"/>
        <v>27.450000000000003</v>
      </c>
      <c r="I135">
        <f>_xlfn.XLOOKUP(Table1[[#This Row],[Transaction_ID]],Transactions!A$2:A$501,Transactions!B$2:B$501)</f>
        <v>211</v>
      </c>
      <c r="J135">
        <f>_xlfn.XLOOKUP(Table1[[#This Row],[Transaction_ID]],Transactions!$A$2:$A$501,Transactions!$C$2:$C$501)</f>
        <v>2</v>
      </c>
      <c r="K135" t="str">
        <f>_xlfn.XLOOKUP(Table1[[#This Row],[Transaction_ID]],Transactions!A$2:A$501,Transactions!F$2:F$501)</f>
        <v>Debit Card</v>
      </c>
      <c r="L135" t="b">
        <f>_xlfn.XLOOKUP(Table1[[#This Row],[Transaction_ID]],Transactions!A$2:A$501,Transactions!G$2:G$501)</f>
        <v>0</v>
      </c>
      <c r="M135" s="1">
        <f>IF(L135=TRUE, _xlfn.XLOOKUP(C135, Products!A$2:A$91,Products!G$2:G$91), 0)</f>
        <v>0</v>
      </c>
      <c r="N135" t="str">
        <f ca="1">_xlfn.TEXTJOIN(", ", TRUE,
 IF(AND(L135=TRUE, E135&gt;0), "Membership Pricing", ""),
 IF(AND(L135=TRUE, M135&gt;0), "PC Points", ""),
 IF(AND(_xlfn.XLOOKUP(C135, Products!A:A, Products!C:C, "")="Bakery", RAND()&lt;0.3), "50% Perishable", "")
)</f>
        <v/>
      </c>
      <c r="O135" s="5">
        <f t="shared" ca="1" si="5"/>
        <v>0</v>
      </c>
    </row>
    <row r="136" spans="1:15" x14ac:dyDescent="0.45">
      <c r="A136" t="s">
        <v>295</v>
      </c>
      <c r="B136" s="6">
        <f>_xlfn.XLOOKUP(Table1[[#This Row],[Transaction_ID]],Transactions!A$2:A$501,Transactions!D$2:D$501)</f>
        <v>45718</v>
      </c>
      <c r="C136">
        <v>123543</v>
      </c>
      <c r="D136" s="5">
        <f>_xlfn.XLOOKUP(Table1[[#This Row],[SKU]],Products!A$2:A$91,Products!E$2:E$91)</f>
        <v>7.99</v>
      </c>
      <c r="E136" s="5">
        <f>_xlfn.XLOOKUP(C136,Products!A$2:A$91,Products!F$2:F$91)</f>
        <v>0</v>
      </c>
      <c r="F136">
        <v>2</v>
      </c>
      <c r="G136" s="5">
        <f>Table1[[#This Row],[Price]]*Table1[[#This Row],[Quantity_Sold]]</f>
        <v>15.98</v>
      </c>
      <c r="H136" s="5">
        <f t="shared" ca="1" si="4"/>
        <v>15.98</v>
      </c>
      <c r="I136">
        <f>_xlfn.XLOOKUP(Table1[[#This Row],[Transaction_ID]],Transactions!A$2:A$501,Transactions!B$2:B$501)</f>
        <v>222</v>
      </c>
      <c r="J136">
        <f>_xlfn.XLOOKUP(Table1[[#This Row],[Transaction_ID]],Transactions!$A$2:$A$501,Transactions!$C$2:$C$501)</f>
        <v>1</v>
      </c>
      <c r="K136" t="str">
        <f>_xlfn.XLOOKUP(Table1[[#This Row],[Transaction_ID]],Transactions!A$2:A$501,Transactions!F$2:F$501)</f>
        <v>Debit Card</v>
      </c>
      <c r="L136" t="b">
        <f>_xlfn.XLOOKUP(Table1[[#This Row],[Transaction_ID]],Transactions!A$2:A$501,Transactions!G$2:G$501)</f>
        <v>0</v>
      </c>
      <c r="M136" s="1">
        <f>IF(L136=TRUE, _xlfn.XLOOKUP(C136, Products!A$2:A$91,Products!G$2:G$91), 0)</f>
        <v>0</v>
      </c>
      <c r="N136" t="str">
        <f ca="1">_xlfn.TEXTJOIN(", ", TRUE,
 IF(AND(L136=TRUE, E136&gt;0), "Membership Pricing", ""),
 IF(AND(L136=TRUE, M136&gt;0), "PC Points", ""),
 IF(AND(_xlfn.XLOOKUP(C136, Products!A:A, Products!C:C, "")="Bakery", RAND()&lt;0.3), "50% Perishable", "")
)</f>
        <v/>
      </c>
      <c r="O136" s="5">
        <f t="shared" ca="1" si="5"/>
        <v>0</v>
      </c>
    </row>
    <row r="137" spans="1:15" x14ac:dyDescent="0.45">
      <c r="A137" t="s">
        <v>295</v>
      </c>
      <c r="B137" s="6">
        <f>_xlfn.XLOOKUP(Table1[[#This Row],[Transaction_ID]],Transactions!A$2:A$501,Transactions!D$2:D$501)</f>
        <v>45718</v>
      </c>
      <c r="C137">
        <v>123579</v>
      </c>
      <c r="D137" s="5">
        <f>_xlfn.XLOOKUP(Table1[[#This Row],[SKU]],Products!A$2:A$91,Products!E$2:E$91)</f>
        <v>5.49</v>
      </c>
      <c r="E137" s="5">
        <f>_xlfn.XLOOKUP(C137,Products!A$2:A$91,Products!F$2:F$91)</f>
        <v>0</v>
      </c>
      <c r="F137">
        <v>5</v>
      </c>
      <c r="G137" s="5">
        <f>Table1[[#This Row],[Price]]*Table1[[#This Row],[Quantity_Sold]]</f>
        <v>27.450000000000003</v>
      </c>
      <c r="H137" s="5">
        <f t="shared" ca="1" si="4"/>
        <v>27.450000000000003</v>
      </c>
      <c r="I137">
        <f>_xlfn.XLOOKUP(Table1[[#This Row],[Transaction_ID]],Transactions!A$2:A$501,Transactions!B$2:B$501)</f>
        <v>222</v>
      </c>
      <c r="J137">
        <f>_xlfn.XLOOKUP(Table1[[#This Row],[Transaction_ID]],Transactions!$A$2:$A$501,Transactions!$C$2:$C$501)</f>
        <v>1</v>
      </c>
      <c r="K137" t="str">
        <f>_xlfn.XLOOKUP(Table1[[#This Row],[Transaction_ID]],Transactions!A$2:A$501,Transactions!F$2:F$501)</f>
        <v>Debit Card</v>
      </c>
      <c r="L137" t="b">
        <f>_xlfn.XLOOKUP(Table1[[#This Row],[Transaction_ID]],Transactions!A$2:A$501,Transactions!G$2:G$501)</f>
        <v>0</v>
      </c>
      <c r="M137" s="1">
        <f>IF(L137=TRUE, _xlfn.XLOOKUP(C137, Products!A$2:A$91,Products!G$2:G$91), 0)</f>
        <v>0</v>
      </c>
      <c r="N137" t="str">
        <f ca="1">_xlfn.TEXTJOIN(", ", TRUE,
 IF(AND(L137=TRUE, E137&gt;0), "Membership Pricing", ""),
 IF(AND(L137=TRUE, M137&gt;0), "PC Points", ""),
 IF(AND(_xlfn.XLOOKUP(C137, Products!A:A, Products!C:C, "")="Bakery", RAND()&lt;0.3), "50% Perishable", "")
)</f>
        <v/>
      </c>
      <c r="O137" s="5">
        <f t="shared" ca="1" si="5"/>
        <v>0</v>
      </c>
    </row>
    <row r="138" spans="1:15" x14ac:dyDescent="0.45">
      <c r="A138" t="s">
        <v>295</v>
      </c>
      <c r="B138" s="6">
        <f>_xlfn.XLOOKUP(Table1[[#This Row],[Transaction_ID]],Transactions!A$2:A$501,Transactions!D$2:D$501)</f>
        <v>45718</v>
      </c>
      <c r="C138">
        <v>123574</v>
      </c>
      <c r="D138" s="5">
        <f>_xlfn.XLOOKUP(Table1[[#This Row],[SKU]],Products!A$2:A$91,Products!E$2:E$91)</f>
        <v>4.99</v>
      </c>
      <c r="E138" s="5">
        <f>_xlfn.XLOOKUP(C138,Products!A$2:A$91,Products!F$2:F$91)</f>
        <v>0</v>
      </c>
      <c r="F138">
        <v>4</v>
      </c>
      <c r="G138" s="5">
        <f>Table1[[#This Row],[Price]]*Table1[[#This Row],[Quantity_Sold]]</f>
        <v>19.96</v>
      </c>
      <c r="H138" s="5">
        <f t="shared" ca="1" si="4"/>
        <v>19.96</v>
      </c>
      <c r="I138">
        <f>_xlfn.XLOOKUP(Table1[[#This Row],[Transaction_ID]],Transactions!A$2:A$501,Transactions!B$2:B$501)</f>
        <v>222</v>
      </c>
      <c r="J138">
        <f>_xlfn.XLOOKUP(Table1[[#This Row],[Transaction_ID]],Transactions!$A$2:$A$501,Transactions!$C$2:$C$501)</f>
        <v>1</v>
      </c>
      <c r="K138" t="str">
        <f>_xlfn.XLOOKUP(Table1[[#This Row],[Transaction_ID]],Transactions!A$2:A$501,Transactions!F$2:F$501)</f>
        <v>Debit Card</v>
      </c>
      <c r="L138" t="b">
        <f>_xlfn.XLOOKUP(Table1[[#This Row],[Transaction_ID]],Transactions!A$2:A$501,Transactions!G$2:G$501)</f>
        <v>0</v>
      </c>
      <c r="M138" s="1">
        <f>IF(L138=TRUE, _xlfn.XLOOKUP(C138, Products!A$2:A$91,Products!G$2:G$91), 0)</f>
        <v>0</v>
      </c>
      <c r="N138" t="str">
        <f ca="1">_xlfn.TEXTJOIN(", ", TRUE,
 IF(AND(L138=TRUE, E138&gt;0), "Membership Pricing", ""),
 IF(AND(L138=TRUE, M138&gt;0), "PC Points", ""),
 IF(AND(_xlfn.XLOOKUP(C138, Products!A:A, Products!C:C, "")="Bakery", RAND()&lt;0.3), "50% Perishable", "")
)</f>
        <v/>
      </c>
      <c r="O138" s="5">
        <f t="shared" ca="1" si="5"/>
        <v>0</v>
      </c>
    </row>
    <row r="139" spans="1:15" x14ac:dyDescent="0.45">
      <c r="A139" t="s">
        <v>35</v>
      </c>
      <c r="B139" s="6">
        <f>_xlfn.XLOOKUP(Table1[[#This Row],[Transaction_ID]],Transactions!A$2:A$501,Transactions!D$2:D$501)</f>
        <v>45728</v>
      </c>
      <c r="C139">
        <v>123540</v>
      </c>
      <c r="D139" s="5">
        <f>_xlfn.XLOOKUP(Table1[[#This Row],[SKU]],Products!A$2:A$91,Products!E$2:E$91)</f>
        <v>4.49</v>
      </c>
      <c r="E139" s="5">
        <f>_xlfn.XLOOKUP(C139,Products!A$2:A$91,Products!F$2:F$91)</f>
        <v>0</v>
      </c>
      <c r="F139">
        <v>2</v>
      </c>
      <c r="G139" s="5">
        <f>Table1[[#This Row],[Price]]*Table1[[#This Row],[Quantity_Sold]]</f>
        <v>8.98</v>
      </c>
      <c r="H139" s="5">
        <f t="shared" ca="1" si="4"/>
        <v>8.98</v>
      </c>
      <c r="I139">
        <f>_xlfn.XLOOKUP(Table1[[#This Row],[Transaction_ID]],Transactions!A$2:A$501,Transactions!B$2:B$501)</f>
        <v>218</v>
      </c>
      <c r="J139">
        <f>_xlfn.XLOOKUP(Table1[[#This Row],[Transaction_ID]],Transactions!$A$2:$A$501,Transactions!$C$2:$C$501)</f>
        <v>5</v>
      </c>
      <c r="K139" t="str">
        <f>_xlfn.XLOOKUP(Table1[[#This Row],[Transaction_ID]],Transactions!A$2:A$501,Transactions!F$2:F$501)</f>
        <v>Debit Card</v>
      </c>
      <c r="L139" t="b">
        <f>_xlfn.XLOOKUP(Table1[[#This Row],[Transaction_ID]],Transactions!A$2:A$501,Transactions!G$2:G$501)</f>
        <v>0</v>
      </c>
      <c r="M139" s="1">
        <f>IF(L139=TRUE, _xlfn.XLOOKUP(C139, Products!A$2:A$91,Products!G$2:G$91), 0)</f>
        <v>0</v>
      </c>
      <c r="N139" t="str">
        <f ca="1">_xlfn.TEXTJOIN(", ", TRUE,
 IF(AND(L139=TRUE, E139&gt;0), "Membership Pricing", ""),
 IF(AND(L139=TRUE, M139&gt;0), "PC Points", ""),
 IF(AND(_xlfn.XLOOKUP(C139, Products!A:A, Products!C:C, "")="Bakery", RAND()&lt;0.3), "50% Perishable", "")
)</f>
        <v/>
      </c>
      <c r="O139" s="5">
        <f t="shared" ca="1" si="5"/>
        <v>0</v>
      </c>
    </row>
    <row r="140" spans="1:15" x14ac:dyDescent="0.45">
      <c r="A140" t="s">
        <v>35</v>
      </c>
      <c r="B140" s="6">
        <f>_xlfn.XLOOKUP(Table1[[#This Row],[Transaction_ID]],Transactions!A$2:A$501,Transactions!D$2:D$501)</f>
        <v>45728</v>
      </c>
      <c r="C140">
        <v>123576</v>
      </c>
      <c r="D140" s="5">
        <f>_xlfn.XLOOKUP(Table1[[#This Row],[SKU]],Products!A$2:A$91,Products!E$2:E$91)</f>
        <v>2.99</v>
      </c>
      <c r="E140" s="5">
        <f>_xlfn.XLOOKUP(C140,Products!A$2:A$91,Products!F$2:F$91)</f>
        <v>0</v>
      </c>
      <c r="F140">
        <v>2</v>
      </c>
      <c r="G140" s="5">
        <f>Table1[[#This Row],[Price]]*Table1[[#This Row],[Quantity_Sold]]</f>
        <v>5.98</v>
      </c>
      <c r="H140" s="5">
        <f t="shared" ca="1" si="4"/>
        <v>5.98</v>
      </c>
      <c r="I140">
        <f>_xlfn.XLOOKUP(Table1[[#This Row],[Transaction_ID]],Transactions!A$2:A$501,Transactions!B$2:B$501)</f>
        <v>218</v>
      </c>
      <c r="J140">
        <f>_xlfn.XLOOKUP(Table1[[#This Row],[Transaction_ID]],Transactions!$A$2:$A$501,Transactions!$C$2:$C$501)</f>
        <v>5</v>
      </c>
      <c r="K140" t="str">
        <f>_xlfn.XLOOKUP(Table1[[#This Row],[Transaction_ID]],Transactions!A$2:A$501,Transactions!F$2:F$501)</f>
        <v>Debit Card</v>
      </c>
      <c r="L140" t="b">
        <f>_xlfn.XLOOKUP(Table1[[#This Row],[Transaction_ID]],Transactions!A$2:A$501,Transactions!G$2:G$501)</f>
        <v>0</v>
      </c>
      <c r="M140" s="1">
        <f>IF(L140=TRUE, _xlfn.XLOOKUP(C140, Products!A$2:A$91,Products!G$2:G$91), 0)</f>
        <v>0</v>
      </c>
      <c r="N140" t="str">
        <f ca="1">_xlfn.TEXTJOIN(", ", TRUE,
 IF(AND(L140=TRUE, E140&gt;0), "Membership Pricing", ""),
 IF(AND(L140=TRUE, M140&gt;0), "PC Points", ""),
 IF(AND(_xlfn.XLOOKUP(C140, Products!A:A, Products!C:C, "")="Bakery", RAND()&lt;0.3), "50% Perishable", "")
)</f>
        <v/>
      </c>
      <c r="O140" s="5">
        <f t="shared" ca="1" si="5"/>
        <v>0</v>
      </c>
    </row>
    <row r="141" spans="1:15" x14ac:dyDescent="0.45">
      <c r="A141" t="s">
        <v>35</v>
      </c>
      <c r="B141" s="6">
        <f>_xlfn.XLOOKUP(Table1[[#This Row],[Transaction_ID]],Transactions!A$2:A$501,Transactions!D$2:D$501)</f>
        <v>45728</v>
      </c>
      <c r="C141">
        <v>123552</v>
      </c>
      <c r="D141" s="5">
        <f>_xlfn.XLOOKUP(Table1[[#This Row],[SKU]],Products!A$2:A$91,Products!E$2:E$91)</f>
        <v>5.49</v>
      </c>
      <c r="E141" s="5">
        <f>_xlfn.XLOOKUP(C141,Products!A$2:A$91,Products!F$2:F$91)</f>
        <v>0</v>
      </c>
      <c r="F141">
        <v>4</v>
      </c>
      <c r="G141" s="5">
        <f>Table1[[#This Row],[Price]]*Table1[[#This Row],[Quantity_Sold]]</f>
        <v>21.96</v>
      </c>
      <c r="H141" s="5">
        <f t="shared" ca="1" si="4"/>
        <v>21.96</v>
      </c>
      <c r="I141">
        <f>_xlfn.XLOOKUP(Table1[[#This Row],[Transaction_ID]],Transactions!A$2:A$501,Transactions!B$2:B$501)</f>
        <v>218</v>
      </c>
      <c r="J141">
        <f>_xlfn.XLOOKUP(Table1[[#This Row],[Transaction_ID]],Transactions!$A$2:$A$501,Transactions!$C$2:$C$501)</f>
        <v>5</v>
      </c>
      <c r="K141" t="str">
        <f>_xlfn.XLOOKUP(Table1[[#This Row],[Transaction_ID]],Transactions!A$2:A$501,Transactions!F$2:F$501)</f>
        <v>Debit Card</v>
      </c>
      <c r="L141" t="b">
        <f>_xlfn.XLOOKUP(Table1[[#This Row],[Transaction_ID]],Transactions!A$2:A$501,Transactions!G$2:G$501)</f>
        <v>0</v>
      </c>
      <c r="M141" s="1">
        <f>IF(L141=TRUE, _xlfn.XLOOKUP(C141, Products!A$2:A$91,Products!G$2:G$91), 0)</f>
        <v>0</v>
      </c>
      <c r="N141" t="str">
        <f ca="1">_xlfn.TEXTJOIN(", ", TRUE,
 IF(AND(L141=TRUE, E141&gt;0), "Membership Pricing", ""),
 IF(AND(L141=TRUE, M141&gt;0), "PC Points", ""),
 IF(AND(_xlfn.XLOOKUP(C141, Products!A:A, Products!C:C, "")="Bakery", RAND()&lt;0.3), "50% Perishable", "")
)</f>
        <v/>
      </c>
      <c r="O141" s="5">
        <f t="shared" ca="1" si="5"/>
        <v>0</v>
      </c>
    </row>
    <row r="142" spans="1:15" x14ac:dyDescent="0.45">
      <c r="A142" t="s">
        <v>296</v>
      </c>
      <c r="B142" s="6">
        <f>_xlfn.XLOOKUP(Table1[[#This Row],[Transaction_ID]],Transactions!A$2:A$501,Transactions!D$2:D$501)</f>
        <v>45728</v>
      </c>
      <c r="C142">
        <v>123570</v>
      </c>
      <c r="D142" s="5">
        <f>_xlfn.XLOOKUP(Table1[[#This Row],[SKU]],Products!A$2:A$91,Products!E$2:E$91)</f>
        <v>5.49</v>
      </c>
      <c r="E142" s="5">
        <f>_xlfn.XLOOKUP(C142,Products!A$2:A$91,Products!F$2:F$91)</f>
        <v>0</v>
      </c>
      <c r="F142">
        <v>3</v>
      </c>
      <c r="G142" s="5">
        <f>Table1[[#This Row],[Price]]*Table1[[#This Row],[Quantity_Sold]]</f>
        <v>16.47</v>
      </c>
      <c r="H142" s="5">
        <f t="shared" ca="1" si="4"/>
        <v>16.47</v>
      </c>
      <c r="I142">
        <f>_xlfn.XLOOKUP(Table1[[#This Row],[Transaction_ID]],Transactions!A$2:A$501,Transactions!B$2:B$501)</f>
        <v>220</v>
      </c>
      <c r="J142">
        <f>_xlfn.XLOOKUP(Table1[[#This Row],[Transaction_ID]],Transactions!$A$2:$A$501,Transactions!$C$2:$C$501)</f>
        <v>3</v>
      </c>
      <c r="K142" t="str">
        <f>_xlfn.XLOOKUP(Table1[[#This Row],[Transaction_ID]],Transactions!A$2:A$501,Transactions!F$2:F$501)</f>
        <v>Debit Card</v>
      </c>
      <c r="L142" t="b">
        <f>_xlfn.XLOOKUP(Table1[[#This Row],[Transaction_ID]],Transactions!A$2:A$501,Transactions!G$2:G$501)</f>
        <v>0</v>
      </c>
      <c r="M142" s="1">
        <f>IF(L142=TRUE, _xlfn.XLOOKUP(C142, Products!A$2:A$91,Products!G$2:G$91), 0)</f>
        <v>0</v>
      </c>
      <c r="N142" t="str">
        <f ca="1">_xlfn.TEXTJOIN(", ", TRUE,
 IF(AND(L142=TRUE, E142&gt;0), "Membership Pricing", ""),
 IF(AND(L142=TRUE, M142&gt;0), "PC Points", ""),
 IF(AND(_xlfn.XLOOKUP(C142, Products!A:A, Products!C:C, "")="Bakery", RAND()&lt;0.3), "50% Perishable", "")
)</f>
        <v/>
      </c>
      <c r="O142" s="5">
        <f t="shared" ca="1" si="5"/>
        <v>0</v>
      </c>
    </row>
    <row r="143" spans="1:15" x14ac:dyDescent="0.45">
      <c r="A143" t="s">
        <v>296</v>
      </c>
      <c r="B143" s="6">
        <f>_xlfn.XLOOKUP(Table1[[#This Row],[Transaction_ID]],Transactions!A$2:A$501,Transactions!D$2:D$501)</f>
        <v>45728</v>
      </c>
      <c r="C143">
        <v>123553</v>
      </c>
      <c r="D143" s="5">
        <f>_xlfn.XLOOKUP(Table1[[#This Row],[SKU]],Products!A$2:A$91,Products!E$2:E$91)</f>
        <v>4.99</v>
      </c>
      <c r="E143" s="5">
        <f>_xlfn.XLOOKUP(C143,Products!A$2:A$91,Products!F$2:F$91)</f>
        <v>0</v>
      </c>
      <c r="F143">
        <v>1</v>
      </c>
      <c r="G143" s="5">
        <f>Table1[[#This Row],[Price]]*Table1[[#This Row],[Quantity_Sold]]</f>
        <v>4.99</v>
      </c>
      <c r="H143" s="5">
        <f t="shared" ca="1" si="4"/>
        <v>4.99</v>
      </c>
      <c r="I143">
        <f>_xlfn.XLOOKUP(Table1[[#This Row],[Transaction_ID]],Transactions!A$2:A$501,Transactions!B$2:B$501)</f>
        <v>220</v>
      </c>
      <c r="J143">
        <f>_xlfn.XLOOKUP(Table1[[#This Row],[Transaction_ID]],Transactions!$A$2:$A$501,Transactions!$C$2:$C$501)</f>
        <v>3</v>
      </c>
      <c r="K143" t="str">
        <f>_xlfn.XLOOKUP(Table1[[#This Row],[Transaction_ID]],Transactions!A$2:A$501,Transactions!F$2:F$501)</f>
        <v>Debit Card</v>
      </c>
      <c r="L143" t="b">
        <f>_xlfn.XLOOKUP(Table1[[#This Row],[Transaction_ID]],Transactions!A$2:A$501,Transactions!G$2:G$501)</f>
        <v>0</v>
      </c>
      <c r="M143" s="1">
        <f>IF(L143=TRUE, _xlfn.XLOOKUP(C143, Products!A$2:A$91,Products!G$2:G$91), 0)</f>
        <v>0</v>
      </c>
      <c r="N143" t="str">
        <f ca="1">_xlfn.TEXTJOIN(", ", TRUE,
 IF(AND(L143=TRUE, E143&gt;0), "Membership Pricing", ""),
 IF(AND(L143=TRUE, M143&gt;0), "PC Points", ""),
 IF(AND(_xlfn.XLOOKUP(C143, Products!A:A, Products!C:C, "")="Bakery", RAND()&lt;0.3), "50% Perishable", "")
)</f>
        <v/>
      </c>
      <c r="O143" s="5">
        <f t="shared" ca="1" si="5"/>
        <v>0</v>
      </c>
    </row>
    <row r="144" spans="1:15" x14ac:dyDescent="0.45">
      <c r="A144" t="s">
        <v>296</v>
      </c>
      <c r="B144" s="6">
        <f>_xlfn.XLOOKUP(Table1[[#This Row],[Transaction_ID]],Transactions!A$2:A$501,Transactions!D$2:D$501)</f>
        <v>45728</v>
      </c>
      <c r="C144">
        <v>123535</v>
      </c>
      <c r="D144" s="5">
        <f>_xlfn.XLOOKUP(Table1[[#This Row],[SKU]],Products!A$2:A$91,Products!E$2:E$91)</f>
        <v>4.99</v>
      </c>
      <c r="E144" s="5">
        <f>_xlfn.XLOOKUP(C144,Products!A$2:A$91,Products!F$2:F$91)</f>
        <v>0</v>
      </c>
      <c r="F144">
        <v>1</v>
      </c>
      <c r="G144" s="5">
        <f>Table1[[#This Row],[Price]]*Table1[[#This Row],[Quantity_Sold]]</f>
        <v>4.99</v>
      </c>
      <c r="H144" s="5">
        <f t="shared" ca="1" si="4"/>
        <v>4.99</v>
      </c>
      <c r="I144">
        <f>_xlfn.XLOOKUP(Table1[[#This Row],[Transaction_ID]],Transactions!A$2:A$501,Transactions!B$2:B$501)</f>
        <v>220</v>
      </c>
      <c r="J144">
        <f>_xlfn.XLOOKUP(Table1[[#This Row],[Transaction_ID]],Transactions!$A$2:$A$501,Transactions!$C$2:$C$501)</f>
        <v>3</v>
      </c>
      <c r="K144" t="str">
        <f>_xlfn.XLOOKUP(Table1[[#This Row],[Transaction_ID]],Transactions!A$2:A$501,Transactions!F$2:F$501)</f>
        <v>Debit Card</v>
      </c>
      <c r="L144" t="b">
        <f>_xlfn.XLOOKUP(Table1[[#This Row],[Transaction_ID]],Transactions!A$2:A$501,Transactions!G$2:G$501)</f>
        <v>0</v>
      </c>
      <c r="M144" s="1">
        <f>IF(L144=TRUE, _xlfn.XLOOKUP(C144, Products!A$2:A$91,Products!G$2:G$91), 0)</f>
        <v>0</v>
      </c>
      <c r="N144" t="str">
        <f ca="1">_xlfn.TEXTJOIN(", ", TRUE,
 IF(AND(L144=TRUE, E144&gt;0), "Membership Pricing", ""),
 IF(AND(L144=TRUE, M144&gt;0), "PC Points", ""),
 IF(AND(_xlfn.XLOOKUP(C144, Products!A:A, Products!C:C, "")="Bakery", RAND()&lt;0.3), "50% Perishable", "")
)</f>
        <v/>
      </c>
      <c r="O144" s="5">
        <f t="shared" ca="1" si="5"/>
        <v>0</v>
      </c>
    </row>
    <row r="145" spans="1:15" x14ac:dyDescent="0.45">
      <c r="A145" t="s">
        <v>296</v>
      </c>
      <c r="B145" s="6">
        <f>_xlfn.XLOOKUP(Table1[[#This Row],[Transaction_ID]],Transactions!A$2:A$501,Transactions!D$2:D$501)</f>
        <v>45728</v>
      </c>
      <c r="C145">
        <v>123595</v>
      </c>
      <c r="D145" s="5">
        <f>_xlfn.XLOOKUP(Table1[[#This Row],[SKU]],Products!A$2:A$91,Products!E$2:E$91)</f>
        <v>2.99</v>
      </c>
      <c r="E145" s="5">
        <f>_xlfn.XLOOKUP(C145,Products!A$2:A$91,Products!F$2:F$91)</f>
        <v>0</v>
      </c>
      <c r="F145">
        <v>3</v>
      </c>
      <c r="G145" s="5">
        <f>Table1[[#This Row],[Price]]*Table1[[#This Row],[Quantity_Sold]]</f>
        <v>8.9700000000000006</v>
      </c>
      <c r="H145" s="5">
        <f t="shared" ca="1" si="4"/>
        <v>8.9700000000000006</v>
      </c>
      <c r="I145">
        <f>_xlfn.XLOOKUP(Table1[[#This Row],[Transaction_ID]],Transactions!A$2:A$501,Transactions!B$2:B$501)</f>
        <v>220</v>
      </c>
      <c r="J145">
        <f>_xlfn.XLOOKUP(Table1[[#This Row],[Transaction_ID]],Transactions!$A$2:$A$501,Transactions!$C$2:$C$501)</f>
        <v>3</v>
      </c>
      <c r="K145" t="str">
        <f>_xlfn.XLOOKUP(Table1[[#This Row],[Transaction_ID]],Transactions!A$2:A$501,Transactions!F$2:F$501)</f>
        <v>Debit Card</v>
      </c>
      <c r="L145" t="b">
        <f>_xlfn.XLOOKUP(Table1[[#This Row],[Transaction_ID]],Transactions!A$2:A$501,Transactions!G$2:G$501)</f>
        <v>0</v>
      </c>
      <c r="M145" s="1">
        <f>IF(L145=TRUE, _xlfn.XLOOKUP(C145, Products!A$2:A$91,Products!G$2:G$91), 0)</f>
        <v>0</v>
      </c>
      <c r="N145" t="str">
        <f ca="1">_xlfn.TEXTJOIN(", ", TRUE,
 IF(AND(L145=TRUE, E145&gt;0), "Membership Pricing", ""),
 IF(AND(L145=TRUE, M145&gt;0), "PC Points", ""),
 IF(AND(_xlfn.XLOOKUP(C145, Products!A:A, Products!C:C, "")="Bakery", RAND()&lt;0.3), "50% Perishable", "")
)</f>
        <v/>
      </c>
      <c r="O145" s="5">
        <f t="shared" ca="1" si="5"/>
        <v>0</v>
      </c>
    </row>
    <row r="146" spans="1:15" x14ac:dyDescent="0.45">
      <c r="A146" t="s">
        <v>36</v>
      </c>
      <c r="B146" s="6">
        <f>_xlfn.XLOOKUP(Table1[[#This Row],[Transaction_ID]],Transactions!A$2:A$501,Transactions!D$2:D$501)</f>
        <v>45718</v>
      </c>
      <c r="C146">
        <v>123518</v>
      </c>
      <c r="D146" s="5">
        <f>_xlfn.XLOOKUP(Table1[[#This Row],[SKU]],Products!A$2:A$91,Products!E$2:E$91)</f>
        <v>1.99</v>
      </c>
      <c r="E146" s="5">
        <f>_xlfn.XLOOKUP(C146,Products!A$2:A$91,Products!F$2:F$91)</f>
        <v>0</v>
      </c>
      <c r="F146">
        <v>1</v>
      </c>
      <c r="G146" s="5">
        <f>Table1[[#This Row],[Price]]*Table1[[#This Row],[Quantity_Sold]]</f>
        <v>1.99</v>
      </c>
      <c r="H146" s="5">
        <f t="shared" ca="1" si="4"/>
        <v>1.99</v>
      </c>
      <c r="I146">
        <f>_xlfn.XLOOKUP(Table1[[#This Row],[Transaction_ID]],Transactions!A$2:A$501,Transactions!B$2:B$501)</f>
        <v>219</v>
      </c>
      <c r="J146">
        <f>_xlfn.XLOOKUP(Table1[[#This Row],[Transaction_ID]],Transactions!$A$2:$A$501,Transactions!$C$2:$C$501)</f>
        <v>7</v>
      </c>
      <c r="K146" t="str">
        <f>_xlfn.XLOOKUP(Table1[[#This Row],[Transaction_ID]],Transactions!A$2:A$501,Transactions!F$2:F$501)</f>
        <v>Debit Card</v>
      </c>
      <c r="L146" t="b">
        <f>_xlfn.XLOOKUP(Table1[[#This Row],[Transaction_ID]],Transactions!A$2:A$501,Transactions!G$2:G$501)</f>
        <v>0</v>
      </c>
      <c r="M146" s="1">
        <f>IF(L146=TRUE, _xlfn.XLOOKUP(C146, Products!A$2:A$91,Products!G$2:G$91), 0)</f>
        <v>0</v>
      </c>
      <c r="N146" t="str">
        <f ca="1">_xlfn.TEXTJOIN(", ", TRUE,
 IF(AND(L146=TRUE, E146&gt;0), "Membership Pricing", ""),
 IF(AND(L146=TRUE, M146&gt;0), "PC Points", ""),
 IF(AND(_xlfn.XLOOKUP(C146, Products!A:A, Products!C:C, "")="Bakery", RAND()&lt;0.3), "50% Perishable", "")
)</f>
        <v/>
      </c>
      <c r="O146" s="5">
        <f t="shared" ca="1" si="5"/>
        <v>0</v>
      </c>
    </row>
    <row r="147" spans="1:15" x14ac:dyDescent="0.45">
      <c r="A147" t="s">
        <v>36</v>
      </c>
      <c r="B147" s="6">
        <f>_xlfn.XLOOKUP(Table1[[#This Row],[Transaction_ID]],Transactions!A$2:A$501,Transactions!D$2:D$501)</f>
        <v>45718</v>
      </c>
      <c r="C147">
        <v>123515</v>
      </c>
      <c r="D147" s="5">
        <f>_xlfn.XLOOKUP(Table1[[#This Row],[SKU]],Products!A$2:A$91,Products!E$2:E$91)</f>
        <v>5.99</v>
      </c>
      <c r="E147" s="5">
        <f>_xlfn.XLOOKUP(C147,Products!A$2:A$91,Products!F$2:F$91)</f>
        <v>0</v>
      </c>
      <c r="F147">
        <v>3</v>
      </c>
      <c r="G147" s="5">
        <f>Table1[[#This Row],[Price]]*Table1[[#This Row],[Quantity_Sold]]</f>
        <v>17.97</v>
      </c>
      <c r="H147" s="5">
        <f t="shared" ca="1" si="4"/>
        <v>17.97</v>
      </c>
      <c r="I147">
        <f>_xlfn.XLOOKUP(Table1[[#This Row],[Transaction_ID]],Transactions!A$2:A$501,Transactions!B$2:B$501)</f>
        <v>219</v>
      </c>
      <c r="J147">
        <f>_xlfn.XLOOKUP(Table1[[#This Row],[Transaction_ID]],Transactions!$A$2:$A$501,Transactions!$C$2:$C$501)</f>
        <v>7</v>
      </c>
      <c r="K147" t="str">
        <f>_xlfn.XLOOKUP(Table1[[#This Row],[Transaction_ID]],Transactions!A$2:A$501,Transactions!F$2:F$501)</f>
        <v>Debit Card</v>
      </c>
      <c r="L147" t="b">
        <f>_xlfn.XLOOKUP(Table1[[#This Row],[Transaction_ID]],Transactions!A$2:A$501,Transactions!G$2:G$501)</f>
        <v>0</v>
      </c>
      <c r="M147" s="1">
        <f>IF(L147=TRUE, _xlfn.XLOOKUP(C147, Products!A$2:A$91,Products!G$2:G$91), 0)</f>
        <v>0</v>
      </c>
      <c r="N147" t="str">
        <f ca="1">_xlfn.TEXTJOIN(", ", TRUE,
 IF(AND(L147=TRUE, E147&gt;0), "Membership Pricing", ""),
 IF(AND(L147=TRUE, M147&gt;0), "PC Points", ""),
 IF(AND(_xlfn.XLOOKUP(C147, Products!A:A, Products!C:C, "")="Bakery", RAND()&lt;0.3), "50% Perishable", "")
)</f>
        <v/>
      </c>
      <c r="O147" s="5">
        <f t="shared" ca="1" si="5"/>
        <v>0</v>
      </c>
    </row>
    <row r="148" spans="1:15" x14ac:dyDescent="0.45">
      <c r="A148" t="s">
        <v>36</v>
      </c>
      <c r="B148" s="6">
        <f>_xlfn.XLOOKUP(Table1[[#This Row],[Transaction_ID]],Transactions!A$2:A$501,Transactions!D$2:D$501)</f>
        <v>45718</v>
      </c>
      <c r="C148">
        <v>123511</v>
      </c>
      <c r="D148" s="5">
        <f>_xlfn.XLOOKUP(Table1[[#This Row],[SKU]],Products!A$2:A$91,Products!E$2:E$91)</f>
        <v>2.4900000000000002</v>
      </c>
      <c r="E148" s="5">
        <f>_xlfn.XLOOKUP(C148,Products!A$2:A$91,Products!F$2:F$91)</f>
        <v>2</v>
      </c>
      <c r="F148">
        <v>4</v>
      </c>
      <c r="G148" s="5">
        <f>Table1[[#This Row],[Price]]*Table1[[#This Row],[Quantity_Sold]]</f>
        <v>9.9600000000000009</v>
      </c>
      <c r="H148" s="5">
        <f t="shared" ca="1" si="4"/>
        <v>9.9600000000000009</v>
      </c>
      <c r="I148">
        <f>_xlfn.XLOOKUP(Table1[[#This Row],[Transaction_ID]],Transactions!A$2:A$501,Transactions!B$2:B$501)</f>
        <v>219</v>
      </c>
      <c r="J148">
        <f>_xlfn.XLOOKUP(Table1[[#This Row],[Transaction_ID]],Transactions!$A$2:$A$501,Transactions!$C$2:$C$501)</f>
        <v>7</v>
      </c>
      <c r="K148" t="str">
        <f>_xlfn.XLOOKUP(Table1[[#This Row],[Transaction_ID]],Transactions!A$2:A$501,Transactions!F$2:F$501)</f>
        <v>Debit Card</v>
      </c>
      <c r="L148" t="b">
        <f>_xlfn.XLOOKUP(Table1[[#This Row],[Transaction_ID]],Transactions!A$2:A$501,Transactions!G$2:G$501)</f>
        <v>0</v>
      </c>
      <c r="M148" s="1">
        <f>IF(L148=TRUE, _xlfn.XLOOKUP(C148, Products!A$2:A$91,Products!G$2:G$91), 0)</f>
        <v>0</v>
      </c>
      <c r="N148" t="str">
        <f ca="1">_xlfn.TEXTJOIN(", ", TRUE,
 IF(AND(L148=TRUE, E148&gt;0), "Membership Pricing", ""),
 IF(AND(L148=TRUE, M148&gt;0), "PC Points", ""),
 IF(AND(_xlfn.XLOOKUP(C148, Products!A:A, Products!C:C, "")="Bakery", RAND()&lt;0.3), "50% Perishable", "")
)</f>
        <v/>
      </c>
      <c r="O148" s="5">
        <f t="shared" ca="1" si="5"/>
        <v>0</v>
      </c>
    </row>
    <row r="149" spans="1:15" x14ac:dyDescent="0.45">
      <c r="A149" t="s">
        <v>36</v>
      </c>
      <c r="B149" s="6">
        <f>_xlfn.XLOOKUP(Table1[[#This Row],[Transaction_ID]],Transactions!A$2:A$501,Transactions!D$2:D$501)</f>
        <v>45718</v>
      </c>
      <c r="C149">
        <v>123520</v>
      </c>
      <c r="D149" s="5">
        <f>_xlfn.XLOOKUP(Table1[[#This Row],[SKU]],Products!A$2:A$91,Products!E$2:E$91)</f>
        <v>3.49</v>
      </c>
      <c r="E149" s="5">
        <f>_xlfn.XLOOKUP(C149,Products!A$2:A$91,Products!F$2:F$91)</f>
        <v>0</v>
      </c>
      <c r="F149">
        <v>1</v>
      </c>
      <c r="G149" s="5">
        <f>Table1[[#This Row],[Price]]*Table1[[#This Row],[Quantity_Sold]]</f>
        <v>3.49</v>
      </c>
      <c r="H149" s="5">
        <f t="shared" ca="1" si="4"/>
        <v>3.49</v>
      </c>
      <c r="I149">
        <f>_xlfn.XLOOKUP(Table1[[#This Row],[Transaction_ID]],Transactions!A$2:A$501,Transactions!B$2:B$501)</f>
        <v>219</v>
      </c>
      <c r="J149">
        <f>_xlfn.XLOOKUP(Table1[[#This Row],[Transaction_ID]],Transactions!$A$2:$A$501,Transactions!$C$2:$C$501)</f>
        <v>7</v>
      </c>
      <c r="K149" t="str">
        <f>_xlfn.XLOOKUP(Table1[[#This Row],[Transaction_ID]],Transactions!A$2:A$501,Transactions!F$2:F$501)</f>
        <v>Debit Card</v>
      </c>
      <c r="L149" t="b">
        <f>_xlfn.XLOOKUP(Table1[[#This Row],[Transaction_ID]],Transactions!A$2:A$501,Transactions!G$2:G$501)</f>
        <v>0</v>
      </c>
      <c r="M149" s="1">
        <f>IF(L149=TRUE, _xlfn.XLOOKUP(C149, Products!A$2:A$91,Products!G$2:G$91), 0)</f>
        <v>0</v>
      </c>
      <c r="N149" t="str">
        <f ca="1">_xlfn.TEXTJOIN(", ", TRUE,
 IF(AND(L149=TRUE, E149&gt;0), "Membership Pricing", ""),
 IF(AND(L149=TRUE, M149&gt;0), "PC Points", ""),
 IF(AND(_xlfn.XLOOKUP(C149, Products!A:A, Products!C:C, "")="Bakery", RAND()&lt;0.3), "50% Perishable", "")
)</f>
        <v/>
      </c>
      <c r="O149" s="5">
        <f t="shared" ca="1" si="5"/>
        <v>0</v>
      </c>
    </row>
    <row r="150" spans="1:15" x14ac:dyDescent="0.45">
      <c r="A150" t="s">
        <v>37</v>
      </c>
      <c r="B150" s="6">
        <f>_xlfn.XLOOKUP(Table1[[#This Row],[Transaction_ID]],Transactions!A$2:A$501,Transactions!D$2:D$501)</f>
        <v>45718</v>
      </c>
      <c r="C150">
        <v>123582</v>
      </c>
      <c r="D150" s="5">
        <f>_xlfn.XLOOKUP(Table1[[#This Row],[SKU]],Products!A$2:A$91,Products!E$2:E$91)</f>
        <v>3.99</v>
      </c>
      <c r="E150" s="5">
        <f>_xlfn.XLOOKUP(C150,Products!A$2:A$91,Products!F$2:F$91)</f>
        <v>0</v>
      </c>
      <c r="F150">
        <v>2</v>
      </c>
      <c r="G150" s="5">
        <f>Table1[[#This Row],[Price]]*Table1[[#This Row],[Quantity_Sold]]</f>
        <v>7.98</v>
      </c>
      <c r="H150" s="5">
        <f t="shared" ca="1" si="4"/>
        <v>7.98</v>
      </c>
      <c r="I150">
        <f>_xlfn.XLOOKUP(Table1[[#This Row],[Transaction_ID]],Transactions!A$2:A$501,Transactions!B$2:B$501)</f>
        <v>215</v>
      </c>
      <c r="J150">
        <f>_xlfn.XLOOKUP(Table1[[#This Row],[Transaction_ID]],Transactions!$A$2:$A$501,Transactions!$C$2:$C$501)</f>
        <v>6</v>
      </c>
      <c r="K150" t="str">
        <f>_xlfn.XLOOKUP(Table1[[#This Row],[Transaction_ID]],Transactions!A$2:A$501,Transactions!F$2:F$501)</f>
        <v>Debit Card</v>
      </c>
      <c r="L150" t="b">
        <f>_xlfn.XLOOKUP(Table1[[#This Row],[Transaction_ID]],Transactions!A$2:A$501,Transactions!G$2:G$501)</f>
        <v>0</v>
      </c>
      <c r="M150" s="1">
        <f>IF(L150=TRUE, _xlfn.XLOOKUP(C150, Products!A$2:A$91,Products!G$2:G$91), 0)</f>
        <v>0</v>
      </c>
      <c r="N150" t="str">
        <f ca="1">_xlfn.TEXTJOIN(", ", TRUE,
 IF(AND(L150=TRUE, E150&gt;0), "Membership Pricing", ""),
 IF(AND(L150=TRUE, M150&gt;0), "PC Points", ""),
 IF(AND(_xlfn.XLOOKUP(C150, Products!A:A, Products!C:C, "")="Bakery", RAND()&lt;0.3), "50% Perishable", "")
)</f>
        <v/>
      </c>
      <c r="O150" s="5">
        <f t="shared" ca="1" si="5"/>
        <v>0</v>
      </c>
    </row>
    <row r="151" spans="1:15" x14ac:dyDescent="0.45">
      <c r="A151" t="s">
        <v>37</v>
      </c>
      <c r="B151" s="6">
        <f>_xlfn.XLOOKUP(Table1[[#This Row],[Transaction_ID]],Transactions!A$2:A$501,Transactions!D$2:D$501)</f>
        <v>45718</v>
      </c>
      <c r="C151">
        <v>123543</v>
      </c>
      <c r="D151" s="5">
        <f>_xlfn.XLOOKUP(Table1[[#This Row],[SKU]],Products!A$2:A$91,Products!E$2:E$91)</f>
        <v>7.99</v>
      </c>
      <c r="E151" s="5">
        <f>_xlfn.XLOOKUP(C151,Products!A$2:A$91,Products!F$2:F$91)</f>
        <v>0</v>
      </c>
      <c r="F151">
        <v>3</v>
      </c>
      <c r="G151" s="5">
        <f>Table1[[#This Row],[Price]]*Table1[[#This Row],[Quantity_Sold]]</f>
        <v>23.97</v>
      </c>
      <c r="H151" s="5">
        <f t="shared" ca="1" si="4"/>
        <v>23.97</v>
      </c>
      <c r="I151">
        <f>_xlfn.XLOOKUP(Table1[[#This Row],[Transaction_ID]],Transactions!A$2:A$501,Transactions!B$2:B$501)</f>
        <v>215</v>
      </c>
      <c r="J151">
        <f>_xlfn.XLOOKUP(Table1[[#This Row],[Transaction_ID]],Transactions!$A$2:$A$501,Transactions!$C$2:$C$501)</f>
        <v>6</v>
      </c>
      <c r="K151" t="str">
        <f>_xlfn.XLOOKUP(Table1[[#This Row],[Transaction_ID]],Transactions!A$2:A$501,Transactions!F$2:F$501)</f>
        <v>Debit Card</v>
      </c>
      <c r="L151" t="b">
        <f>_xlfn.XLOOKUP(Table1[[#This Row],[Transaction_ID]],Transactions!A$2:A$501,Transactions!G$2:G$501)</f>
        <v>0</v>
      </c>
      <c r="M151" s="1">
        <f>IF(L151=TRUE, _xlfn.XLOOKUP(C151, Products!A$2:A$91,Products!G$2:G$91), 0)</f>
        <v>0</v>
      </c>
      <c r="N151" t="str">
        <f ca="1">_xlfn.TEXTJOIN(", ", TRUE,
 IF(AND(L151=TRUE, E151&gt;0), "Membership Pricing", ""),
 IF(AND(L151=TRUE, M151&gt;0), "PC Points", ""),
 IF(AND(_xlfn.XLOOKUP(C151, Products!A:A, Products!C:C, "")="Bakery", RAND()&lt;0.3), "50% Perishable", "")
)</f>
        <v/>
      </c>
      <c r="O151" s="5">
        <f t="shared" ca="1" si="5"/>
        <v>0</v>
      </c>
    </row>
    <row r="152" spans="1:15" x14ac:dyDescent="0.45">
      <c r="A152" t="s">
        <v>38</v>
      </c>
      <c r="B152" s="6">
        <f>_xlfn.XLOOKUP(Table1[[#This Row],[Transaction_ID]],Transactions!A$2:A$501,Transactions!D$2:D$501)</f>
        <v>45718</v>
      </c>
      <c r="C152">
        <v>123567</v>
      </c>
      <c r="D152" s="5">
        <f>_xlfn.XLOOKUP(Table1[[#This Row],[SKU]],Products!A$2:A$91,Products!E$2:E$91)</f>
        <v>3.49</v>
      </c>
      <c r="E152" s="5">
        <f>_xlfn.XLOOKUP(C152,Products!A$2:A$91,Products!F$2:F$91)</f>
        <v>0</v>
      </c>
      <c r="F152">
        <v>4</v>
      </c>
      <c r="G152" s="5">
        <f>Table1[[#This Row],[Price]]*Table1[[#This Row],[Quantity_Sold]]</f>
        <v>13.96</v>
      </c>
      <c r="H152" s="5">
        <f t="shared" ca="1" si="4"/>
        <v>13.96</v>
      </c>
      <c r="I152">
        <f>_xlfn.XLOOKUP(Table1[[#This Row],[Transaction_ID]],Transactions!A$2:A$501,Transactions!B$2:B$501)</f>
        <v>222</v>
      </c>
      <c r="J152">
        <f>_xlfn.XLOOKUP(Table1[[#This Row],[Transaction_ID]],Transactions!$A$2:$A$501,Transactions!$C$2:$C$501)</f>
        <v>2</v>
      </c>
      <c r="K152" t="str">
        <f>_xlfn.XLOOKUP(Table1[[#This Row],[Transaction_ID]],Transactions!A$2:A$501,Transactions!F$2:F$501)</f>
        <v>Credit Card</v>
      </c>
      <c r="L152" t="b">
        <f>_xlfn.XLOOKUP(Table1[[#This Row],[Transaction_ID]],Transactions!A$2:A$501,Transactions!G$2:G$501)</f>
        <v>0</v>
      </c>
      <c r="M152" s="1">
        <f>IF(L152=TRUE, _xlfn.XLOOKUP(C152, Products!A$2:A$91,Products!G$2:G$91), 0)</f>
        <v>0</v>
      </c>
      <c r="N152" t="str">
        <f ca="1">_xlfn.TEXTJOIN(", ", TRUE,
 IF(AND(L152=TRUE, E152&gt;0), "Membership Pricing", ""),
 IF(AND(L152=TRUE, M152&gt;0), "PC Points", ""),
 IF(AND(_xlfn.XLOOKUP(C152, Products!A:A, Products!C:C, "")="Bakery", RAND()&lt;0.3), "50% Perishable", "")
)</f>
        <v/>
      </c>
      <c r="O152" s="5">
        <f t="shared" ca="1" si="5"/>
        <v>0</v>
      </c>
    </row>
    <row r="153" spans="1:15" x14ac:dyDescent="0.45">
      <c r="A153" t="s">
        <v>38</v>
      </c>
      <c r="B153" s="6">
        <f>_xlfn.XLOOKUP(Table1[[#This Row],[Transaction_ID]],Transactions!A$2:A$501,Transactions!D$2:D$501)</f>
        <v>45718</v>
      </c>
      <c r="C153">
        <v>123522</v>
      </c>
      <c r="D153" s="5">
        <f>_xlfn.XLOOKUP(Table1[[#This Row],[SKU]],Products!A$2:A$91,Products!E$2:E$91)</f>
        <v>4.49</v>
      </c>
      <c r="E153" s="5">
        <f>_xlfn.XLOOKUP(C153,Products!A$2:A$91,Products!F$2:F$91)</f>
        <v>0</v>
      </c>
      <c r="F153">
        <v>3</v>
      </c>
      <c r="G153" s="5">
        <f>Table1[[#This Row],[Price]]*Table1[[#This Row],[Quantity_Sold]]</f>
        <v>13.47</v>
      </c>
      <c r="H153" s="5">
        <f t="shared" ca="1" si="4"/>
        <v>13.47</v>
      </c>
      <c r="I153">
        <f>_xlfn.XLOOKUP(Table1[[#This Row],[Transaction_ID]],Transactions!A$2:A$501,Transactions!B$2:B$501)</f>
        <v>222</v>
      </c>
      <c r="J153">
        <f>_xlfn.XLOOKUP(Table1[[#This Row],[Transaction_ID]],Transactions!$A$2:$A$501,Transactions!$C$2:$C$501)</f>
        <v>2</v>
      </c>
      <c r="K153" t="str">
        <f>_xlfn.XLOOKUP(Table1[[#This Row],[Transaction_ID]],Transactions!A$2:A$501,Transactions!F$2:F$501)</f>
        <v>Credit Card</v>
      </c>
      <c r="L153" t="b">
        <f>_xlfn.XLOOKUP(Table1[[#This Row],[Transaction_ID]],Transactions!A$2:A$501,Transactions!G$2:G$501)</f>
        <v>0</v>
      </c>
      <c r="M153" s="1">
        <f>IF(L153=TRUE, _xlfn.XLOOKUP(C153, Products!A$2:A$91,Products!G$2:G$91), 0)</f>
        <v>0</v>
      </c>
      <c r="N153" t="str">
        <f ca="1">_xlfn.TEXTJOIN(", ", TRUE,
 IF(AND(L153=TRUE, E153&gt;0), "Membership Pricing", ""),
 IF(AND(L153=TRUE, M153&gt;0), "PC Points", ""),
 IF(AND(_xlfn.XLOOKUP(C153, Products!A:A, Products!C:C, "")="Bakery", RAND()&lt;0.3), "50% Perishable", "")
)</f>
        <v/>
      </c>
      <c r="O153" s="5">
        <f t="shared" ca="1" si="5"/>
        <v>0</v>
      </c>
    </row>
    <row r="154" spans="1:15" x14ac:dyDescent="0.45">
      <c r="A154" t="s">
        <v>38</v>
      </c>
      <c r="B154" s="6">
        <f>_xlfn.XLOOKUP(Table1[[#This Row],[Transaction_ID]],Transactions!A$2:A$501,Transactions!D$2:D$501)</f>
        <v>45718</v>
      </c>
      <c r="C154">
        <v>123513</v>
      </c>
      <c r="D154" s="5">
        <f>_xlfn.XLOOKUP(Table1[[#This Row],[SKU]],Products!A$2:A$91,Products!E$2:E$91)</f>
        <v>2.99</v>
      </c>
      <c r="E154" s="5">
        <f>_xlfn.XLOOKUP(C154,Products!A$2:A$91,Products!F$2:F$91)</f>
        <v>0</v>
      </c>
      <c r="F154">
        <v>2</v>
      </c>
      <c r="G154" s="5">
        <f>Table1[[#This Row],[Price]]*Table1[[#This Row],[Quantity_Sold]]</f>
        <v>5.98</v>
      </c>
      <c r="H154" s="5">
        <f t="shared" ca="1" si="4"/>
        <v>5.98</v>
      </c>
      <c r="I154">
        <f>_xlfn.XLOOKUP(Table1[[#This Row],[Transaction_ID]],Transactions!A$2:A$501,Transactions!B$2:B$501)</f>
        <v>222</v>
      </c>
      <c r="J154">
        <f>_xlfn.XLOOKUP(Table1[[#This Row],[Transaction_ID]],Transactions!$A$2:$A$501,Transactions!$C$2:$C$501)</f>
        <v>2</v>
      </c>
      <c r="K154" t="str">
        <f>_xlfn.XLOOKUP(Table1[[#This Row],[Transaction_ID]],Transactions!A$2:A$501,Transactions!F$2:F$501)</f>
        <v>Credit Card</v>
      </c>
      <c r="L154" t="b">
        <f>_xlfn.XLOOKUP(Table1[[#This Row],[Transaction_ID]],Transactions!A$2:A$501,Transactions!G$2:G$501)</f>
        <v>0</v>
      </c>
      <c r="M154" s="1">
        <f>IF(L154=TRUE, _xlfn.XLOOKUP(C154, Products!A$2:A$91,Products!G$2:G$91), 0)</f>
        <v>0</v>
      </c>
      <c r="N154" t="str">
        <f ca="1">_xlfn.TEXTJOIN(", ", TRUE,
 IF(AND(L154=TRUE, E154&gt;0), "Membership Pricing", ""),
 IF(AND(L154=TRUE, M154&gt;0), "PC Points", ""),
 IF(AND(_xlfn.XLOOKUP(C154, Products!A:A, Products!C:C, "")="Bakery", RAND()&lt;0.3), "50% Perishable", "")
)</f>
        <v/>
      </c>
      <c r="O154" s="5">
        <f t="shared" ca="1" si="5"/>
        <v>0</v>
      </c>
    </row>
    <row r="155" spans="1:15" x14ac:dyDescent="0.45">
      <c r="A155" t="s">
        <v>39</v>
      </c>
      <c r="B155" s="6">
        <f>_xlfn.XLOOKUP(Table1[[#This Row],[Transaction_ID]],Transactions!A$2:A$501,Transactions!D$2:D$501)</f>
        <v>45718</v>
      </c>
      <c r="C155">
        <v>123534</v>
      </c>
      <c r="D155" s="5">
        <f>_xlfn.XLOOKUP(Table1[[#This Row],[SKU]],Products!A$2:A$91,Products!E$2:E$91)</f>
        <v>10.99</v>
      </c>
      <c r="E155" s="5">
        <f>_xlfn.XLOOKUP(C155,Products!A$2:A$91,Products!F$2:F$91)</f>
        <v>7.49</v>
      </c>
      <c r="F155">
        <v>3</v>
      </c>
      <c r="G155" s="5">
        <f>Table1[[#This Row],[Price]]*Table1[[#This Row],[Quantity_Sold]]</f>
        <v>32.97</v>
      </c>
      <c r="H155" s="5">
        <f t="shared" ca="1" si="4"/>
        <v>32.97</v>
      </c>
      <c r="I155">
        <f>_xlfn.XLOOKUP(Table1[[#This Row],[Transaction_ID]],Transactions!A$2:A$501,Transactions!B$2:B$501)</f>
        <v>208</v>
      </c>
      <c r="J155">
        <f>_xlfn.XLOOKUP(Table1[[#This Row],[Transaction_ID]],Transactions!$A$2:$A$501,Transactions!$C$2:$C$501)</f>
        <v>1</v>
      </c>
      <c r="K155" t="str">
        <f>_xlfn.XLOOKUP(Table1[[#This Row],[Transaction_ID]],Transactions!A$2:A$501,Transactions!F$2:F$501)</f>
        <v>Credit Card</v>
      </c>
      <c r="L155" t="b">
        <f>_xlfn.XLOOKUP(Table1[[#This Row],[Transaction_ID]],Transactions!A$2:A$501,Transactions!G$2:G$501)</f>
        <v>0</v>
      </c>
      <c r="M155" s="1">
        <f>IF(L155=TRUE, _xlfn.XLOOKUP(C155, Products!A$2:A$91,Products!G$2:G$91), 0)</f>
        <v>0</v>
      </c>
      <c r="N155" t="str">
        <f ca="1">_xlfn.TEXTJOIN(", ", TRUE,
 IF(AND(L155=TRUE, E155&gt;0), "Membership Pricing", ""),
 IF(AND(L155=TRUE, M155&gt;0), "PC Points", ""),
 IF(AND(_xlfn.XLOOKUP(C155, Products!A:A, Products!C:C, "")="Bakery", RAND()&lt;0.3), "50% Perishable", "")
)</f>
        <v/>
      </c>
      <c r="O155" s="5">
        <f t="shared" ca="1" si="5"/>
        <v>0</v>
      </c>
    </row>
    <row r="156" spans="1:15" x14ac:dyDescent="0.45">
      <c r="A156" t="s">
        <v>39</v>
      </c>
      <c r="B156" s="6">
        <f>_xlfn.XLOOKUP(Table1[[#This Row],[Transaction_ID]],Transactions!A$2:A$501,Transactions!D$2:D$501)</f>
        <v>45718</v>
      </c>
      <c r="C156">
        <v>123520</v>
      </c>
      <c r="D156" s="5">
        <f>_xlfn.XLOOKUP(Table1[[#This Row],[SKU]],Products!A$2:A$91,Products!E$2:E$91)</f>
        <v>3.49</v>
      </c>
      <c r="E156" s="5">
        <f>_xlfn.XLOOKUP(C156,Products!A$2:A$91,Products!F$2:F$91)</f>
        <v>0</v>
      </c>
      <c r="F156">
        <v>5</v>
      </c>
      <c r="G156" s="5">
        <f>Table1[[#This Row],[Price]]*Table1[[#This Row],[Quantity_Sold]]</f>
        <v>17.450000000000003</v>
      </c>
      <c r="H156" s="5">
        <f t="shared" ca="1" si="4"/>
        <v>17.450000000000003</v>
      </c>
      <c r="I156">
        <f>_xlfn.XLOOKUP(Table1[[#This Row],[Transaction_ID]],Transactions!A$2:A$501,Transactions!B$2:B$501)</f>
        <v>208</v>
      </c>
      <c r="J156">
        <f>_xlfn.XLOOKUP(Table1[[#This Row],[Transaction_ID]],Transactions!$A$2:$A$501,Transactions!$C$2:$C$501)</f>
        <v>1</v>
      </c>
      <c r="K156" t="str">
        <f>_xlfn.XLOOKUP(Table1[[#This Row],[Transaction_ID]],Transactions!A$2:A$501,Transactions!F$2:F$501)</f>
        <v>Credit Card</v>
      </c>
      <c r="L156" t="b">
        <f>_xlfn.XLOOKUP(Table1[[#This Row],[Transaction_ID]],Transactions!A$2:A$501,Transactions!G$2:G$501)</f>
        <v>0</v>
      </c>
      <c r="M156" s="1">
        <f>IF(L156=TRUE, _xlfn.XLOOKUP(C156, Products!A$2:A$91,Products!G$2:G$91), 0)</f>
        <v>0</v>
      </c>
      <c r="N156" t="str">
        <f ca="1">_xlfn.TEXTJOIN(", ", TRUE,
 IF(AND(L156=TRUE, E156&gt;0), "Membership Pricing", ""),
 IF(AND(L156=TRUE, M156&gt;0), "PC Points", ""),
 IF(AND(_xlfn.XLOOKUP(C156, Products!A:A, Products!C:C, "")="Bakery", RAND()&lt;0.3), "50% Perishable", "")
)</f>
        <v/>
      </c>
      <c r="O156" s="5">
        <f t="shared" ca="1" si="5"/>
        <v>0</v>
      </c>
    </row>
    <row r="157" spans="1:15" x14ac:dyDescent="0.45">
      <c r="A157" t="s">
        <v>39</v>
      </c>
      <c r="B157" s="6">
        <f>_xlfn.XLOOKUP(Table1[[#This Row],[Transaction_ID]],Transactions!A$2:A$501,Transactions!D$2:D$501)</f>
        <v>45718</v>
      </c>
      <c r="C157">
        <v>123555</v>
      </c>
      <c r="D157" s="5">
        <f>_xlfn.XLOOKUP(Table1[[#This Row],[SKU]],Products!A$2:A$91,Products!E$2:E$91)</f>
        <v>2.29</v>
      </c>
      <c r="E157" s="5">
        <f>_xlfn.XLOOKUP(C157,Products!A$2:A$91,Products!F$2:F$91)</f>
        <v>0</v>
      </c>
      <c r="F157">
        <v>3</v>
      </c>
      <c r="G157" s="5">
        <f>Table1[[#This Row],[Price]]*Table1[[#This Row],[Quantity_Sold]]</f>
        <v>6.87</v>
      </c>
      <c r="H157" s="5">
        <f t="shared" ca="1" si="4"/>
        <v>6.87</v>
      </c>
      <c r="I157">
        <f>_xlfn.XLOOKUP(Table1[[#This Row],[Transaction_ID]],Transactions!A$2:A$501,Transactions!B$2:B$501)</f>
        <v>208</v>
      </c>
      <c r="J157">
        <f>_xlfn.XLOOKUP(Table1[[#This Row],[Transaction_ID]],Transactions!$A$2:$A$501,Transactions!$C$2:$C$501)</f>
        <v>1</v>
      </c>
      <c r="K157" t="str">
        <f>_xlfn.XLOOKUP(Table1[[#This Row],[Transaction_ID]],Transactions!A$2:A$501,Transactions!F$2:F$501)</f>
        <v>Credit Card</v>
      </c>
      <c r="L157" t="b">
        <f>_xlfn.XLOOKUP(Table1[[#This Row],[Transaction_ID]],Transactions!A$2:A$501,Transactions!G$2:G$501)</f>
        <v>0</v>
      </c>
      <c r="M157" s="1">
        <f>IF(L157=TRUE, _xlfn.XLOOKUP(C157, Products!A$2:A$91,Products!G$2:G$91), 0)</f>
        <v>0</v>
      </c>
      <c r="N157" t="str">
        <f ca="1">_xlfn.TEXTJOIN(", ", TRUE,
 IF(AND(L157=TRUE, E157&gt;0), "Membership Pricing", ""),
 IF(AND(L157=TRUE, M157&gt;0), "PC Points", ""),
 IF(AND(_xlfn.XLOOKUP(C157, Products!A:A, Products!C:C, "")="Bakery", RAND()&lt;0.3), "50% Perishable", "")
)</f>
        <v/>
      </c>
      <c r="O157" s="5">
        <f t="shared" ca="1" si="5"/>
        <v>0</v>
      </c>
    </row>
    <row r="158" spans="1:15" x14ac:dyDescent="0.45">
      <c r="A158" t="s">
        <v>39</v>
      </c>
      <c r="B158" s="6">
        <f>_xlfn.XLOOKUP(Table1[[#This Row],[Transaction_ID]],Transactions!A$2:A$501,Transactions!D$2:D$501)</f>
        <v>45718</v>
      </c>
      <c r="C158">
        <v>123561</v>
      </c>
      <c r="D158" s="5">
        <f>_xlfn.XLOOKUP(Table1[[#This Row],[SKU]],Products!A$2:A$91,Products!E$2:E$91)</f>
        <v>8.99</v>
      </c>
      <c r="E158" s="5">
        <f>_xlfn.XLOOKUP(C158,Products!A$2:A$91,Products!F$2:F$91)</f>
        <v>0</v>
      </c>
      <c r="F158">
        <v>5</v>
      </c>
      <c r="G158" s="5">
        <f>Table1[[#This Row],[Price]]*Table1[[#This Row],[Quantity_Sold]]</f>
        <v>44.95</v>
      </c>
      <c r="H158" s="5">
        <f t="shared" ca="1" si="4"/>
        <v>44.95</v>
      </c>
      <c r="I158">
        <f>_xlfn.XLOOKUP(Table1[[#This Row],[Transaction_ID]],Transactions!A$2:A$501,Transactions!B$2:B$501)</f>
        <v>208</v>
      </c>
      <c r="J158">
        <f>_xlfn.XLOOKUP(Table1[[#This Row],[Transaction_ID]],Transactions!$A$2:$A$501,Transactions!$C$2:$C$501)</f>
        <v>1</v>
      </c>
      <c r="K158" t="str">
        <f>_xlfn.XLOOKUP(Table1[[#This Row],[Transaction_ID]],Transactions!A$2:A$501,Transactions!F$2:F$501)</f>
        <v>Credit Card</v>
      </c>
      <c r="L158" t="b">
        <f>_xlfn.XLOOKUP(Table1[[#This Row],[Transaction_ID]],Transactions!A$2:A$501,Transactions!G$2:G$501)</f>
        <v>0</v>
      </c>
      <c r="M158" s="1">
        <f>IF(L158=TRUE, _xlfn.XLOOKUP(C158, Products!A$2:A$91,Products!G$2:G$91), 0)</f>
        <v>0</v>
      </c>
      <c r="N158" t="str">
        <f ca="1">_xlfn.TEXTJOIN(", ", TRUE,
 IF(AND(L158=TRUE, E158&gt;0), "Membership Pricing", ""),
 IF(AND(L158=TRUE, M158&gt;0), "PC Points", ""),
 IF(AND(_xlfn.XLOOKUP(C158, Products!A:A, Products!C:C, "")="Bakery", RAND()&lt;0.3), "50% Perishable", "")
)</f>
        <v/>
      </c>
      <c r="O158" s="5">
        <f t="shared" ca="1" si="5"/>
        <v>0</v>
      </c>
    </row>
    <row r="159" spans="1:15" x14ac:dyDescent="0.45">
      <c r="A159" t="s">
        <v>40</v>
      </c>
      <c r="B159" s="6">
        <f>_xlfn.XLOOKUP(Table1[[#This Row],[Transaction_ID]],Transactions!A$2:A$501,Transactions!D$2:D$501)</f>
        <v>45744</v>
      </c>
      <c r="C159">
        <v>123582</v>
      </c>
      <c r="D159" s="5">
        <f>_xlfn.XLOOKUP(Table1[[#This Row],[SKU]],Products!A$2:A$91,Products!E$2:E$91)</f>
        <v>3.99</v>
      </c>
      <c r="E159" s="5">
        <f>_xlfn.XLOOKUP(C159,Products!A$2:A$91,Products!F$2:F$91)</f>
        <v>0</v>
      </c>
      <c r="F159">
        <v>2</v>
      </c>
      <c r="G159" s="5">
        <f>Table1[[#This Row],[Price]]*Table1[[#This Row],[Quantity_Sold]]</f>
        <v>7.98</v>
      </c>
      <c r="H159" s="5">
        <f t="shared" ca="1" si="4"/>
        <v>7.98</v>
      </c>
      <c r="I159">
        <f>_xlfn.XLOOKUP(Table1[[#This Row],[Transaction_ID]],Transactions!A$2:A$501,Transactions!B$2:B$501)</f>
        <v>212</v>
      </c>
      <c r="J159">
        <f>_xlfn.XLOOKUP(Table1[[#This Row],[Transaction_ID]],Transactions!$A$2:$A$501,Transactions!$C$2:$C$501)</f>
        <v>3</v>
      </c>
      <c r="K159" t="str">
        <f>_xlfn.XLOOKUP(Table1[[#This Row],[Transaction_ID]],Transactions!A$2:A$501,Transactions!F$2:F$501)</f>
        <v>Credit Card</v>
      </c>
      <c r="L159" t="b">
        <f>_xlfn.XLOOKUP(Table1[[#This Row],[Transaction_ID]],Transactions!A$2:A$501,Transactions!G$2:G$501)</f>
        <v>0</v>
      </c>
      <c r="M159" s="1">
        <f>IF(L159=TRUE, _xlfn.XLOOKUP(C159, Products!A$2:A$91,Products!G$2:G$91), 0)</f>
        <v>0</v>
      </c>
      <c r="N159" t="str">
        <f ca="1">_xlfn.TEXTJOIN(", ", TRUE,
 IF(AND(L159=TRUE, E159&gt;0), "Membership Pricing", ""),
 IF(AND(L159=TRUE, M159&gt;0), "PC Points", ""),
 IF(AND(_xlfn.XLOOKUP(C159, Products!A:A, Products!C:C, "")="Bakery", RAND()&lt;0.3), "50% Perishable", "")
)</f>
        <v/>
      </c>
      <c r="O159" s="5">
        <f t="shared" ca="1" si="5"/>
        <v>0</v>
      </c>
    </row>
    <row r="160" spans="1:15" x14ac:dyDescent="0.45">
      <c r="A160" t="s">
        <v>40</v>
      </c>
      <c r="B160" s="6">
        <f>_xlfn.XLOOKUP(Table1[[#This Row],[Transaction_ID]],Transactions!A$2:A$501,Transactions!D$2:D$501)</f>
        <v>45744</v>
      </c>
      <c r="C160">
        <v>123558</v>
      </c>
      <c r="D160" s="5">
        <f>_xlfn.XLOOKUP(Table1[[#This Row],[SKU]],Products!A$2:A$91,Products!E$2:E$91)</f>
        <v>3.99</v>
      </c>
      <c r="E160" s="5">
        <f>_xlfn.XLOOKUP(C160,Products!A$2:A$91,Products!F$2:F$91)</f>
        <v>0</v>
      </c>
      <c r="F160">
        <v>2</v>
      </c>
      <c r="G160" s="5">
        <f>Table1[[#This Row],[Price]]*Table1[[#This Row],[Quantity_Sold]]</f>
        <v>7.98</v>
      </c>
      <c r="H160" s="5">
        <f t="shared" ca="1" si="4"/>
        <v>7.98</v>
      </c>
      <c r="I160">
        <f>_xlfn.XLOOKUP(Table1[[#This Row],[Transaction_ID]],Transactions!A$2:A$501,Transactions!B$2:B$501)</f>
        <v>212</v>
      </c>
      <c r="J160">
        <f>_xlfn.XLOOKUP(Table1[[#This Row],[Transaction_ID]],Transactions!$A$2:$A$501,Transactions!$C$2:$C$501)</f>
        <v>3</v>
      </c>
      <c r="K160" t="str">
        <f>_xlfn.XLOOKUP(Table1[[#This Row],[Transaction_ID]],Transactions!A$2:A$501,Transactions!F$2:F$501)</f>
        <v>Credit Card</v>
      </c>
      <c r="L160" t="b">
        <f>_xlfn.XLOOKUP(Table1[[#This Row],[Transaction_ID]],Transactions!A$2:A$501,Transactions!G$2:G$501)</f>
        <v>0</v>
      </c>
      <c r="M160" s="1">
        <f>IF(L160=TRUE, _xlfn.XLOOKUP(C160, Products!A$2:A$91,Products!G$2:G$91), 0)</f>
        <v>0</v>
      </c>
      <c r="N160" t="str">
        <f ca="1">_xlfn.TEXTJOIN(", ", TRUE,
 IF(AND(L160=TRUE, E160&gt;0), "Membership Pricing", ""),
 IF(AND(L160=TRUE, M160&gt;0), "PC Points", ""),
 IF(AND(_xlfn.XLOOKUP(C160, Products!A:A, Products!C:C, "")="Bakery", RAND()&lt;0.3), "50% Perishable", "")
)</f>
        <v/>
      </c>
      <c r="O160" s="5">
        <f t="shared" ca="1" si="5"/>
        <v>0</v>
      </c>
    </row>
    <row r="161" spans="1:15" x14ac:dyDescent="0.45">
      <c r="A161" t="s">
        <v>41</v>
      </c>
      <c r="B161" s="6">
        <f>_xlfn.XLOOKUP(Table1[[#This Row],[Transaction_ID]],Transactions!A$2:A$501,Transactions!D$2:D$501)</f>
        <v>45744</v>
      </c>
      <c r="C161">
        <v>123520</v>
      </c>
      <c r="D161" s="5">
        <f>_xlfn.XLOOKUP(Table1[[#This Row],[SKU]],Products!A$2:A$91,Products!E$2:E$91)</f>
        <v>3.49</v>
      </c>
      <c r="E161" s="5">
        <f>_xlfn.XLOOKUP(C161,Products!A$2:A$91,Products!F$2:F$91)</f>
        <v>0</v>
      </c>
      <c r="F161">
        <v>2</v>
      </c>
      <c r="G161" s="5">
        <f>Table1[[#This Row],[Price]]*Table1[[#This Row],[Quantity_Sold]]</f>
        <v>6.98</v>
      </c>
      <c r="H161" s="5">
        <f t="shared" ca="1" si="4"/>
        <v>6.98</v>
      </c>
      <c r="I161">
        <f>_xlfn.XLOOKUP(Table1[[#This Row],[Transaction_ID]],Transactions!A$2:A$501,Transactions!B$2:B$501)</f>
        <v>213</v>
      </c>
      <c r="J161">
        <f>_xlfn.XLOOKUP(Table1[[#This Row],[Transaction_ID]],Transactions!$A$2:$A$501,Transactions!$C$2:$C$501)</f>
        <v>6</v>
      </c>
      <c r="K161" t="str">
        <f>_xlfn.XLOOKUP(Table1[[#This Row],[Transaction_ID]],Transactions!A$2:A$501,Transactions!F$2:F$501)</f>
        <v>Credit Card</v>
      </c>
      <c r="L161" t="b">
        <f>_xlfn.XLOOKUP(Table1[[#This Row],[Transaction_ID]],Transactions!A$2:A$501,Transactions!G$2:G$501)</f>
        <v>0</v>
      </c>
      <c r="M161" s="1">
        <f>IF(L161=TRUE, _xlfn.XLOOKUP(C161, Products!A$2:A$91,Products!G$2:G$91), 0)</f>
        <v>0</v>
      </c>
      <c r="N161" t="str">
        <f ca="1">_xlfn.TEXTJOIN(", ", TRUE,
 IF(AND(L161=TRUE, E161&gt;0), "Membership Pricing", ""),
 IF(AND(L161=TRUE, M161&gt;0), "PC Points", ""),
 IF(AND(_xlfn.XLOOKUP(C161, Products!A:A, Products!C:C, "")="Bakery", RAND()&lt;0.3), "50% Perishable", "")
)</f>
        <v/>
      </c>
      <c r="O161" s="5">
        <f t="shared" ca="1" si="5"/>
        <v>0</v>
      </c>
    </row>
    <row r="162" spans="1:15" x14ac:dyDescent="0.45">
      <c r="A162" t="s">
        <v>41</v>
      </c>
      <c r="B162" s="6">
        <f>_xlfn.XLOOKUP(Table1[[#This Row],[Transaction_ID]],Transactions!A$2:A$501,Transactions!D$2:D$501)</f>
        <v>45744</v>
      </c>
      <c r="C162">
        <v>123594</v>
      </c>
      <c r="D162" s="5">
        <f>_xlfn.XLOOKUP(Table1[[#This Row],[SKU]],Products!A$2:A$91,Products!E$2:E$91)</f>
        <v>3.49</v>
      </c>
      <c r="E162" s="5">
        <f>_xlfn.XLOOKUP(C162,Products!A$2:A$91,Products!F$2:F$91)</f>
        <v>0</v>
      </c>
      <c r="F162">
        <v>5</v>
      </c>
      <c r="G162" s="5">
        <f>Table1[[#This Row],[Price]]*Table1[[#This Row],[Quantity_Sold]]</f>
        <v>17.450000000000003</v>
      </c>
      <c r="H162" s="5">
        <f t="shared" ca="1" si="4"/>
        <v>17.450000000000003</v>
      </c>
      <c r="I162">
        <f>_xlfn.XLOOKUP(Table1[[#This Row],[Transaction_ID]],Transactions!A$2:A$501,Transactions!B$2:B$501)</f>
        <v>213</v>
      </c>
      <c r="J162">
        <f>_xlfn.XLOOKUP(Table1[[#This Row],[Transaction_ID]],Transactions!$A$2:$A$501,Transactions!$C$2:$C$501)</f>
        <v>6</v>
      </c>
      <c r="K162" t="str">
        <f>_xlfn.XLOOKUP(Table1[[#This Row],[Transaction_ID]],Transactions!A$2:A$501,Transactions!F$2:F$501)</f>
        <v>Credit Card</v>
      </c>
      <c r="L162" t="b">
        <f>_xlfn.XLOOKUP(Table1[[#This Row],[Transaction_ID]],Transactions!A$2:A$501,Transactions!G$2:G$501)</f>
        <v>0</v>
      </c>
      <c r="M162" s="1">
        <f>IF(L162=TRUE, _xlfn.XLOOKUP(C162, Products!A$2:A$91,Products!G$2:G$91), 0)</f>
        <v>0</v>
      </c>
      <c r="N162" t="str">
        <f ca="1">_xlfn.TEXTJOIN(", ", TRUE,
 IF(AND(L162=TRUE, E162&gt;0), "Membership Pricing", ""),
 IF(AND(L162=TRUE, M162&gt;0), "PC Points", ""),
 IF(AND(_xlfn.XLOOKUP(C162, Products!A:A, Products!C:C, "")="Bakery", RAND()&lt;0.3), "50% Perishable", "")
)</f>
        <v/>
      </c>
      <c r="O162" s="5">
        <f t="shared" ca="1" si="5"/>
        <v>0</v>
      </c>
    </row>
    <row r="163" spans="1:15" x14ac:dyDescent="0.45">
      <c r="A163" t="s">
        <v>297</v>
      </c>
      <c r="B163" s="6">
        <f>_xlfn.XLOOKUP(Table1[[#This Row],[Transaction_ID]],Transactions!A$2:A$501,Transactions!D$2:D$501)</f>
        <v>45704</v>
      </c>
      <c r="C163">
        <v>123541</v>
      </c>
      <c r="D163" s="5">
        <f>_xlfn.XLOOKUP(Table1[[#This Row],[SKU]],Products!A$2:A$91,Products!E$2:E$91)</f>
        <v>6.99</v>
      </c>
      <c r="E163" s="5">
        <f>_xlfn.XLOOKUP(C163,Products!A$2:A$91,Products!F$2:F$91)</f>
        <v>0</v>
      </c>
      <c r="F163">
        <v>2</v>
      </c>
      <c r="G163" s="5">
        <f>Table1[[#This Row],[Price]]*Table1[[#This Row],[Quantity_Sold]]</f>
        <v>13.98</v>
      </c>
      <c r="H163" s="5">
        <f t="shared" ca="1" si="4"/>
        <v>13.98</v>
      </c>
      <c r="I163">
        <f>_xlfn.XLOOKUP(Table1[[#This Row],[Transaction_ID]],Transactions!A$2:A$501,Transactions!B$2:B$501)</f>
        <v>213</v>
      </c>
      <c r="J163">
        <f>_xlfn.XLOOKUP(Table1[[#This Row],[Transaction_ID]],Transactions!$A$2:$A$501,Transactions!$C$2:$C$501)</f>
        <v>6</v>
      </c>
      <c r="K163" t="str">
        <f>_xlfn.XLOOKUP(Table1[[#This Row],[Transaction_ID]],Transactions!A$2:A$501,Transactions!F$2:F$501)</f>
        <v>Credit Card</v>
      </c>
      <c r="L163" t="b">
        <f>_xlfn.XLOOKUP(Table1[[#This Row],[Transaction_ID]],Transactions!A$2:A$501,Transactions!G$2:G$501)</f>
        <v>0</v>
      </c>
      <c r="M163" s="1">
        <f>IF(L163=TRUE, _xlfn.XLOOKUP(C163, Products!A$2:A$91,Products!G$2:G$91), 0)</f>
        <v>0</v>
      </c>
      <c r="N163" t="str">
        <f ca="1">_xlfn.TEXTJOIN(", ", TRUE,
 IF(AND(L163=TRUE, E163&gt;0), "Membership Pricing", ""),
 IF(AND(L163=TRUE, M163&gt;0), "PC Points", ""),
 IF(AND(_xlfn.XLOOKUP(C163, Products!A:A, Products!C:C, "")="Bakery", RAND()&lt;0.3), "50% Perishable", "")
)</f>
        <v/>
      </c>
      <c r="O163" s="5">
        <f t="shared" ca="1" si="5"/>
        <v>0</v>
      </c>
    </row>
    <row r="164" spans="1:15" x14ac:dyDescent="0.45">
      <c r="A164" t="s">
        <v>297</v>
      </c>
      <c r="B164" s="6">
        <f>_xlfn.XLOOKUP(Table1[[#This Row],[Transaction_ID]],Transactions!A$2:A$501,Transactions!D$2:D$501)</f>
        <v>45704</v>
      </c>
      <c r="C164">
        <v>123589</v>
      </c>
      <c r="D164" s="5">
        <f>_xlfn.XLOOKUP(Table1[[#This Row],[SKU]],Products!A$2:A$91,Products!E$2:E$91)</f>
        <v>4.99</v>
      </c>
      <c r="E164" s="5">
        <f>_xlfn.XLOOKUP(C164,Products!A$2:A$91,Products!F$2:F$91)</f>
        <v>0</v>
      </c>
      <c r="F164">
        <v>3</v>
      </c>
      <c r="G164" s="5">
        <f>Table1[[#This Row],[Price]]*Table1[[#This Row],[Quantity_Sold]]</f>
        <v>14.97</v>
      </c>
      <c r="H164" s="5">
        <f t="shared" ca="1" si="4"/>
        <v>14.97</v>
      </c>
      <c r="I164">
        <f>_xlfn.XLOOKUP(Table1[[#This Row],[Transaction_ID]],Transactions!A$2:A$501,Transactions!B$2:B$501)</f>
        <v>213</v>
      </c>
      <c r="J164">
        <f>_xlfn.XLOOKUP(Table1[[#This Row],[Transaction_ID]],Transactions!$A$2:$A$501,Transactions!$C$2:$C$501)</f>
        <v>6</v>
      </c>
      <c r="K164" t="str">
        <f>_xlfn.XLOOKUP(Table1[[#This Row],[Transaction_ID]],Transactions!A$2:A$501,Transactions!F$2:F$501)</f>
        <v>Credit Card</v>
      </c>
      <c r="L164" t="b">
        <f>_xlfn.XLOOKUP(Table1[[#This Row],[Transaction_ID]],Transactions!A$2:A$501,Transactions!G$2:G$501)</f>
        <v>0</v>
      </c>
      <c r="M164" s="1">
        <f>IF(L164=TRUE, _xlfn.XLOOKUP(C164, Products!A$2:A$91,Products!G$2:G$91), 0)</f>
        <v>0</v>
      </c>
      <c r="N164" t="str">
        <f ca="1">_xlfn.TEXTJOIN(", ", TRUE,
 IF(AND(L164=TRUE, E164&gt;0), "Membership Pricing", ""),
 IF(AND(L164=TRUE, M164&gt;0), "PC Points", ""),
 IF(AND(_xlfn.XLOOKUP(C164, Products!A:A, Products!C:C, "")="Bakery", RAND()&lt;0.3), "50% Perishable", "")
)</f>
        <v/>
      </c>
      <c r="O164" s="5">
        <f t="shared" ca="1" si="5"/>
        <v>0</v>
      </c>
    </row>
    <row r="165" spans="1:15" x14ac:dyDescent="0.45">
      <c r="A165" t="s">
        <v>42</v>
      </c>
      <c r="B165" s="6">
        <f>_xlfn.XLOOKUP(Table1[[#This Row],[Transaction_ID]],Transactions!A$2:A$501,Transactions!D$2:D$501)</f>
        <v>45704</v>
      </c>
      <c r="C165">
        <v>123595</v>
      </c>
      <c r="D165" s="5">
        <f>_xlfn.XLOOKUP(Table1[[#This Row],[SKU]],Products!A$2:A$91,Products!E$2:E$91)</f>
        <v>2.99</v>
      </c>
      <c r="E165" s="5">
        <f>_xlfn.XLOOKUP(C165,Products!A$2:A$91,Products!F$2:F$91)</f>
        <v>0</v>
      </c>
      <c r="F165">
        <v>5</v>
      </c>
      <c r="G165" s="5">
        <f>Table1[[#This Row],[Price]]*Table1[[#This Row],[Quantity_Sold]]</f>
        <v>14.950000000000001</v>
      </c>
      <c r="H165" s="5">
        <f t="shared" ca="1" si="4"/>
        <v>14.950000000000001</v>
      </c>
      <c r="I165">
        <f>_xlfn.XLOOKUP(Table1[[#This Row],[Transaction_ID]],Transactions!A$2:A$501,Transactions!B$2:B$501)</f>
        <v>216</v>
      </c>
      <c r="J165">
        <f>_xlfn.XLOOKUP(Table1[[#This Row],[Transaction_ID]],Transactions!$A$2:$A$501,Transactions!$C$2:$C$501)</f>
        <v>5</v>
      </c>
      <c r="K165" t="str">
        <f>_xlfn.XLOOKUP(Table1[[#This Row],[Transaction_ID]],Transactions!A$2:A$501,Transactions!F$2:F$501)</f>
        <v>Credit Card</v>
      </c>
      <c r="L165" t="b">
        <f>_xlfn.XLOOKUP(Table1[[#This Row],[Transaction_ID]],Transactions!A$2:A$501,Transactions!G$2:G$501)</f>
        <v>0</v>
      </c>
      <c r="M165" s="1">
        <f>IF(L165=TRUE, _xlfn.XLOOKUP(C165, Products!A$2:A$91,Products!G$2:G$91), 0)</f>
        <v>0</v>
      </c>
      <c r="N165" t="str">
        <f ca="1">_xlfn.TEXTJOIN(", ", TRUE,
 IF(AND(L165=TRUE, E165&gt;0), "Membership Pricing", ""),
 IF(AND(L165=TRUE, M165&gt;0), "PC Points", ""),
 IF(AND(_xlfn.XLOOKUP(C165, Products!A:A, Products!C:C, "")="Bakery", RAND()&lt;0.3), "50% Perishable", "")
)</f>
        <v/>
      </c>
      <c r="O165" s="5">
        <f t="shared" ca="1" si="5"/>
        <v>0</v>
      </c>
    </row>
    <row r="166" spans="1:15" x14ac:dyDescent="0.45">
      <c r="A166" t="s">
        <v>42</v>
      </c>
      <c r="B166" s="6">
        <f>_xlfn.XLOOKUP(Table1[[#This Row],[Transaction_ID]],Transactions!A$2:A$501,Transactions!D$2:D$501)</f>
        <v>45704</v>
      </c>
      <c r="C166">
        <v>123549</v>
      </c>
      <c r="D166" s="5">
        <f>_xlfn.XLOOKUP(Table1[[#This Row],[SKU]],Products!A$2:A$91,Products!E$2:E$91)</f>
        <v>4.99</v>
      </c>
      <c r="E166" s="5">
        <f>_xlfn.XLOOKUP(C166,Products!A$2:A$91,Products!F$2:F$91)</f>
        <v>0</v>
      </c>
      <c r="F166">
        <v>5</v>
      </c>
      <c r="G166" s="5">
        <f>Table1[[#This Row],[Price]]*Table1[[#This Row],[Quantity_Sold]]</f>
        <v>24.950000000000003</v>
      </c>
      <c r="H166" s="5">
        <f t="shared" ca="1" si="4"/>
        <v>24.950000000000003</v>
      </c>
      <c r="I166">
        <f>_xlfn.XLOOKUP(Table1[[#This Row],[Transaction_ID]],Transactions!A$2:A$501,Transactions!B$2:B$501)</f>
        <v>216</v>
      </c>
      <c r="J166">
        <f>_xlfn.XLOOKUP(Table1[[#This Row],[Transaction_ID]],Transactions!$A$2:$A$501,Transactions!$C$2:$C$501)</f>
        <v>5</v>
      </c>
      <c r="K166" t="str">
        <f>_xlfn.XLOOKUP(Table1[[#This Row],[Transaction_ID]],Transactions!A$2:A$501,Transactions!F$2:F$501)</f>
        <v>Credit Card</v>
      </c>
      <c r="L166" t="b">
        <f>_xlfn.XLOOKUP(Table1[[#This Row],[Transaction_ID]],Transactions!A$2:A$501,Transactions!G$2:G$501)</f>
        <v>0</v>
      </c>
      <c r="M166" s="1">
        <f>IF(L166=TRUE, _xlfn.XLOOKUP(C166, Products!A$2:A$91,Products!G$2:G$91), 0)</f>
        <v>0</v>
      </c>
      <c r="N166" t="str">
        <f ca="1">_xlfn.TEXTJOIN(", ", TRUE,
 IF(AND(L166=TRUE, E166&gt;0), "Membership Pricing", ""),
 IF(AND(L166=TRUE, M166&gt;0), "PC Points", ""),
 IF(AND(_xlfn.XLOOKUP(C166, Products!A:A, Products!C:C, "")="Bakery", RAND()&lt;0.3), "50% Perishable", "")
)</f>
        <v/>
      </c>
      <c r="O166" s="5">
        <f t="shared" ca="1" si="5"/>
        <v>0</v>
      </c>
    </row>
    <row r="167" spans="1:15" x14ac:dyDescent="0.45">
      <c r="A167" t="s">
        <v>298</v>
      </c>
      <c r="B167" s="6">
        <f>_xlfn.XLOOKUP(Table1[[#This Row],[Transaction_ID]],Transactions!A$2:A$501,Transactions!D$2:D$501)</f>
        <v>45704</v>
      </c>
      <c r="C167">
        <v>123543</v>
      </c>
      <c r="D167" s="5">
        <f>_xlfn.XLOOKUP(Table1[[#This Row],[SKU]],Products!A$2:A$91,Products!E$2:E$91)</f>
        <v>7.99</v>
      </c>
      <c r="E167" s="5">
        <f>_xlfn.XLOOKUP(C167,Products!A$2:A$91,Products!F$2:F$91)</f>
        <v>0</v>
      </c>
      <c r="F167">
        <v>3</v>
      </c>
      <c r="G167" s="5">
        <f>Table1[[#This Row],[Price]]*Table1[[#This Row],[Quantity_Sold]]</f>
        <v>23.97</v>
      </c>
      <c r="H167" s="5">
        <f t="shared" ca="1" si="4"/>
        <v>23.97</v>
      </c>
      <c r="I167">
        <f>_xlfn.XLOOKUP(Table1[[#This Row],[Transaction_ID]],Transactions!A$2:A$501,Transactions!B$2:B$501)</f>
        <v>217</v>
      </c>
      <c r="J167">
        <f>_xlfn.XLOOKUP(Table1[[#This Row],[Transaction_ID]],Transactions!$A$2:$A$501,Transactions!$C$2:$C$501)</f>
        <v>1</v>
      </c>
      <c r="K167" t="str">
        <f>_xlfn.XLOOKUP(Table1[[#This Row],[Transaction_ID]],Transactions!A$2:A$501,Transactions!F$2:F$501)</f>
        <v>Debit Card</v>
      </c>
      <c r="L167" t="b">
        <f>_xlfn.XLOOKUP(Table1[[#This Row],[Transaction_ID]],Transactions!A$2:A$501,Transactions!G$2:G$501)</f>
        <v>0</v>
      </c>
      <c r="M167" s="1">
        <f>IF(L167=TRUE, _xlfn.XLOOKUP(C167, Products!A$2:A$91,Products!G$2:G$91), 0)</f>
        <v>0</v>
      </c>
      <c r="N167" t="str">
        <f ca="1">_xlfn.TEXTJOIN(", ", TRUE,
 IF(AND(L167=TRUE, E167&gt;0), "Membership Pricing", ""),
 IF(AND(L167=TRUE, M167&gt;0), "PC Points", ""),
 IF(AND(_xlfn.XLOOKUP(C167, Products!A:A, Products!C:C, "")="Bakery", RAND()&lt;0.3), "50% Perishable", "")
)</f>
        <v/>
      </c>
      <c r="O167" s="5">
        <f t="shared" ca="1" si="5"/>
        <v>0</v>
      </c>
    </row>
    <row r="168" spans="1:15" x14ac:dyDescent="0.45">
      <c r="A168" t="s">
        <v>298</v>
      </c>
      <c r="B168" s="6">
        <f>_xlfn.XLOOKUP(Table1[[#This Row],[Transaction_ID]],Transactions!A$2:A$501,Transactions!D$2:D$501)</f>
        <v>45704</v>
      </c>
      <c r="C168">
        <v>123520</v>
      </c>
      <c r="D168" s="5">
        <f>_xlfn.XLOOKUP(Table1[[#This Row],[SKU]],Products!A$2:A$91,Products!E$2:E$91)</f>
        <v>3.49</v>
      </c>
      <c r="E168" s="5">
        <f>_xlfn.XLOOKUP(C168,Products!A$2:A$91,Products!F$2:F$91)</f>
        <v>0</v>
      </c>
      <c r="F168">
        <v>5</v>
      </c>
      <c r="G168" s="5">
        <f>Table1[[#This Row],[Price]]*Table1[[#This Row],[Quantity_Sold]]</f>
        <v>17.450000000000003</v>
      </c>
      <c r="H168" s="5">
        <f t="shared" ca="1" si="4"/>
        <v>17.450000000000003</v>
      </c>
      <c r="I168">
        <f>_xlfn.XLOOKUP(Table1[[#This Row],[Transaction_ID]],Transactions!A$2:A$501,Transactions!B$2:B$501)</f>
        <v>217</v>
      </c>
      <c r="J168">
        <f>_xlfn.XLOOKUP(Table1[[#This Row],[Transaction_ID]],Transactions!$A$2:$A$501,Transactions!$C$2:$C$501)</f>
        <v>1</v>
      </c>
      <c r="K168" t="str">
        <f>_xlfn.XLOOKUP(Table1[[#This Row],[Transaction_ID]],Transactions!A$2:A$501,Transactions!F$2:F$501)</f>
        <v>Debit Card</v>
      </c>
      <c r="L168" t="b">
        <f>_xlfn.XLOOKUP(Table1[[#This Row],[Transaction_ID]],Transactions!A$2:A$501,Transactions!G$2:G$501)</f>
        <v>0</v>
      </c>
      <c r="M168" s="1">
        <f>IF(L168=TRUE, _xlfn.XLOOKUP(C168, Products!A$2:A$91,Products!G$2:G$91), 0)</f>
        <v>0</v>
      </c>
      <c r="N168" t="str">
        <f ca="1">_xlfn.TEXTJOIN(", ", TRUE,
 IF(AND(L168=TRUE, E168&gt;0), "Membership Pricing", ""),
 IF(AND(L168=TRUE, M168&gt;0), "PC Points", ""),
 IF(AND(_xlfn.XLOOKUP(C168, Products!A:A, Products!C:C, "")="Bakery", RAND()&lt;0.3), "50% Perishable", "")
)</f>
        <v/>
      </c>
      <c r="O168" s="5">
        <f t="shared" ca="1" si="5"/>
        <v>0</v>
      </c>
    </row>
    <row r="169" spans="1:15" x14ac:dyDescent="0.45">
      <c r="A169" t="s">
        <v>298</v>
      </c>
      <c r="B169" s="6">
        <f>_xlfn.XLOOKUP(Table1[[#This Row],[Transaction_ID]],Transactions!A$2:A$501,Transactions!D$2:D$501)</f>
        <v>45704</v>
      </c>
      <c r="C169">
        <v>123558</v>
      </c>
      <c r="D169" s="5">
        <f>_xlfn.XLOOKUP(Table1[[#This Row],[SKU]],Products!A$2:A$91,Products!E$2:E$91)</f>
        <v>3.99</v>
      </c>
      <c r="E169" s="5">
        <f>_xlfn.XLOOKUP(C169,Products!A$2:A$91,Products!F$2:F$91)</f>
        <v>0</v>
      </c>
      <c r="F169">
        <v>1</v>
      </c>
      <c r="G169" s="5">
        <f>Table1[[#This Row],[Price]]*Table1[[#This Row],[Quantity_Sold]]</f>
        <v>3.99</v>
      </c>
      <c r="H169" s="5">
        <f t="shared" ca="1" si="4"/>
        <v>3.99</v>
      </c>
      <c r="I169">
        <f>_xlfn.XLOOKUP(Table1[[#This Row],[Transaction_ID]],Transactions!A$2:A$501,Transactions!B$2:B$501)</f>
        <v>217</v>
      </c>
      <c r="J169">
        <f>_xlfn.XLOOKUP(Table1[[#This Row],[Transaction_ID]],Transactions!$A$2:$A$501,Transactions!$C$2:$C$501)</f>
        <v>1</v>
      </c>
      <c r="K169" t="str">
        <f>_xlfn.XLOOKUP(Table1[[#This Row],[Transaction_ID]],Transactions!A$2:A$501,Transactions!F$2:F$501)</f>
        <v>Debit Card</v>
      </c>
      <c r="L169" t="b">
        <f>_xlfn.XLOOKUP(Table1[[#This Row],[Transaction_ID]],Transactions!A$2:A$501,Transactions!G$2:G$501)</f>
        <v>0</v>
      </c>
      <c r="M169" s="1">
        <f>IF(L169=TRUE, _xlfn.XLOOKUP(C169, Products!A$2:A$91,Products!G$2:G$91), 0)</f>
        <v>0</v>
      </c>
      <c r="N169" t="str">
        <f ca="1">_xlfn.TEXTJOIN(", ", TRUE,
 IF(AND(L169=TRUE, E169&gt;0), "Membership Pricing", ""),
 IF(AND(L169=TRUE, M169&gt;0), "PC Points", ""),
 IF(AND(_xlfn.XLOOKUP(C169, Products!A:A, Products!C:C, "")="Bakery", RAND()&lt;0.3), "50% Perishable", "")
)</f>
        <v/>
      </c>
      <c r="O169" s="5">
        <f t="shared" ca="1" si="5"/>
        <v>0</v>
      </c>
    </row>
    <row r="170" spans="1:15" x14ac:dyDescent="0.45">
      <c r="A170" t="s">
        <v>299</v>
      </c>
      <c r="B170" s="6">
        <f>_xlfn.XLOOKUP(Table1[[#This Row],[Transaction_ID]],Transactions!A$2:A$501,Transactions!D$2:D$501)</f>
        <v>45704</v>
      </c>
      <c r="C170">
        <v>123541</v>
      </c>
      <c r="D170" s="5">
        <f>_xlfn.XLOOKUP(Table1[[#This Row],[SKU]],Products!A$2:A$91,Products!E$2:E$91)</f>
        <v>6.99</v>
      </c>
      <c r="E170" s="5">
        <f>_xlfn.XLOOKUP(C170,Products!A$2:A$91,Products!F$2:F$91)</f>
        <v>0</v>
      </c>
      <c r="F170">
        <v>1</v>
      </c>
      <c r="G170" s="5">
        <f>Table1[[#This Row],[Price]]*Table1[[#This Row],[Quantity_Sold]]</f>
        <v>6.99</v>
      </c>
      <c r="H170" s="5">
        <f t="shared" ca="1" si="4"/>
        <v>6.99</v>
      </c>
      <c r="I170">
        <f>_xlfn.XLOOKUP(Table1[[#This Row],[Transaction_ID]],Transactions!A$2:A$501,Transactions!B$2:B$501)</f>
        <v>219</v>
      </c>
      <c r="J170">
        <f>_xlfn.XLOOKUP(Table1[[#This Row],[Transaction_ID]],Transactions!$A$2:$A$501,Transactions!$C$2:$C$501)</f>
        <v>1</v>
      </c>
      <c r="K170" t="str">
        <f>_xlfn.XLOOKUP(Table1[[#This Row],[Transaction_ID]],Transactions!A$2:A$501,Transactions!F$2:F$501)</f>
        <v>Debit Card</v>
      </c>
      <c r="L170" t="b">
        <f>_xlfn.XLOOKUP(Table1[[#This Row],[Transaction_ID]],Transactions!A$2:A$501,Transactions!G$2:G$501)</f>
        <v>0</v>
      </c>
      <c r="M170" s="1">
        <f>IF(L170=TRUE, _xlfn.XLOOKUP(C170, Products!A$2:A$91,Products!G$2:G$91), 0)</f>
        <v>0</v>
      </c>
      <c r="N170" t="str">
        <f ca="1">_xlfn.TEXTJOIN(", ", TRUE,
 IF(AND(L170=TRUE, E170&gt;0), "Membership Pricing", ""),
 IF(AND(L170=TRUE, M170&gt;0), "PC Points", ""),
 IF(AND(_xlfn.XLOOKUP(C170, Products!A:A, Products!C:C, "")="Bakery", RAND()&lt;0.3), "50% Perishable", "")
)</f>
        <v/>
      </c>
      <c r="O170" s="5">
        <f t="shared" ca="1" si="5"/>
        <v>0</v>
      </c>
    </row>
    <row r="171" spans="1:15" x14ac:dyDescent="0.45">
      <c r="A171" t="s">
        <v>299</v>
      </c>
      <c r="B171" s="6">
        <f>_xlfn.XLOOKUP(Table1[[#This Row],[Transaction_ID]],Transactions!A$2:A$501,Transactions!D$2:D$501)</f>
        <v>45704</v>
      </c>
      <c r="C171">
        <v>123523</v>
      </c>
      <c r="D171" s="5">
        <f>_xlfn.XLOOKUP(Table1[[#This Row],[SKU]],Products!A$2:A$91,Products!E$2:E$91)</f>
        <v>5.99</v>
      </c>
      <c r="E171" s="5">
        <f>_xlfn.XLOOKUP(C171,Products!A$2:A$91,Products!F$2:F$91)</f>
        <v>0</v>
      </c>
      <c r="F171">
        <v>4</v>
      </c>
      <c r="G171" s="5">
        <f>Table1[[#This Row],[Price]]*Table1[[#This Row],[Quantity_Sold]]</f>
        <v>23.96</v>
      </c>
      <c r="H171" s="5">
        <f t="shared" ca="1" si="4"/>
        <v>23.96</v>
      </c>
      <c r="I171">
        <f>_xlfn.XLOOKUP(Table1[[#This Row],[Transaction_ID]],Transactions!A$2:A$501,Transactions!B$2:B$501)</f>
        <v>219</v>
      </c>
      <c r="J171">
        <f>_xlfn.XLOOKUP(Table1[[#This Row],[Transaction_ID]],Transactions!$A$2:$A$501,Transactions!$C$2:$C$501)</f>
        <v>1</v>
      </c>
      <c r="K171" t="str">
        <f>_xlfn.XLOOKUP(Table1[[#This Row],[Transaction_ID]],Transactions!A$2:A$501,Transactions!F$2:F$501)</f>
        <v>Debit Card</v>
      </c>
      <c r="L171" t="b">
        <f>_xlfn.XLOOKUP(Table1[[#This Row],[Transaction_ID]],Transactions!A$2:A$501,Transactions!G$2:G$501)</f>
        <v>0</v>
      </c>
      <c r="M171" s="1">
        <f>IF(L171=TRUE, _xlfn.XLOOKUP(C171, Products!A$2:A$91,Products!G$2:G$91), 0)</f>
        <v>0</v>
      </c>
      <c r="N171" t="str">
        <f ca="1">_xlfn.TEXTJOIN(", ", TRUE,
 IF(AND(L171=TRUE, E171&gt;0), "Membership Pricing", ""),
 IF(AND(L171=TRUE, M171&gt;0), "PC Points", ""),
 IF(AND(_xlfn.XLOOKUP(C171, Products!A:A, Products!C:C, "")="Bakery", RAND()&lt;0.3), "50% Perishable", "")
)</f>
        <v/>
      </c>
      <c r="O171" s="5">
        <f t="shared" ca="1" si="5"/>
        <v>0</v>
      </c>
    </row>
    <row r="172" spans="1:15" x14ac:dyDescent="0.45">
      <c r="A172" t="s">
        <v>43</v>
      </c>
      <c r="B172" s="6">
        <f>_xlfn.XLOOKUP(Table1[[#This Row],[Transaction_ID]],Transactions!A$2:A$501,Transactions!D$2:D$501)</f>
        <v>45731</v>
      </c>
      <c r="C172">
        <v>123598</v>
      </c>
      <c r="D172" s="5">
        <f>_xlfn.XLOOKUP(Table1[[#This Row],[SKU]],Products!A$2:A$91,Products!E$2:E$91)</f>
        <v>6.49</v>
      </c>
      <c r="E172" s="5">
        <f>_xlfn.XLOOKUP(C172,Products!A$2:A$91,Products!F$2:F$91)</f>
        <v>0</v>
      </c>
      <c r="F172">
        <v>4</v>
      </c>
      <c r="G172" s="5">
        <f>Table1[[#This Row],[Price]]*Table1[[#This Row],[Quantity_Sold]]</f>
        <v>25.96</v>
      </c>
      <c r="H172" s="5">
        <f t="shared" ca="1" si="4"/>
        <v>25.96</v>
      </c>
      <c r="I172">
        <f>_xlfn.XLOOKUP(Table1[[#This Row],[Transaction_ID]],Transactions!A$2:A$501,Transactions!B$2:B$501)</f>
        <v>215</v>
      </c>
      <c r="J172">
        <f>_xlfn.XLOOKUP(Table1[[#This Row],[Transaction_ID]],Transactions!$A$2:$A$501,Transactions!$C$2:$C$501)</f>
        <v>7</v>
      </c>
      <c r="K172" t="str">
        <f>_xlfn.XLOOKUP(Table1[[#This Row],[Transaction_ID]],Transactions!A$2:A$501,Transactions!F$2:F$501)</f>
        <v>Credit Card</v>
      </c>
      <c r="L172" t="b">
        <f>_xlfn.XLOOKUP(Table1[[#This Row],[Transaction_ID]],Transactions!A$2:A$501,Transactions!G$2:G$501)</f>
        <v>0</v>
      </c>
      <c r="M172" s="1">
        <f>IF(L172=TRUE, _xlfn.XLOOKUP(C172, Products!A$2:A$91,Products!G$2:G$91), 0)</f>
        <v>0</v>
      </c>
      <c r="N172" t="str">
        <f ca="1">_xlfn.TEXTJOIN(", ", TRUE,
 IF(AND(L172=TRUE, E172&gt;0), "Membership Pricing", ""),
 IF(AND(L172=TRUE, M172&gt;0), "PC Points", ""),
 IF(AND(_xlfn.XLOOKUP(C172, Products!A:A, Products!C:C, "")="Bakery", RAND()&lt;0.3), "50% Perishable", "")
)</f>
        <v/>
      </c>
      <c r="O172" s="5">
        <f t="shared" ca="1" si="5"/>
        <v>0</v>
      </c>
    </row>
    <row r="173" spans="1:15" x14ac:dyDescent="0.45">
      <c r="A173" t="s">
        <v>43</v>
      </c>
      <c r="B173" s="6">
        <f>_xlfn.XLOOKUP(Table1[[#This Row],[Transaction_ID]],Transactions!A$2:A$501,Transactions!D$2:D$501)</f>
        <v>45731</v>
      </c>
      <c r="C173">
        <v>123592</v>
      </c>
      <c r="D173" s="5">
        <f>_xlfn.XLOOKUP(Table1[[#This Row],[SKU]],Products!A$2:A$91,Products!E$2:E$91)</f>
        <v>2.99</v>
      </c>
      <c r="E173" s="5">
        <f>_xlfn.XLOOKUP(C173,Products!A$2:A$91,Products!F$2:F$91)</f>
        <v>0</v>
      </c>
      <c r="F173">
        <v>5</v>
      </c>
      <c r="G173" s="5">
        <f>Table1[[#This Row],[Price]]*Table1[[#This Row],[Quantity_Sold]]</f>
        <v>14.950000000000001</v>
      </c>
      <c r="H173" s="5">
        <f t="shared" ca="1" si="4"/>
        <v>14.950000000000001</v>
      </c>
      <c r="I173">
        <f>_xlfn.XLOOKUP(Table1[[#This Row],[Transaction_ID]],Transactions!A$2:A$501,Transactions!B$2:B$501)</f>
        <v>215</v>
      </c>
      <c r="J173">
        <f>_xlfn.XLOOKUP(Table1[[#This Row],[Transaction_ID]],Transactions!$A$2:$A$501,Transactions!$C$2:$C$501)</f>
        <v>7</v>
      </c>
      <c r="K173" t="str">
        <f>_xlfn.XLOOKUP(Table1[[#This Row],[Transaction_ID]],Transactions!A$2:A$501,Transactions!F$2:F$501)</f>
        <v>Credit Card</v>
      </c>
      <c r="L173" t="b">
        <f>_xlfn.XLOOKUP(Table1[[#This Row],[Transaction_ID]],Transactions!A$2:A$501,Transactions!G$2:G$501)</f>
        <v>0</v>
      </c>
      <c r="M173" s="1">
        <f>IF(L173=TRUE, _xlfn.XLOOKUP(C173, Products!A$2:A$91,Products!G$2:G$91), 0)</f>
        <v>0</v>
      </c>
      <c r="N173" t="str">
        <f ca="1">_xlfn.TEXTJOIN(", ", TRUE,
 IF(AND(L173=TRUE, E173&gt;0), "Membership Pricing", ""),
 IF(AND(L173=TRUE, M173&gt;0), "PC Points", ""),
 IF(AND(_xlfn.XLOOKUP(C173, Products!A:A, Products!C:C, "")="Bakery", RAND()&lt;0.3), "50% Perishable", "")
)</f>
        <v/>
      </c>
      <c r="O173" s="5">
        <f t="shared" ca="1" si="5"/>
        <v>0</v>
      </c>
    </row>
    <row r="174" spans="1:15" x14ac:dyDescent="0.45">
      <c r="A174" t="s">
        <v>43</v>
      </c>
      <c r="B174" s="6">
        <f>_xlfn.XLOOKUP(Table1[[#This Row],[Transaction_ID]],Transactions!A$2:A$501,Transactions!D$2:D$501)</f>
        <v>45731</v>
      </c>
      <c r="C174">
        <v>123514</v>
      </c>
      <c r="D174" s="5">
        <f>_xlfn.XLOOKUP(Table1[[#This Row],[SKU]],Products!A$2:A$91,Products!E$2:E$91)</f>
        <v>9.99</v>
      </c>
      <c r="E174" s="5">
        <f>_xlfn.XLOOKUP(C174,Products!A$2:A$91,Products!F$2:F$91)</f>
        <v>0</v>
      </c>
      <c r="F174">
        <v>3</v>
      </c>
      <c r="G174" s="5">
        <f>Table1[[#This Row],[Price]]*Table1[[#This Row],[Quantity_Sold]]</f>
        <v>29.97</v>
      </c>
      <c r="H174" s="5">
        <f t="shared" ca="1" si="4"/>
        <v>29.97</v>
      </c>
      <c r="I174">
        <f>_xlfn.XLOOKUP(Table1[[#This Row],[Transaction_ID]],Transactions!A$2:A$501,Transactions!B$2:B$501)</f>
        <v>215</v>
      </c>
      <c r="J174">
        <f>_xlfn.XLOOKUP(Table1[[#This Row],[Transaction_ID]],Transactions!$A$2:$A$501,Transactions!$C$2:$C$501)</f>
        <v>7</v>
      </c>
      <c r="K174" t="str">
        <f>_xlfn.XLOOKUP(Table1[[#This Row],[Transaction_ID]],Transactions!A$2:A$501,Transactions!F$2:F$501)</f>
        <v>Credit Card</v>
      </c>
      <c r="L174" t="b">
        <f>_xlfn.XLOOKUP(Table1[[#This Row],[Transaction_ID]],Transactions!A$2:A$501,Transactions!G$2:G$501)</f>
        <v>0</v>
      </c>
      <c r="M174" s="1">
        <f>IF(L174=TRUE, _xlfn.XLOOKUP(C174, Products!A$2:A$91,Products!G$2:G$91), 0)</f>
        <v>0</v>
      </c>
      <c r="N174" t="str">
        <f ca="1">_xlfn.TEXTJOIN(", ", TRUE,
 IF(AND(L174=TRUE, E174&gt;0), "Membership Pricing", ""),
 IF(AND(L174=TRUE, M174&gt;0), "PC Points", ""),
 IF(AND(_xlfn.XLOOKUP(C174, Products!A:A, Products!C:C, "")="Bakery", RAND()&lt;0.3), "50% Perishable", "")
)</f>
        <v/>
      </c>
      <c r="O174" s="5">
        <f t="shared" ca="1" si="5"/>
        <v>0</v>
      </c>
    </row>
    <row r="175" spans="1:15" x14ac:dyDescent="0.45">
      <c r="A175" t="s">
        <v>44</v>
      </c>
      <c r="B175" s="6">
        <f>_xlfn.XLOOKUP(Table1[[#This Row],[Transaction_ID]],Transactions!A$2:A$501,Transactions!D$2:D$501)</f>
        <v>45731</v>
      </c>
      <c r="C175">
        <v>123524</v>
      </c>
      <c r="D175" s="5">
        <f>_xlfn.XLOOKUP(Table1[[#This Row],[SKU]],Products!A$2:A$91,Products!E$2:E$91)</f>
        <v>2.99</v>
      </c>
      <c r="E175" s="5">
        <f>_xlfn.XLOOKUP(C175,Products!A$2:A$91,Products!F$2:F$91)</f>
        <v>0</v>
      </c>
      <c r="F175">
        <v>4</v>
      </c>
      <c r="G175" s="5">
        <f>Table1[[#This Row],[Price]]*Table1[[#This Row],[Quantity_Sold]]</f>
        <v>11.96</v>
      </c>
      <c r="H175" s="5">
        <f t="shared" ca="1" si="4"/>
        <v>11.96</v>
      </c>
      <c r="I175">
        <f>_xlfn.XLOOKUP(Table1[[#This Row],[Transaction_ID]],Transactions!A$2:A$501,Transactions!B$2:B$501)</f>
        <v>211</v>
      </c>
      <c r="J175">
        <f>_xlfn.XLOOKUP(Table1[[#This Row],[Transaction_ID]],Transactions!$A$2:$A$501,Transactions!$C$2:$C$501)</f>
        <v>6</v>
      </c>
      <c r="K175" t="str">
        <f>_xlfn.XLOOKUP(Table1[[#This Row],[Transaction_ID]],Transactions!A$2:A$501,Transactions!F$2:F$501)</f>
        <v>Credit Card</v>
      </c>
      <c r="L175" t="b">
        <f>_xlfn.XLOOKUP(Table1[[#This Row],[Transaction_ID]],Transactions!A$2:A$501,Transactions!G$2:G$501)</f>
        <v>0</v>
      </c>
      <c r="M175" s="1">
        <f>IF(L175=TRUE, _xlfn.XLOOKUP(C175, Products!A$2:A$91,Products!G$2:G$91), 0)</f>
        <v>0</v>
      </c>
      <c r="N175" t="str">
        <f ca="1">_xlfn.TEXTJOIN(", ", TRUE,
 IF(AND(L175=TRUE, E175&gt;0), "Membership Pricing", ""),
 IF(AND(L175=TRUE, M175&gt;0), "PC Points", ""),
 IF(AND(_xlfn.XLOOKUP(C175, Products!A:A, Products!C:C, "")="Bakery", RAND()&lt;0.3), "50% Perishable", "")
)</f>
        <v/>
      </c>
      <c r="O175" s="5">
        <f t="shared" ca="1" si="5"/>
        <v>0</v>
      </c>
    </row>
    <row r="176" spans="1:15" x14ac:dyDescent="0.45">
      <c r="A176" t="s">
        <v>44</v>
      </c>
      <c r="B176" s="6">
        <f>_xlfn.XLOOKUP(Table1[[#This Row],[Transaction_ID]],Transactions!A$2:A$501,Transactions!D$2:D$501)</f>
        <v>45731</v>
      </c>
      <c r="C176">
        <v>123538</v>
      </c>
      <c r="D176" s="5">
        <f>_xlfn.XLOOKUP(Table1[[#This Row],[SKU]],Products!A$2:A$91,Products!E$2:E$91)</f>
        <v>5.49</v>
      </c>
      <c r="E176" s="5">
        <f>_xlfn.XLOOKUP(C176,Products!A$2:A$91,Products!F$2:F$91)</f>
        <v>0</v>
      </c>
      <c r="F176">
        <v>4</v>
      </c>
      <c r="G176" s="5">
        <f>Table1[[#This Row],[Price]]*Table1[[#This Row],[Quantity_Sold]]</f>
        <v>21.96</v>
      </c>
      <c r="H176" s="5">
        <f t="shared" ca="1" si="4"/>
        <v>21.96</v>
      </c>
      <c r="I176">
        <f>_xlfn.XLOOKUP(Table1[[#This Row],[Transaction_ID]],Transactions!A$2:A$501,Transactions!B$2:B$501)</f>
        <v>211</v>
      </c>
      <c r="J176">
        <f>_xlfn.XLOOKUP(Table1[[#This Row],[Transaction_ID]],Transactions!$A$2:$A$501,Transactions!$C$2:$C$501)</f>
        <v>6</v>
      </c>
      <c r="K176" t="str">
        <f>_xlfn.XLOOKUP(Table1[[#This Row],[Transaction_ID]],Transactions!A$2:A$501,Transactions!F$2:F$501)</f>
        <v>Credit Card</v>
      </c>
      <c r="L176" t="b">
        <f>_xlfn.XLOOKUP(Table1[[#This Row],[Transaction_ID]],Transactions!A$2:A$501,Transactions!G$2:G$501)</f>
        <v>0</v>
      </c>
      <c r="M176" s="1">
        <f>IF(L176=TRUE, _xlfn.XLOOKUP(C176, Products!A$2:A$91,Products!G$2:G$91), 0)</f>
        <v>0</v>
      </c>
      <c r="N176" t="str">
        <f ca="1">_xlfn.TEXTJOIN(", ", TRUE,
 IF(AND(L176=TRUE, E176&gt;0), "Membership Pricing", ""),
 IF(AND(L176=TRUE, M176&gt;0), "PC Points", ""),
 IF(AND(_xlfn.XLOOKUP(C176, Products!A:A, Products!C:C, "")="Bakery", RAND()&lt;0.3), "50% Perishable", "")
)</f>
        <v/>
      </c>
      <c r="O176" s="5">
        <f t="shared" ca="1" si="5"/>
        <v>0</v>
      </c>
    </row>
    <row r="177" spans="1:15" x14ac:dyDescent="0.45">
      <c r="A177" t="s">
        <v>300</v>
      </c>
      <c r="B177" s="6">
        <f>_xlfn.XLOOKUP(Table1[[#This Row],[Transaction_ID]],Transactions!A$2:A$501,Transactions!D$2:D$501)</f>
        <v>45736</v>
      </c>
      <c r="C177">
        <v>123514</v>
      </c>
      <c r="D177" s="5">
        <f>_xlfn.XLOOKUP(Table1[[#This Row],[SKU]],Products!A$2:A$91,Products!E$2:E$91)</f>
        <v>9.99</v>
      </c>
      <c r="E177" s="5">
        <f>_xlfn.XLOOKUP(C177,Products!A$2:A$91,Products!F$2:F$91)</f>
        <v>0</v>
      </c>
      <c r="F177">
        <v>2</v>
      </c>
      <c r="G177" s="5">
        <f>Table1[[#This Row],[Price]]*Table1[[#This Row],[Quantity_Sold]]</f>
        <v>19.98</v>
      </c>
      <c r="H177" s="5">
        <f t="shared" ca="1" si="4"/>
        <v>19.98</v>
      </c>
      <c r="I177">
        <f>_xlfn.XLOOKUP(Table1[[#This Row],[Transaction_ID]],Transactions!A$2:A$501,Transactions!B$2:B$501)</f>
        <v>220</v>
      </c>
      <c r="J177">
        <f>_xlfn.XLOOKUP(Table1[[#This Row],[Transaction_ID]],Transactions!$A$2:$A$501,Transactions!$C$2:$C$501)</f>
        <v>4</v>
      </c>
      <c r="K177" t="str">
        <f>_xlfn.XLOOKUP(Table1[[#This Row],[Transaction_ID]],Transactions!A$2:A$501,Transactions!F$2:F$501)</f>
        <v>Cash</v>
      </c>
      <c r="L177" t="b">
        <f>_xlfn.XLOOKUP(Table1[[#This Row],[Transaction_ID]],Transactions!A$2:A$501,Transactions!G$2:G$501)</f>
        <v>0</v>
      </c>
      <c r="M177" s="1">
        <f>IF(L177=TRUE, _xlfn.XLOOKUP(C177, Products!A$2:A$91,Products!G$2:G$91), 0)</f>
        <v>0</v>
      </c>
      <c r="N177" t="str">
        <f ca="1">_xlfn.TEXTJOIN(", ", TRUE,
 IF(AND(L177=TRUE, E177&gt;0), "Membership Pricing", ""),
 IF(AND(L177=TRUE, M177&gt;0), "PC Points", ""),
 IF(AND(_xlfn.XLOOKUP(C177, Products!A:A, Products!C:C, "")="Bakery", RAND()&lt;0.3), "50% Perishable", "")
)</f>
        <v/>
      </c>
      <c r="O177" s="5">
        <f t="shared" ca="1" si="5"/>
        <v>0</v>
      </c>
    </row>
    <row r="178" spans="1:15" x14ac:dyDescent="0.45">
      <c r="A178" t="s">
        <v>300</v>
      </c>
      <c r="B178" s="6">
        <f>_xlfn.XLOOKUP(Table1[[#This Row],[Transaction_ID]],Transactions!A$2:A$501,Transactions!D$2:D$501)</f>
        <v>45736</v>
      </c>
      <c r="C178">
        <v>123594</v>
      </c>
      <c r="D178" s="5">
        <f>_xlfn.XLOOKUP(Table1[[#This Row],[SKU]],Products!A$2:A$91,Products!E$2:E$91)</f>
        <v>3.49</v>
      </c>
      <c r="E178" s="5">
        <f>_xlfn.XLOOKUP(C178,Products!A$2:A$91,Products!F$2:F$91)</f>
        <v>0</v>
      </c>
      <c r="F178">
        <v>2</v>
      </c>
      <c r="G178" s="5">
        <f>Table1[[#This Row],[Price]]*Table1[[#This Row],[Quantity_Sold]]</f>
        <v>6.98</v>
      </c>
      <c r="H178" s="5">
        <f t="shared" ca="1" si="4"/>
        <v>6.98</v>
      </c>
      <c r="I178">
        <f>_xlfn.XLOOKUP(Table1[[#This Row],[Transaction_ID]],Transactions!A$2:A$501,Transactions!B$2:B$501)</f>
        <v>220</v>
      </c>
      <c r="J178">
        <f>_xlfn.XLOOKUP(Table1[[#This Row],[Transaction_ID]],Transactions!$A$2:$A$501,Transactions!$C$2:$C$501)</f>
        <v>4</v>
      </c>
      <c r="K178" t="str">
        <f>_xlfn.XLOOKUP(Table1[[#This Row],[Transaction_ID]],Transactions!A$2:A$501,Transactions!F$2:F$501)</f>
        <v>Cash</v>
      </c>
      <c r="L178" t="b">
        <f>_xlfn.XLOOKUP(Table1[[#This Row],[Transaction_ID]],Transactions!A$2:A$501,Transactions!G$2:G$501)</f>
        <v>0</v>
      </c>
      <c r="M178" s="1">
        <f>IF(L178=TRUE, _xlfn.XLOOKUP(C178, Products!A$2:A$91,Products!G$2:G$91), 0)</f>
        <v>0</v>
      </c>
      <c r="N178" t="str">
        <f ca="1">_xlfn.TEXTJOIN(", ", TRUE,
 IF(AND(L178=TRUE, E178&gt;0), "Membership Pricing", ""),
 IF(AND(L178=TRUE, M178&gt;0), "PC Points", ""),
 IF(AND(_xlfn.XLOOKUP(C178, Products!A:A, Products!C:C, "")="Bakery", RAND()&lt;0.3), "50% Perishable", "")
)</f>
        <v/>
      </c>
      <c r="O178" s="5">
        <f t="shared" ca="1" si="5"/>
        <v>0</v>
      </c>
    </row>
    <row r="179" spans="1:15" x14ac:dyDescent="0.45">
      <c r="A179" t="s">
        <v>301</v>
      </c>
      <c r="B179" s="6">
        <f>_xlfn.XLOOKUP(Table1[[#This Row],[Transaction_ID]],Transactions!A$2:A$501,Transactions!D$2:D$501)</f>
        <v>45736</v>
      </c>
      <c r="C179">
        <v>123555</v>
      </c>
      <c r="D179" s="5">
        <f>_xlfn.XLOOKUP(Table1[[#This Row],[SKU]],Products!A$2:A$91,Products!E$2:E$91)</f>
        <v>2.29</v>
      </c>
      <c r="E179" s="5">
        <f>_xlfn.XLOOKUP(C179,Products!A$2:A$91,Products!F$2:F$91)</f>
        <v>0</v>
      </c>
      <c r="F179">
        <v>1</v>
      </c>
      <c r="G179" s="5">
        <f>Table1[[#This Row],[Price]]*Table1[[#This Row],[Quantity_Sold]]</f>
        <v>2.29</v>
      </c>
      <c r="H179" s="5">
        <f t="shared" ca="1" si="4"/>
        <v>2.29</v>
      </c>
      <c r="I179">
        <f>_xlfn.XLOOKUP(Table1[[#This Row],[Transaction_ID]],Transactions!A$2:A$501,Transactions!B$2:B$501)</f>
        <v>222</v>
      </c>
      <c r="J179">
        <f>_xlfn.XLOOKUP(Table1[[#This Row],[Transaction_ID]],Transactions!$A$2:$A$501,Transactions!$C$2:$C$501)</f>
        <v>5</v>
      </c>
      <c r="K179" t="str">
        <f>_xlfn.XLOOKUP(Table1[[#This Row],[Transaction_ID]],Transactions!A$2:A$501,Transactions!F$2:F$501)</f>
        <v>Cash</v>
      </c>
      <c r="L179" t="b">
        <f>_xlfn.XLOOKUP(Table1[[#This Row],[Transaction_ID]],Transactions!A$2:A$501,Transactions!G$2:G$501)</f>
        <v>0</v>
      </c>
      <c r="M179" s="1">
        <f>IF(L179=TRUE, _xlfn.XLOOKUP(C179, Products!A$2:A$91,Products!G$2:G$91), 0)</f>
        <v>0</v>
      </c>
      <c r="N179" t="str">
        <f ca="1">_xlfn.TEXTJOIN(", ", TRUE,
 IF(AND(L179=TRUE, E179&gt;0), "Membership Pricing", ""),
 IF(AND(L179=TRUE, M179&gt;0), "PC Points", ""),
 IF(AND(_xlfn.XLOOKUP(C179, Products!A:A, Products!C:C, "")="Bakery", RAND()&lt;0.3), "50% Perishable", "")
)</f>
        <v/>
      </c>
      <c r="O179" s="5">
        <f t="shared" ca="1" si="5"/>
        <v>0</v>
      </c>
    </row>
    <row r="180" spans="1:15" x14ac:dyDescent="0.45">
      <c r="A180" t="s">
        <v>301</v>
      </c>
      <c r="B180" s="6">
        <f>_xlfn.XLOOKUP(Table1[[#This Row],[Transaction_ID]],Transactions!A$2:A$501,Transactions!D$2:D$501)</f>
        <v>45736</v>
      </c>
      <c r="C180">
        <v>123596</v>
      </c>
      <c r="D180" s="5">
        <f>_xlfn.XLOOKUP(Table1[[#This Row],[SKU]],Products!A$2:A$91,Products!E$2:E$91)</f>
        <v>3.99</v>
      </c>
      <c r="E180" s="5">
        <f>_xlfn.XLOOKUP(C180,Products!A$2:A$91,Products!F$2:F$91)</f>
        <v>0</v>
      </c>
      <c r="F180">
        <v>5</v>
      </c>
      <c r="G180" s="5">
        <f>Table1[[#This Row],[Price]]*Table1[[#This Row],[Quantity_Sold]]</f>
        <v>19.950000000000003</v>
      </c>
      <c r="H180" s="5">
        <f t="shared" ca="1" si="4"/>
        <v>19.950000000000003</v>
      </c>
      <c r="I180">
        <f>_xlfn.XLOOKUP(Table1[[#This Row],[Transaction_ID]],Transactions!A$2:A$501,Transactions!B$2:B$501)</f>
        <v>222</v>
      </c>
      <c r="J180">
        <f>_xlfn.XLOOKUP(Table1[[#This Row],[Transaction_ID]],Transactions!$A$2:$A$501,Transactions!$C$2:$C$501)</f>
        <v>5</v>
      </c>
      <c r="K180" t="str">
        <f>_xlfn.XLOOKUP(Table1[[#This Row],[Transaction_ID]],Transactions!A$2:A$501,Transactions!F$2:F$501)</f>
        <v>Cash</v>
      </c>
      <c r="L180" t="b">
        <f>_xlfn.XLOOKUP(Table1[[#This Row],[Transaction_ID]],Transactions!A$2:A$501,Transactions!G$2:G$501)</f>
        <v>0</v>
      </c>
      <c r="M180" s="1">
        <f>IF(L180=TRUE, _xlfn.XLOOKUP(C180, Products!A$2:A$91,Products!G$2:G$91), 0)</f>
        <v>0</v>
      </c>
      <c r="N180" t="str">
        <f ca="1">_xlfn.TEXTJOIN(", ", TRUE,
 IF(AND(L180=TRUE, E180&gt;0), "Membership Pricing", ""),
 IF(AND(L180=TRUE, M180&gt;0), "PC Points", ""),
 IF(AND(_xlfn.XLOOKUP(C180, Products!A:A, Products!C:C, "")="Bakery", RAND()&lt;0.3), "50% Perishable", "")
)</f>
        <v/>
      </c>
      <c r="O180" s="5">
        <f t="shared" ca="1" si="5"/>
        <v>0</v>
      </c>
    </row>
    <row r="181" spans="1:15" x14ac:dyDescent="0.45">
      <c r="A181" t="s">
        <v>301</v>
      </c>
      <c r="B181" s="6">
        <f>_xlfn.XLOOKUP(Table1[[#This Row],[Transaction_ID]],Transactions!A$2:A$501,Transactions!D$2:D$501)</f>
        <v>45736</v>
      </c>
      <c r="C181">
        <v>123527</v>
      </c>
      <c r="D181" s="5">
        <f>_xlfn.XLOOKUP(Table1[[#This Row],[SKU]],Products!A$2:A$91,Products!E$2:E$91)</f>
        <v>4.99</v>
      </c>
      <c r="E181" s="5">
        <f>_xlfn.XLOOKUP(C181,Products!A$2:A$91,Products!F$2:F$91)</f>
        <v>0</v>
      </c>
      <c r="F181">
        <v>5</v>
      </c>
      <c r="G181" s="5">
        <f>Table1[[#This Row],[Price]]*Table1[[#This Row],[Quantity_Sold]]</f>
        <v>24.950000000000003</v>
      </c>
      <c r="H181" s="5">
        <f t="shared" ca="1" si="4"/>
        <v>24.950000000000003</v>
      </c>
      <c r="I181">
        <f>_xlfn.XLOOKUP(Table1[[#This Row],[Transaction_ID]],Transactions!A$2:A$501,Transactions!B$2:B$501)</f>
        <v>222</v>
      </c>
      <c r="J181">
        <f>_xlfn.XLOOKUP(Table1[[#This Row],[Transaction_ID]],Transactions!$A$2:$A$501,Transactions!$C$2:$C$501)</f>
        <v>5</v>
      </c>
      <c r="K181" t="str">
        <f>_xlfn.XLOOKUP(Table1[[#This Row],[Transaction_ID]],Transactions!A$2:A$501,Transactions!F$2:F$501)</f>
        <v>Cash</v>
      </c>
      <c r="L181" t="b">
        <f>_xlfn.XLOOKUP(Table1[[#This Row],[Transaction_ID]],Transactions!A$2:A$501,Transactions!G$2:G$501)</f>
        <v>0</v>
      </c>
      <c r="M181" s="1">
        <f>IF(L181=TRUE, _xlfn.XLOOKUP(C181, Products!A$2:A$91,Products!G$2:G$91), 0)</f>
        <v>0</v>
      </c>
      <c r="N181" t="str">
        <f ca="1">_xlfn.TEXTJOIN(", ", TRUE,
 IF(AND(L181=TRUE, E181&gt;0), "Membership Pricing", ""),
 IF(AND(L181=TRUE, M181&gt;0), "PC Points", ""),
 IF(AND(_xlfn.XLOOKUP(C181, Products!A:A, Products!C:C, "")="Bakery", RAND()&lt;0.3), "50% Perishable", "")
)</f>
        <v/>
      </c>
      <c r="O181" s="5">
        <f t="shared" ca="1" si="5"/>
        <v>0</v>
      </c>
    </row>
    <row r="182" spans="1:15" x14ac:dyDescent="0.45">
      <c r="A182" t="s">
        <v>45</v>
      </c>
      <c r="B182" s="6">
        <f>_xlfn.XLOOKUP(Table1[[#This Row],[Transaction_ID]],Transactions!A$2:A$501,Transactions!D$2:D$501)</f>
        <v>45736</v>
      </c>
      <c r="C182">
        <v>123573</v>
      </c>
      <c r="D182" s="5">
        <f>_xlfn.XLOOKUP(Table1[[#This Row],[SKU]],Products!A$2:A$91,Products!E$2:E$91)</f>
        <v>2.99</v>
      </c>
      <c r="E182" s="5">
        <f>_xlfn.XLOOKUP(C182,Products!A$2:A$91,Products!F$2:F$91)</f>
        <v>0</v>
      </c>
      <c r="F182">
        <v>5</v>
      </c>
      <c r="G182" s="5">
        <f>Table1[[#This Row],[Price]]*Table1[[#This Row],[Quantity_Sold]]</f>
        <v>14.950000000000001</v>
      </c>
      <c r="H182" s="5">
        <f t="shared" ca="1" si="4"/>
        <v>14.950000000000001</v>
      </c>
      <c r="I182">
        <f>_xlfn.XLOOKUP(Table1[[#This Row],[Transaction_ID]],Transactions!A$2:A$501,Transactions!B$2:B$501)</f>
        <v>210</v>
      </c>
      <c r="J182">
        <f>_xlfn.XLOOKUP(Table1[[#This Row],[Transaction_ID]],Transactions!$A$2:$A$501,Transactions!$C$2:$C$501)</f>
        <v>4</v>
      </c>
      <c r="K182" t="str">
        <f>_xlfn.XLOOKUP(Table1[[#This Row],[Transaction_ID]],Transactions!A$2:A$501,Transactions!F$2:F$501)</f>
        <v>Cash</v>
      </c>
      <c r="L182" t="b">
        <f>_xlfn.XLOOKUP(Table1[[#This Row],[Transaction_ID]],Transactions!A$2:A$501,Transactions!G$2:G$501)</f>
        <v>0</v>
      </c>
      <c r="M182" s="1">
        <f>IF(L182=TRUE, _xlfn.XLOOKUP(C182, Products!A$2:A$91,Products!G$2:G$91), 0)</f>
        <v>0</v>
      </c>
      <c r="N182" t="str">
        <f ca="1">_xlfn.TEXTJOIN(", ", TRUE,
 IF(AND(L182=TRUE, E182&gt;0), "Membership Pricing", ""),
 IF(AND(L182=TRUE, M182&gt;0), "PC Points", ""),
 IF(AND(_xlfn.XLOOKUP(C182, Products!A:A, Products!C:C, "")="Bakery", RAND()&lt;0.3), "50% Perishable", "")
)</f>
        <v/>
      </c>
      <c r="O182" s="5">
        <f t="shared" ca="1" si="5"/>
        <v>0</v>
      </c>
    </row>
    <row r="183" spans="1:15" x14ac:dyDescent="0.45">
      <c r="A183" t="s">
        <v>45</v>
      </c>
      <c r="B183" s="6">
        <f>_xlfn.XLOOKUP(Table1[[#This Row],[Transaction_ID]],Transactions!A$2:A$501,Transactions!D$2:D$501)</f>
        <v>45736</v>
      </c>
      <c r="C183">
        <v>123512</v>
      </c>
      <c r="D183" s="5">
        <f>_xlfn.XLOOKUP(Table1[[#This Row],[SKU]],Products!A$2:A$91,Products!E$2:E$91)</f>
        <v>3.49</v>
      </c>
      <c r="E183" s="5">
        <f>_xlfn.XLOOKUP(C183,Products!A$2:A$91,Products!F$2:F$91)</f>
        <v>0</v>
      </c>
      <c r="F183">
        <v>1</v>
      </c>
      <c r="G183" s="5">
        <f>Table1[[#This Row],[Price]]*Table1[[#This Row],[Quantity_Sold]]</f>
        <v>3.49</v>
      </c>
      <c r="H183" s="5">
        <f t="shared" ca="1" si="4"/>
        <v>3.49</v>
      </c>
      <c r="I183">
        <f>_xlfn.XLOOKUP(Table1[[#This Row],[Transaction_ID]],Transactions!A$2:A$501,Transactions!B$2:B$501)</f>
        <v>210</v>
      </c>
      <c r="J183">
        <f>_xlfn.XLOOKUP(Table1[[#This Row],[Transaction_ID]],Transactions!$A$2:$A$501,Transactions!$C$2:$C$501)</f>
        <v>4</v>
      </c>
      <c r="K183" t="str">
        <f>_xlfn.XLOOKUP(Table1[[#This Row],[Transaction_ID]],Transactions!A$2:A$501,Transactions!F$2:F$501)</f>
        <v>Cash</v>
      </c>
      <c r="L183" t="b">
        <f>_xlfn.XLOOKUP(Table1[[#This Row],[Transaction_ID]],Transactions!A$2:A$501,Transactions!G$2:G$501)</f>
        <v>0</v>
      </c>
      <c r="M183" s="1">
        <f>IF(L183=TRUE, _xlfn.XLOOKUP(C183, Products!A$2:A$91,Products!G$2:G$91), 0)</f>
        <v>0</v>
      </c>
      <c r="N183" t="str">
        <f ca="1">_xlfn.TEXTJOIN(", ", TRUE,
 IF(AND(L183=TRUE, E183&gt;0), "Membership Pricing", ""),
 IF(AND(L183=TRUE, M183&gt;0), "PC Points", ""),
 IF(AND(_xlfn.XLOOKUP(C183, Products!A:A, Products!C:C, "")="Bakery", RAND()&lt;0.3), "50% Perishable", "")
)</f>
        <v/>
      </c>
      <c r="O183" s="5">
        <f t="shared" ca="1" si="5"/>
        <v>0</v>
      </c>
    </row>
    <row r="184" spans="1:15" x14ac:dyDescent="0.45">
      <c r="A184" t="s">
        <v>302</v>
      </c>
      <c r="B184" s="6">
        <f>_xlfn.XLOOKUP(Table1[[#This Row],[Transaction_ID]],Transactions!A$2:A$501,Transactions!D$2:D$501)</f>
        <v>45746</v>
      </c>
      <c r="C184">
        <v>123546</v>
      </c>
      <c r="D184" s="5">
        <f>_xlfn.XLOOKUP(Table1[[#This Row],[SKU]],Products!A$2:A$91,Products!E$2:E$91)</f>
        <v>3.49</v>
      </c>
      <c r="E184" s="5">
        <f>_xlfn.XLOOKUP(C184,Products!A$2:A$91,Products!F$2:F$91)</f>
        <v>0</v>
      </c>
      <c r="F184">
        <v>5</v>
      </c>
      <c r="G184" s="5">
        <f>Table1[[#This Row],[Price]]*Table1[[#This Row],[Quantity_Sold]]</f>
        <v>17.450000000000003</v>
      </c>
      <c r="H184" s="5">
        <f t="shared" ca="1" si="4"/>
        <v>17.450000000000003</v>
      </c>
      <c r="I184">
        <f>_xlfn.XLOOKUP(Table1[[#This Row],[Transaction_ID]],Transactions!A$2:A$501,Transactions!B$2:B$501)</f>
        <v>215</v>
      </c>
      <c r="J184">
        <f>_xlfn.XLOOKUP(Table1[[#This Row],[Transaction_ID]],Transactions!$A$2:$A$501,Transactions!$C$2:$C$501)</f>
        <v>3</v>
      </c>
      <c r="K184" t="str">
        <f>_xlfn.XLOOKUP(Table1[[#This Row],[Transaction_ID]],Transactions!A$2:A$501,Transactions!F$2:F$501)</f>
        <v>Cash</v>
      </c>
      <c r="L184" t="b">
        <f>_xlfn.XLOOKUP(Table1[[#This Row],[Transaction_ID]],Transactions!A$2:A$501,Transactions!G$2:G$501)</f>
        <v>0</v>
      </c>
      <c r="M184" s="1">
        <f>IF(L184=TRUE, _xlfn.XLOOKUP(C184, Products!A$2:A$91,Products!G$2:G$91), 0)</f>
        <v>0</v>
      </c>
      <c r="N184" t="str">
        <f ca="1">_xlfn.TEXTJOIN(", ", TRUE,
 IF(AND(L184=TRUE, E184&gt;0), "Membership Pricing", ""),
 IF(AND(L184=TRUE, M184&gt;0), "PC Points", ""),
 IF(AND(_xlfn.XLOOKUP(C184, Products!A:A, Products!C:C, "")="Bakery", RAND()&lt;0.3), "50% Perishable", "")
)</f>
        <v/>
      </c>
      <c r="O184" s="5">
        <f t="shared" ca="1" si="5"/>
        <v>0</v>
      </c>
    </row>
    <row r="185" spans="1:15" x14ac:dyDescent="0.45">
      <c r="A185" t="s">
        <v>302</v>
      </c>
      <c r="B185" s="6">
        <f>_xlfn.XLOOKUP(Table1[[#This Row],[Transaction_ID]],Transactions!A$2:A$501,Transactions!D$2:D$501)</f>
        <v>45746</v>
      </c>
      <c r="C185">
        <v>123582</v>
      </c>
      <c r="D185" s="5">
        <f>_xlfn.XLOOKUP(Table1[[#This Row],[SKU]],Products!A$2:A$91,Products!E$2:E$91)</f>
        <v>3.99</v>
      </c>
      <c r="E185" s="5">
        <f>_xlfn.XLOOKUP(C185,Products!A$2:A$91,Products!F$2:F$91)</f>
        <v>0</v>
      </c>
      <c r="F185">
        <v>5</v>
      </c>
      <c r="G185" s="5">
        <f>Table1[[#This Row],[Price]]*Table1[[#This Row],[Quantity_Sold]]</f>
        <v>19.950000000000003</v>
      </c>
      <c r="H185" s="5">
        <f t="shared" ca="1" si="4"/>
        <v>19.950000000000003</v>
      </c>
      <c r="I185">
        <f>_xlfn.XLOOKUP(Table1[[#This Row],[Transaction_ID]],Transactions!A$2:A$501,Transactions!B$2:B$501)</f>
        <v>215</v>
      </c>
      <c r="J185">
        <f>_xlfn.XLOOKUP(Table1[[#This Row],[Transaction_ID]],Transactions!$A$2:$A$501,Transactions!$C$2:$C$501)</f>
        <v>3</v>
      </c>
      <c r="K185" t="str">
        <f>_xlfn.XLOOKUP(Table1[[#This Row],[Transaction_ID]],Transactions!A$2:A$501,Transactions!F$2:F$501)</f>
        <v>Cash</v>
      </c>
      <c r="L185" t="b">
        <f>_xlfn.XLOOKUP(Table1[[#This Row],[Transaction_ID]],Transactions!A$2:A$501,Transactions!G$2:G$501)</f>
        <v>0</v>
      </c>
      <c r="M185" s="1">
        <f>IF(L185=TRUE, _xlfn.XLOOKUP(C185, Products!A$2:A$91,Products!G$2:G$91), 0)</f>
        <v>0</v>
      </c>
      <c r="N185" t="str">
        <f ca="1">_xlfn.TEXTJOIN(", ", TRUE,
 IF(AND(L185=TRUE, E185&gt;0), "Membership Pricing", ""),
 IF(AND(L185=TRUE, M185&gt;0), "PC Points", ""),
 IF(AND(_xlfn.XLOOKUP(C185, Products!A:A, Products!C:C, "")="Bakery", RAND()&lt;0.3), "50% Perishable", "")
)</f>
        <v/>
      </c>
      <c r="O185" s="5">
        <f t="shared" ca="1" si="5"/>
        <v>0</v>
      </c>
    </row>
    <row r="186" spans="1:15" x14ac:dyDescent="0.45">
      <c r="A186" t="s">
        <v>302</v>
      </c>
      <c r="B186" s="6">
        <f>_xlfn.XLOOKUP(Table1[[#This Row],[Transaction_ID]],Transactions!A$2:A$501,Transactions!D$2:D$501)</f>
        <v>45746</v>
      </c>
      <c r="C186">
        <v>123530</v>
      </c>
      <c r="D186" s="5">
        <f>_xlfn.XLOOKUP(Table1[[#This Row],[SKU]],Products!A$2:A$91,Products!E$2:E$91)</f>
        <v>3.49</v>
      </c>
      <c r="E186" s="5">
        <f>_xlfn.XLOOKUP(C186,Products!A$2:A$91,Products!F$2:F$91)</f>
        <v>0</v>
      </c>
      <c r="F186">
        <v>3</v>
      </c>
      <c r="G186" s="5">
        <f>Table1[[#This Row],[Price]]*Table1[[#This Row],[Quantity_Sold]]</f>
        <v>10.47</v>
      </c>
      <c r="H186" s="5">
        <f t="shared" ca="1" si="4"/>
        <v>10.47</v>
      </c>
      <c r="I186">
        <f>_xlfn.XLOOKUP(Table1[[#This Row],[Transaction_ID]],Transactions!A$2:A$501,Transactions!B$2:B$501)</f>
        <v>215</v>
      </c>
      <c r="J186">
        <f>_xlfn.XLOOKUP(Table1[[#This Row],[Transaction_ID]],Transactions!$A$2:$A$501,Transactions!$C$2:$C$501)</f>
        <v>3</v>
      </c>
      <c r="K186" t="str">
        <f>_xlfn.XLOOKUP(Table1[[#This Row],[Transaction_ID]],Transactions!A$2:A$501,Transactions!F$2:F$501)</f>
        <v>Cash</v>
      </c>
      <c r="L186" t="b">
        <f>_xlfn.XLOOKUP(Table1[[#This Row],[Transaction_ID]],Transactions!A$2:A$501,Transactions!G$2:G$501)</f>
        <v>0</v>
      </c>
      <c r="M186" s="1">
        <f>IF(L186=TRUE, _xlfn.XLOOKUP(C186, Products!A$2:A$91,Products!G$2:G$91), 0)</f>
        <v>0</v>
      </c>
      <c r="N186" t="str">
        <f ca="1">_xlfn.TEXTJOIN(", ", TRUE,
 IF(AND(L186=TRUE, E186&gt;0), "Membership Pricing", ""),
 IF(AND(L186=TRUE, M186&gt;0), "PC Points", ""),
 IF(AND(_xlfn.XLOOKUP(C186, Products!A:A, Products!C:C, "")="Bakery", RAND()&lt;0.3), "50% Perishable", "")
)</f>
        <v/>
      </c>
      <c r="O186" s="5">
        <f t="shared" ca="1" si="5"/>
        <v>0</v>
      </c>
    </row>
    <row r="187" spans="1:15" x14ac:dyDescent="0.45">
      <c r="A187" t="s">
        <v>46</v>
      </c>
      <c r="B187" s="6">
        <f>_xlfn.XLOOKUP(Table1[[#This Row],[Transaction_ID]],Transactions!A$2:A$501,Transactions!D$2:D$501)</f>
        <v>45746</v>
      </c>
      <c r="C187">
        <v>123532</v>
      </c>
      <c r="D187" s="5">
        <f>_xlfn.XLOOKUP(Table1[[#This Row],[SKU]],Products!A$2:A$91,Products!E$2:E$91)</f>
        <v>8.99</v>
      </c>
      <c r="E187" s="5">
        <f>_xlfn.XLOOKUP(C187,Products!A$2:A$91,Products!F$2:F$91)</f>
        <v>6</v>
      </c>
      <c r="F187">
        <v>4</v>
      </c>
      <c r="G187" s="5">
        <f>Table1[[#This Row],[Price]]*Table1[[#This Row],[Quantity_Sold]]</f>
        <v>35.96</v>
      </c>
      <c r="H187" s="5">
        <f t="shared" ca="1" si="4"/>
        <v>35.96</v>
      </c>
      <c r="I187">
        <f>_xlfn.XLOOKUP(Table1[[#This Row],[Transaction_ID]],Transactions!A$2:A$501,Transactions!B$2:B$501)</f>
        <v>210</v>
      </c>
      <c r="J187">
        <f>_xlfn.XLOOKUP(Table1[[#This Row],[Transaction_ID]],Transactions!$A$2:$A$501,Transactions!$C$2:$C$501)</f>
        <v>6</v>
      </c>
      <c r="K187" t="str">
        <f>_xlfn.XLOOKUP(Table1[[#This Row],[Transaction_ID]],Transactions!A$2:A$501,Transactions!F$2:F$501)</f>
        <v>Credit Card</v>
      </c>
      <c r="L187" t="b">
        <f>_xlfn.XLOOKUP(Table1[[#This Row],[Transaction_ID]],Transactions!A$2:A$501,Transactions!G$2:G$501)</f>
        <v>0</v>
      </c>
      <c r="M187" s="1">
        <f>IF(L187=TRUE, _xlfn.XLOOKUP(C187, Products!A$2:A$91,Products!G$2:G$91), 0)</f>
        <v>0</v>
      </c>
      <c r="N187" t="str">
        <f ca="1">_xlfn.TEXTJOIN(", ", TRUE,
 IF(AND(L187=TRUE, E187&gt;0), "Membership Pricing", ""),
 IF(AND(L187=TRUE, M187&gt;0), "PC Points", ""),
 IF(AND(_xlfn.XLOOKUP(C187, Products!A:A, Products!C:C, "")="Bakery", RAND()&lt;0.3), "50% Perishable", "")
)</f>
        <v/>
      </c>
      <c r="O187" s="5">
        <f t="shared" ca="1" si="5"/>
        <v>0</v>
      </c>
    </row>
    <row r="188" spans="1:15" x14ac:dyDescent="0.45">
      <c r="A188" t="s">
        <v>46</v>
      </c>
      <c r="B188" s="6">
        <f>_xlfn.XLOOKUP(Table1[[#This Row],[Transaction_ID]],Transactions!A$2:A$501,Transactions!D$2:D$501)</f>
        <v>45746</v>
      </c>
      <c r="C188">
        <v>123581</v>
      </c>
      <c r="D188" s="5">
        <f>_xlfn.XLOOKUP(Table1[[#This Row],[SKU]],Products!A$2:A$91,Products!E$2:E$91)</f>
        <v>2.99</v>
      </c>
      <c r="E188" s="5">
        <f>_xlfn.XLOOKUP(C188,Products!A$2:A$91,Products!F$2:F$91)</f>
        <v>0</v>
      </c>
      <c r="F188">
        <v>2</v>
      </c>
      <c r="G188" s="5">
        <f>Table1[[#This Row],[Price]]*Table1[[#This Row],[Quantity_Sold]]</f>
        <v>5.98</v>
      </c>
      <c r="H188" s="5">
        <f t="shared" ca="1" si="4"/>
        <v>5.98</v>
      </c>
      <c r="I188">
        <f>_xlfn.XLOOKUP(Table1[[#This Row],[Transaction_ID]],Transactions!A$2:A$501,Transactions!B$2:B$501)</f>
        <v>210</v>
      </c>
      <c r="J188">
        <f>_xlfn.XLOOKUP(Table1[[#This Row],[Transaction_ID]],Transactions!$A$2:$A$501,Transactions!$C$2:$C$501)</f>
        <v>6</v>
      </c>
      <c r="K188" t="str">
        <f>_xlfn.XLOOKUP(Table1[[#This Row],[Transaction_ID]],Transactions!A$2:A$501,Transactions!F$2:F$501)</f>
        <v>Credit Card</v>
      </c>
      <c r="L188" t="b">
        <f>_xlfn.XLOOKUP(Table1[[#This Row],[Transaction_ID]],Transactions!A$2:A$501,Transactions!G$2:G$501)</f>
        <v>0</v>
      </c>
      <c r="M188" s="1">
        <f>IF(L188=TRUE, _xlfn.XLOOKUP(C188, Products!A$2:A$91,Products!G$2:G$91), 0)</f>
        <v>0</v>
      </c>
      <c r="N188" t="str">
        <f ca="1">_xlfn.TEXTJOIN(", ", TRUE,
 IF(AND(L188=TRUE, E188&gt;0), "Membership Pricing", ""),
 IF(AND(L188=TRUE, M188&gt;0), "PC Points", ""),
 IF(AND(_xlfn.XLOOKUP(C188, Products!A:A, Products!C:C, "")="Bakery", RAND()&lt;0.3), "50% Perishable", "")
)</f>
        <v/>
      </c>
      <c r="O188" s="5">
        <f t="shared" ca="1" si="5"/>
        <v>0</v>
      </c>
    </row>
    <row r="189" spans="1:15" x14ac:dyDescent="0.45">
      <c r="A189" t="s">
        <v>46</v>
      </c>
      <c r="B189" s="6">
        <f>_xlfn.XLOOKUP(Table1[[#This Row],[Transaction_ID]],Transactions!A$2:A$501,Transactions!D$2:D$501)</f>
        <v>45746</v>
      </c>
      <c r="C189">
        <v>123563</v>
      </c>
      <c r="D189" s="5">
        <f>_xlfn.XLOOKUP(Table1[[#This Row],[SKU]],Products!A$2:A$91,Products!E$2:E$91)</f>
        <v>3.49</v>
      </c>
      <c r="E189" s="5">
        <f>_xlfn.XLOOKUP(C189,Products!A$2:A$91,Products!F$2:F$91)</f>
        <v>0</v>
      </c>
      <c r="F189">
        <v>4</v>
      </c>
      <c r="G189" s="5">
        <f>Table1[[#This Row],[Price]]*Table1[[#This Row],[Quantity_Sold]]</f>
        <v>13.96</v>
      </c>
      <c r="H189" s="5">
        <f t="shared" ca="1" si="4"/>
        <v>13.96</v>
      </c>
      <c r="I189">
        <f>_xlfn.XLOOKUP(Table1[[#This Row],[Transaction_ID]],Transactions!A$2:A$501,Transactions!B$2:B$501)</f>
        <v>210</v>
      </c>
      <c r="J189">
        <f>_xlfn.XLOOKUP(Table1[[#This Row],[Transaction_ID]],Transactions!$A$2:$A$501,Transactions!$C$2:$C$501)</f>
        <v>6</v>
      </c>
      <c r="K189" t="str">
        <f>_xlfn.XLOOKUP(Table1[[#This Row],[Transaction_ID]],Transactions!A$2:A$501,Transactions!F$2:F$501)</f>
        <v>Credit Card</v>
      </c>
      <c r="L189" t="b">
        <f>_xlfn.XLOOKUP(Table1[[#This Row],[Transaction_ID]],Transactions!A$2:A$501,Transactions!G$2:G$501)</f>
        <v>0</v>
      </c>
      <c r="M189" s="1">
        <f>IF(L189=TRUE, _xlfn.XLOOKUP(C189, Products!A$2:A$91,Products!G$2:G$91), 0)</f>
        <v>0</v>
      </c>
      <c r="N189" t="str">
        <f ca="1">_xlfn.TEXTJOIN(", ", TRUE,
 IF(AND(L189=TRUE, E189&gt;0), "Membership Pricing", ""),
 IF(AND(L189=TRUE, M189&gt;0), "PC Points", ""),
 IF(AND(_xlfn.XLOOKUP(C189, Products!A:A, Products!C:C, "")="Bakery", RAND()&lt;0.3), "50% Perishable", "")
)</f>
        <v/>
      </c>
      <c r="O189" s="5">
        <f t="shared" ca="1" si="5"/>
        <v>0</v>
      </c>
    </row>
    <row r="190" spans="1:15" x14ac:dyDescent="0.45">
      <c r="A190" t="s">
        <v>46</v>
      </c>
      <c r="B190" s="6">
        <f>_xlfn.XLOOKUP(Table1[[#This Row],[Transaction_ID]],Transactions!A$2:A$501,Transactions!D$2:D$501)</f>
        <v>45746</v>
      </c>
      <c r="C190">
        <v>123546</v>
      </c>
      <c r="D190" s="5">
        <f>_xlfn.XLOOKUP(Table1[[#This Row],[SKU]],Products!A$2:A$91,Products!E$2:E$91)</f>
        <v>3.49</v>
      </c>
      <c r="E190" s="5">
        <f>_xlfn.XLOOKUP(C190,Products!A$2:A$91,Products!F$2:F$91)</f>
        <v>0</v>
      </c>
      <c r="F190">
        <v>3</v>
      </c>
      <c r="G190" s="5">
        <f>Table1[[#This Row],[Price]]*Table1[[#This Row],[Quantity_Sold]]</f>
        <v>10.47</v>
      </c>
      <c r="H190" s="5">
        <f t="shared" ca="1" si="4"/>
        <v>10.47</v>
      </c>
      <c r="I190">
        <f>_xlfn.XLOOKUP(Table1[[#This Row],[Transaction_ID]],Transactions!A$2:A$501,Transactions!B$2:B$501)</f>
        <v>210</v>
      </c>
      <c r="J190">
        <f>_xlfn.XLOOKUP(Table1[[#This Row],[Transaction_ID]],Transactions!$A$2:$A$501,Transactions!$C$2:$C$501)</f>
        <v>6</v>
      </c>
      <c r="K190" t="str">
        <f>_xlfn.XLOOKUP(Table1[[#This Row],[Transaction_ID]],Transactions!A$2:A$501,Transactions!F$2:F$501)</f>
        <v>Credit Card</v>
      </c>
      <c r="L190" t="b">
        <f>_xlfn.XLOOKUP(Table1[[#This Row],[Transaction_ID]],Transactions!A$2:A$501,Transactions!G$2:G$501)</f>
        <v>0</v>
      </c>
      <c r="M190" s="1">
        <f>IF(L190=TRUE, _xlfn.XLOOKUP(C190, Products!A$2:A$91,Products!G$2:G$91), 0)</f>
        <v>0</v>
      </c>
      <c r="N190" t="str">
        <f ca="1">_xlfn.TEXTJOIN(", ", TRUE,
 IF(AND(L190=TRUE, E190&gt;0), "Membership Pricing", ""),
 IF(AND(L190=TRUE, M190&gt;0), "PC Points", ""),
 IF(AND(_xlfn.XLOOKUP(C190, Products!A:A, Products!C:C, "")="Bakery", RAND()&lt;0.3), "50% Perishable", "")
)</f>
        <v/>
      </c>
      <c r="O190" s="5">
        <f t="shared" ca="1" si="5"/>
        <v>0</v>
      </c>
    </row>
    <row r="191" spans="1:15" x14ac:dyDescent="0.45">
      <c r="A191" t="s">
        <v>303</v>
      </c>
      <c r="B191" s="6">
        <f>_xlfn.XLOOKUP(Table1[[#This Row],[Transaction_ID]],Transactions!A$2:A$501,Transactions!D$2:D$501)</f>
        <v>45746</v>
      </c>
      <c r="C191">
        <v>123533</v>
      </c>
      <c r="D191" s="5">
        <f>_xlfn.XLOOKUP(Table1[[#This Row],[SKU]],Products!A$2:A$91,Products!E$2:E$91)</f>
        <v>9.49</v>
      </c>
      <c r="E191" s="5">
        <f>_xlfn.XLOOKUP(C191,Products!A$2:A$91,Products!F$2:F$91)</f>
        <v>0</v>
      </c>
      <c r="F191">
        <v>2</v>
      </c>
      <c r="G191" s="5">
        <f>Table1[[#This Row],[Price]]*Table1[[#This Row],[Quantity_Sold]]</f>
        <v>18.98</v>
      </c>
      <c r="H191" s="5">
        <f t="shared" ca="1" si="4"/>
        <v>18.98</v>
      </c>
      <c r="I191">
        <f>_xlfn.XLOOKUP(Table1[[#This Row],[Transaction_ID]],Transactions!A$2:A$501,Transactions!B$2:B$501)</f>
        <v>219</v>
      </c>
      <c r="J191">
        <f>_xlfn.XLOOKUP(Table1[[#This Row],[Transaction_ID]],Transactions!$A$2:$A$501,Transactions!$C$2:$C$501)</f>
        <v>1</v>
      </c>
      <c r="K191" t="str">
        <f>_xlfn.XLOOKUP(Table1[[#This Row],[Transaction_ID]],Transactions!A$2:A$501,Transactions!F$2:F$501)</f>
        <v>Credit Card</v>
      </c>
      <c r="L191" t="b">
        <f>_xlfn.XLOOKUP(Table1[[#This Row],[Transaction_ID]],Transactions!A$2:A$501,Transactions!G$2:G$501)</f>
        <v>0</v>
      </c>
      <c r="M191" s="1">
        <f>IF(L191=TRUE, _xlfn.XLOOKUP(C191, Products!A$2:A$91,Products!G$2:G$91), 0)</f>
        <v>0</v>
      </c>
      <c r="N191" t="str">
        <f ca="1">_xlfn.TEXTJOIN(", ", TRUE,
 IF(AND(L191=TRUE, E191&gt;0), "Membership Pricing", ""),
 IF(AND(L191=TRUE, M191&gt;0), "PC Points", ""),
 IF(AND(_xlfn.XLOOKUP(C191, Products!A:A, Products!C:C, "")="Bakery", RAND()&lt;0.3), "50% Perishable", "")
)</f>
        <v/>
      </c>
      <c r="O191" s="5">
        <f t="shared" ca="1" si="5"/>
        <v>0</v>
      </c>
    </row>
    <row r="192" spans="1:15" x14ac:dyDescent="0.45">
      <c r="A192" t="s">
        <v>303</v>
      </c>
      <c r="B192" s="6">
        <f>_xlfn.XLOOKUP(Table1[[#This Row],[Transaction_ID]],Transactions!A$2:A$501,Transactions!D$2:D$501)</f>
        <v>45746</v>
      </c>
      <c r="C192">
        <v>123591</v>
      </c>
      <c r="D192" s="5">
        <f>_xlfn.XLOOKUP(Table1[[#This Row],[SKU]],Products!A$2:A$91,Products!E$2:E$91)</f>
        <v>4.49</v>
      </c>
      <c r="E192" s="5">
        <f>_xlfn.XLOOKUP(C192,Products!A$2:A$91,Products!F$2:F$91)</f>
        <v>0</v>
      </c>
      <c r="F192">
        <v>4</v>
      </c>
      <c r="G192" s="5">
        <f>Table1[[#This Row],[Price]]*Table1[[#This Row],[Quantity_Sold]]</f>
        <v>17.96</v>
      </c>
      <c r="H192" s="5">
        <f t="shared" ca="1" si="4"/>
        <v>17.96</v>
      </c>
      <c r="I192">
        <f>_xlfn.XLOOKUP(Table1[[#This Row],[Transaction_ID]],Transactions!A$2:A$501,Transactions!B$2:B$501)</f>
        <v>219</v>
      </c>
      <c r="J192">
        <f>_xlfn.XLOOKUP(Table1[[#This Row],[Transaction_ID]],Transactions!$A$2:$A$501,Transactions!$C$2:$C$501)</f>
        <v>1</v>
      </c>
      <c r="K192" t="str">
        <f>_xlfn.XLOOKUP(Table1[[#This Row],[Transaction_ID]],Transactions!A$2:A$501,Transactions!F$2:F$501)</f>
        <v>Credit Card</v>
      </c>
      <c r="L192" t="b">
        <f>_xlfn.XLOOKUP(Table1[[#This Row],[Transaction_ID]],Transactions!A$2:A$501,Transactions!G$2:G$501)</f>
        <v>0</v>
      </c>
      <c r="M192" s="1">
        <f>IF(L192=TRUE, _xlfn.XLOOKUP(C192, Products!A$2:A$91,Products!G$2:G$91), 0)</f>
        <v>0</v>
      </c>
      <c r="N192" t="str">
        <f ca="1">_xlfn.TEXTJOIN(", ", TRUE,
 IF(AND(L192=TRUE, E192&gt;0), "Membership Pricing", ""),
 IF(AND(L192=TRUE, M192&gt;0), "PC Points", ""),
 IF(AND(_xlfn.XLOOKUP(C192, Products!A:A, Products!C:C, "")="Bakery", RAND()&lt;0.3), "50% Perishable", "")
)</f>
        <v/>
      </c>
      <c r="O192" s="5">
        <f t="shared" ca="1" si="5"/>
        <v>0</v>
      </c>
    </row>
    <row r="193" spans="1:15" x14ac:dyDescent="0.45">
      <c r="A193" t="s">
        <v>303</v>
      </c>
      <c r="B193" s="6">
        <f>_xlfn.XLOOKUP(Table1[[#This Row],[Transaction_ID]],Transactions!A$2:A$501,Transactions!D$2:D$501)</f>
        <v>45746</v>
      </c>
      <c r="C193">
        <v>123556</v>
      </c>
      <c r="D193" s="5">
        <f>_xlfn.XLOOKUP(Table1[[#This Row],[SKU]],Products!A$2:A$91,Products!E$2:E$91)</f>
        <v>9.99</v>
      </c>
      <c r="E193" s="5">
        <f>_xlfn.XLOOKUP(C193,Products!A$2:A$91,Products!F$2:F$91)</f>
        <v>0</v>
      </c>
      <c r="F193">
        <v>2</v>
      </c>
      <c r="G193" s="5">
        <f>Table1[[#This Row],[Price]]*Table1[[#This Row],[Quantity_Sold]]</f>
        <v>19.98</v>
      </c>
      <c r="H193" s="5">
        <f t="shared" ca="1" si="4"/>
        <v>19.98</v>
      </c>
      <c r="I193">
        <f>_xlfn.XLOOKUP(Table1[[#This Row],[Transaction_ID]],Transactions!A$2:A$501,Transactions!B$2:B$501)</f>
        <v>219</v>
      </c>
      <c r="J193">
        <f>_xlfn.XLOOKUP(Table1[[#This Row],[Transaction_ID]],Transactions!$A$2:$A$501,Transactions!$C$2:$C$501)</f>
        <v>1</v>
      </c>
      <c r="K193" t="str">
        <f>_xlfn.XLOOKUP(Table1[[#This Row],[Transaction_ID]],Transactions!A$2:A$501,Transactions!F$2:F$501)</f>
        <v>Credit Card</v>
      </c>
      <c r="L193" t="b">
        <f>_xlfn.XLOOKUP(Table1[[#This Row],[Transaction_ID]],Transactions!A$2:A$501,Transactions!G$2:G$501)</f>
        <v>0</v>
      </c>
      <c r="M193" s="1">
        <f>IF(L193=TRUE, _xlfn.XLOOKUP(C193, Products!A$2:A$91,Products!G$2:G$91), 0)</f>
        <v>0</v>
      </c>
      <c r="N193" t="str">
        <f ca="1">_xlfn.TEXTJOIN(", ", TRUE,
 IF(AND(L193=TRUE, E193&gt;0), "Membership Pricing", ""),
 IF(AND(L193=TRUE, M193&gt;0), "PC Points", ""),
 IF(AND(_xlfn.XLOOKUP(C193, Products!A:A, Products!C:C, "")="Bakery", RAND()&lt;0.3), "50% Perishable", "")
)</f>
        <v/>
      </c>
      <c r="O193" s="5">
        <f t="shared" ca="1" si="5"/>
        <v>0</v>
      </c>
    </row>
    <row r="194" spans="1:15" x14ac:dyDescent="0.45">
      <c r="A194" t="s">
        <v>304</v>
      </c>
      <c r="B194" s="6">
        <f>_xlfn.XLOOKUP(Table1[[#This Row],[Transaction_ID]],Transactions!A$2:A$501,Transactions!D$2:D$501)</f>
        <v>45746</v>
      </c>
      <c r="C194">
        <v>123561</v>
      </c>
      <c r="D194" s="5">
        <f>_xlfn.XLOOKUP(Table1[[#This Row],[SKU]],Products!A$2:A$91,Products!E$2:E$91)</f>
        <v>8.99</v>
      </c>
      <c r="E194" s="5">
        <f>_xlfn.XLOOKUP(C194,Products!A$2:A$91,Products!F$2:F$91)</f>
        <v>0</v>
      </c>
      <c r="F194">
        <v>1</v>
      </c>
      <c r="G194" s="5">
        <f>Table1[[#This Row],[Price]]*Table1[[#This Row],[Quantity_Sold]]</f>
        <v>8.99</v>
      </c>
      <c r="H194" s="5">
        <f t="shared" ref="H194:H257" ca="1" si="6" xml:space="preserve">
 IF(AND(ISNUMBER(SEARCH("50% Perishable", N194)), ISNUMBER(SEARCH("Membership Pricing", N194)), E194&gt;0),
    F194 * E194 * 0.5,
    IF(AND(ISNUMBER(SEARCH("50% Perishable", N194)), NOT(ISNUMBER(SEARCH("Membership Pricing", N194)))),
       F194 * D194 * 0.5,
       IF(AND(L194=TRUE, ISNUMBER(SEARCH("Membership Pricing", N194)), E194&gt;0),
          F194 * E194,
          F194 * D194
       )
    )
)</f>
        <v>8.99</v>
      </c>
      <c r="I194">
        <f>_xlfn.XLOOKUP(Table1[[#This Row],[Transaction_ID]],Transactions!A$2:A$501,Transactions!B$2:B$501)</f>
        <v>216</v>
      </c>
      <c r="J194">
        <f>_xlfn.XLOOKUP(Table1[[#This Row],[Transaction_ID]],Transactions!$A$2:$A$501,Transactions!$C$2:$C$501)</f>
        <v>1</v>
      </c>
      <c r="K194" t="str">
        <f>_xlfn.XLOOKUP(Table1[[#This Row],[Transaction_ID]],Transactions!A$2:A$501,Transactions!F$2:F$501)</f>
        <v>Credit Card</v>
      </c>
      <c r="L194" t="b">
        <f>_xlfn.XLOOKUP(Table1[[#This Row],[Transaction_ID]],Transactions!A$2:A$501,Transactions!G$2:G$501)</f>
        <v>0</v>
      </c>
      <c r="M194" s="1">
        <f>IF(L194=TRUE, _xlfn.XLOOKUP(C194, Products!A$2:A$91,Products!G$2:G$91), 0)</f>
        <v>0</v>
      </c>
      <c r="N194" t="str">
        <f ca="1">_xlfn.TEXTJOIN(", ", TRUE,
 IF(AND(L194=TRUE, E194&gt;0), "Membership Pricing", ""),
 IF(AND(L194=TRUE, M194&gt;0), "PC Points", ""),
 IF(AND(_xlfn.XLOOKUP(C194, Products!A:A, Products!C:C, "")="Bakery", RAND()&lt;0.3), "50% Perishable", "")
)</f>
        <v/>
      </c>
      <c r="O194" s="5">
        <f t="shared" ref="O194:O257" ca="1" si="7">G194-H194</f>
        <v>0</v>
      </c>
    </row>
    <row r="195" spans="1:15" x14ac:dyDescent="0.45">
      <c r="A195" t="s">
        <v>304</v>
      </c>
      <c r="B195" s="6">
        <f>_xlfn.XLOOKUP(Table1[[#This Row],[Transaction_ID]],Transactions!A$2:A$501,Transactions!D$2:D$501)</f>
        <v>45746</v>
      </c>
      <c r="C195">
        <v>123525</v>
      </c>
      <c r="D195" s="5">
        <f>_xlfn.XLOOKUP(Table1[[#This Row],[SKU]],Products!A$2:A$91,Products!E$2:E$91)</f>
        <v>3.99</v>
      </c>
      <c r="E195" s="5">
        <f>_xlfn.XLOOKUP(C195,Products!A$2:A$91,Products!F$2:F$91)</f>
        <v>3</v>
      </c>
      <c r="F195">
        <v>5</v>
      </c>
      <c r="G195" s="5">
        <f>Table1[[#This Row],[Price]]*Table1[[#This Row],[Quantity_Sold]]</f>
        <v>19.950000000000003</v>
      </c>
      <c r="H195" s="5">
        <f t="shared" ca="1" si="6"/>
        <v>19.950000000000003</v>
      </c>
      <c r="I195">
        <f>_xlfn.XLOOKUP(Table1[[#This Row],[Transaction_ID]],Transactions!A$2:A$501,Transactions!B$2:B$501)</f>
        <v>216</v>
      </c>
      <c r="J195">
        <f>_xlfn.XLOOKUP(Table1[[#This Row],[Transaction_ID]],Transactions!$A$2:$A$501,Transactions!$C$2:$C$501)</f>
        <v>1</v>
      </c>
      <c r="K195" t="str">
        <f>_xlfn.XLOOKUP(Table1[[#This Row],[Transaction_ID]],Transactions!A$2:A$501,Transactions!F$2:F$501)</f>
        <v>Credit Card</v>
      </c>
      <c r="L195" t="b">
        <f>_xlfn.XLOOKUP(Table1[[#This Row],[Transaction_ID]],Transactions!A$2:A$501,Transactions!G$2:G$501)</f>
        <v>0</v>
      </c>
      <c r="M195" s="1">
        <f>IF(L195=TRUE, _xlfn.XLOOKUP(C195, Products!A$2:A$91,Products!G$2:G$91), 0)</f>
        <v>0</v>
      </c>
      <c r="N195" t="str">
        <f ca="1">_xlfn.TEXTJOIN(", ", TRUE,
 IF(AND(L195=TRUE, E195&gt;0), "Membership Pricing", ""),
 IF(AND(L195=TRUE, M195&gt;0), "PC Points", ""),
 IF(AND(_xlfn.XLOOKUP(C195, Products!A:A, Products!C:C, "")="Bakery", RAND()&lt;0.3), "50% Perishable", "")
)</f>
        <v/>
      </c>
      <c r="O195" s="5">
        <f t="shared" ca="1" si="7"/>
        <v>0</v>
      </c>
    </row>
    <row r="196" spans="1:15" x14ac:dyDescent="0.45">
      <c r="A196" t="s">
        <v>47</v>
      </c>
      <c r="B196" s="6">
        <f>_xlfn.XLOOKUP(Table1[[#This Row],[Transaction_ID]],Transactions!A$2:A$501,Transactions!D$2:D$501)</f>
        <v>45746</v>
      </c>
      <c r="C196">
        <v>123552</v>
      </c>
      <c r="D196" s="5">
        <f>_xlfn.XLOOKUP(Table1[[#This Row],[SKU]],Products!A$2:A$91,Products!E$2:E$91)</f>
        <v>5.49</v>
      </c>
      <c r="E196" s="5">
        <f>_xlfn.XLOOKUP(C196,Products!A$2:A$91,Products!F$2:F$91)</f>
        <v>0</v>
      </c>
      <c r="F196">
        <v>4</v>
      </c>
      <c r="G196" s="5">
        <f>Table1[[#This Row],[Price]]*Table1[[#This Row],[Quantity_Sold]]</f>
        <v>21.96</v>
      </c>
      <c r="H196" s="5">
        <f t="shared" ca="1" si="6"/>
        <v>21.96</v>
      </c>
      <c r="I196">
        <f>_xlfn.XLOOKUP(Table1[[#This Row],[Transaction_ID]],Transactions!A$2:A$501,Transactions!B$2:B$501)</f>
        <v>210</v>
      </c>
      <c r="J196">
        <f>_xlfn.XLOOKUP(Table1[[#This Row],[Transaction_ID]],Transactions!$A$2:$A$501,Transactions!$C$2:$C$501)</f>
        <v>7</v>
      </c>
      <c r="K196" t="str">
        <f>_xlfn.XLOOKUP(Table1[[#This Row],[Transaction_ID]],Transactions!A$2:A$501,Transactions!F$2:F$501)</f>
        <v>Credit Card</v>
      </c>
      <c r="L196" t="b">
        <f>_xlfn.XLOOKUP(Table1[[#This Row],[Transaction_ID]],Transactions!A$2:A$501,Transactions!G$2:G$501)</f>
        <v>0</v>
      </c>
      <c r="M196" s="1">
        <f>IF(L196=TRUE, _xlfn.XLOOKUP(C196, Products!A$2:A$91,Products!G$2:G$91), 0)</f>
        <v>0</v>
      </c>
      <c r="N196" t="str">
        <f ca="1">_xlfn.TEXTJOIN(", ", TRUE,
 IF(AND(L196=TRUE, E196&gt;0), "Membership Pricing", ""),
 IF(AND(L196=TRUE, M196&gt;0), "PC Points", ""),
 IF(AND(_xlfn.XLOOKUP(C196, Products!A:A, Products!C:C, "")="Bakery", RAND()&lt;0.3), "50% Perishable", "")
)</f>
        <v/>
      </c>
      <c r="O196" s="5">
        <f t="shared" ca="1" si="7"/>
        <v>0</v>
      </c>
    </row>
    <row r="197" spans="1:15" x14ac:dyDescent="0.45">
      <c r="A197" t="s">
        <v>47</v>
      </c>
      <c r="B197" s="6">
        <f>_xlfn.XLOOKUP(Table1[[#This Row],[Transaction_ID]],Transactions!A$2:A$501,Transactions!D$2:D$501)</f>
        <v>45746</v>
      </c>
      <c r="C197">
        <v>123585</v>
      </c>
      <c r="D197" s="5">
        <f>_xlfn.XLOOKUP(Table1[[#This Row],[SKU]],Products!A$2:A$91,Products!E$2:E$91)</f>
        <v>2.99</v>
      </c>
      <c r="E197" s="5">
        <f>_xlfn.XLOOKUP(C197,Products!A$2:A$91,Products!F$2:F$91)</f>
        <v>0</v>
      </c>
      <c r="F197">
        <v>5</v>
      </c>
      <c r="G197" s="5">
        <f>Table1[[#This Row],[Price]]*Table1[[#This Row],[Quantity_Sold]]</f>
        <v>14.950000000000001</v>
      </c>
      <c r="H197" s="5">
        <f t="shared" ca="1" si="6"/>
        <v>14.950000000000001</v>
      </c>
      <c r="I197">
        <f>_xlfn.XLOOKUP(Table1[[#This Row],[Transaction_ID]],Transactions!A$2:A$501,Transactions!B$2:B$501)</f>
        <v>210</v>
      </c>
      <c r="J197">
        <f>_xlfn.XLOOKUP(Table1[[#This Row],[Transaction_ID]],Transactions!$A$2:$A$501,Transactions!$C$2:$C$501)</f>
        <v>7</v>
      </c>
      <c r="K197" t="str">
        <f>_xlfn.XLOOKUP(Table1[[#This Row],[Transaction_ID]],Transactions!A$2:A$501,Transactions!F$2:F$501)</f>
        <v>Credit Card</v>
      </c>
      <c r="L197" t="b">
        <f>_xlfn.XLOOKUP(Table1[[#This Row],[Transaction_ID]],Transactions!A$2:A$501,Transactions!G$2:G$501)</f>
        <v>0</v>
      </c>
      <c r="M197" s="1">
        <f>IF(L197=TRUE, _xlfn.XLOOKUP(C197, Products!A$2:A$91,Products!G$2:G$91), 0)</f>
        <v>0</v>
      </c>
      <c r="N197" t="str">
        <f ca="1">_xlfn.TEXTJOIN(", ", TRUE,
 IF(AND(L197=TRUE, E197&gt;0), "Membership Pricing", ""),
 IF(AND(L197=TRUE, M197&gt;0), "PC Points", ""),
 IF(AND(_xlfn.XLOOKUP(C197, Products!A:A, Products!C:C, "")="Bakery", RAND()&lt;0.3), "50% Perishable", "")
)</f>
        <v/>
      </c>
      <c r="O197" s="5">
        <f t="shared" ca="1" si="7"/>
        <v>0</v>
      </c>
    </row>
    <row r="198" spans="1:15" x14ac:dyDescent="0.45">
      <c r="A198" t="s">
        <v>305</v>
      </c>
      <c r="B198" s="6">
        <f>_xlfn.XLOOKUP(Table1[[#This Row],[Transaction_ID]],Transactions!A$2:A$501,Transactions!D$2:D$501)</f>
        <v>45703</v>
      </c>
      <c r="C198">
        <v>123552</v>
      </c>
      <c r="D198" s="5">
        <f>_xlfn.XLOOKUP(Table1[[#This Row],[SKU]],Products!A$2:A$91,Products!E$2:E$91)</f>
        <v>5.49</v>
      </c>
      <c r="E198" s="5">
        <f>_xlfn.XLOOKUP(C198,Products!A$2:A$91,Products!F$2:F$91)</f>
        <v>0</v>
      </c>
      <c r="F198">
        <v>5</v>
      </c>
      <c r="G198" s="5">
        <f>Table1[[#This Row],[Price]]*Table1[[#This Row],[Quantity_Sold]]</f>
        <v>27.450000000000003</v>
      </c>
      <c r="H198" s="5">
        <f t="shared" ca="1" si="6"/>
        <v>27.450000000000003</v>
      </c>
      <c r="I198">
        <f>_xlfn.XLOOKUP(Table1[[#This Row],[Transaction_ID]],Transactions!A$2:A$501,Transactions!B$2:B$501)</f>
        <v>213</v>
      </c>
      <c r="J198">
        <f>_xlfn.XLOOKUP(Table1[[#This Row],[Transaction_ID]],Transactions!$A$2:$A$501,Transactions!$C$2:$C$501)</f>
        <v>1</v>
      </c>
      <c r="K198" t="str">
        <f>_xlfn.XLOOKUP(Table1[[#This Row],[Transaction_ID]],Transactions!A$2:A$501,Transactions!F$2:F$501)</f>
        <v>Credit Card</v>
      </c>
      <c r="L198" t="b">
        <f>_xlfn.XLOOKUP(Table1[[#This Row],[Transaction_ID]],Transactions!A$2:A$501,Transactions!G$2:G$501)</f>
        <v>0</v>
      </c>
      <c r="M198" s="1">
        <f>IF(L198=TRUE, _xlfn.XLOOKUP(C198, Products!A$2:A$91,Products!G$2:G$91), 0)</f>
        <v>0</v>
      </c>
      <c r="N198" t="str">
        <f ca="1">_xlfn.TEXTJOIN(", ", TRUE,
 IF(AND(L198=TRUE, E198&gt;0), "Membership Pricing", ""),
 IF(AND(L198=TRUE, M198&gt;0), "PC Points", ""),
 IF(AND(_xlfn.XLOOKUP(C198, Products!A:A, Products!C:C, "")="Bakery", RAND()&lt;0.3), "50% Perishable", "")
)</f>
        <v/>
      </c>
      <c r="O198" s="5">
        <f t="shared" ca="1" si="7"/>
        <v>0</v>
      </c>
    </row>
    <row r="199" spans="1:15" x14ac:dyDescent="0.45">
      <c r="A199" t="s">
        <v>305</v>
      </c>
      <c r="B199" s="6">
        <f>_xlfn.XLOOKUP(Table1[[#This Row],[Transaction_ID]],Transactions!A$2:A$501,Transactions!D$2:D$501)</f>
        <v>45703</v>
      </c>
      <c r="C199">
        <v>123600</v>
      </c>
      <c r="D199" s="5">
        <f>_xlfn.XLOOKUP(Table1[[#This Row],[SKU]],Products!A$2:A$91,Products!E$2:E$91)</f>
        <v>4.99</v>
      </c>
      <c r="E199" s="5">
        <f>_xlfn.XLOOKUP(C199,Products!A$2:A$91,Products!F$2:F$91)</f>
        <v>0</v>
      </c>
      <c r="F199">
        <v>1</v>
      </c>
      <c r="G199" s="5">
        <f>Table1[[#This Row],[Price]]*Table1[[#This Row],[Quantity_Sold]]</f>
        <v>4.99</v>
      </c>
      <c r="H199" s="5">
        <f t="shared" ca="1" si="6"/>
        <v>4.99</v>
      </c>
      <c r="I199">
        <f>_xlfn.XLOOKUP(Table1[[#This Row],[Transaction_ID]],Transactions!A$2:A$501,Transactions!B$2:B$501)</f>
        <v>213</v>
      </c>
      <c r="J199">
        <f>_xlfn.XLOOKUP(Table1[[#This Row],[Transaction_ID]],Transactions!$A$2:$A$501,Transactions!$C$2:$C$501)</f>
        <v>1</v>
      </c>
      <c r="K199" t="str">
        <f>_xlfn.XLOOKUP(Table1[[#This Row],[Transaction_ID]],Transactions!A$2:A$501,Transactions!F$2:F$501)</f>
        <v>Credit Card</v>
      </c>
      <c r="L199" t="b">
        <f>_xlfn.XLOOKUP(Table1[[#This Row],[Transaction_ID]],Transactions!A$2:A$501,Transactions!G$2:G$501)</f>
        <v>0</v>
      </c>
      <c r="M199" s="1">
        <f>IF(L199=TRUE, _xlfn.XLOOKUP(C199, Products!A$2:A$91,Products!G$2:G$91), 0)</f>
        <v>0</v>
      </c>
      <c r="N199" t="str">
        <f ca="1">_xlfn.TEXTJOIN(", ", TRUE,
 IF(AND(L199=TRUE, E199&gt;0), "Membership Pricing", ""),
 IF(AND(L199=TRUE, M199&gt;0), "PC Points", ""),
 IF(AND(_xlfn.XLOOKUP(C199, Products!A:A, Products!C:C, "")="Bakery", RAND()&lt;0.3), "50% Perishable", "")
)</f>
        <v/>
      </c>
      <c r="O199" s="5">
        <f t="shared" ca="1" si="7"/>
        <v>0</v>
      </c>
    </row>
    <row r="200" spans="1:15" x14ac:dyDescent="0.45">
      <c r="A200" t="s">
        <v>305</v>
      </c>
      <c r="B200" s="6">
        <f>_xlfn.XLOOKUP(Table1[[#This Row],[Transaction_ID]],Transactions!A$2:A$501,Transactions!D$2:D$501)</f>
        <v>45703</v>
      </c>
      <c r="C200">
        <v>123514</v>
      </c>
      <c r="D200" s="5">
        <f>_xlfn.XLOOKUP(Table1[[#This Row],[SKU]],Products!A$2:A$91,Products!E$2:E$91)</f>
        <v>9.99</v>
      </c>
      <c r="E200" s="5">
        <f>_xlfn.XLOOKUP(C200,Products!A$2:A$91,Products!F$2:F$91)</f>
        <v>0</v>
      </c>
      <c r="F200">
        <v>1</v>
      </c>
      <c r="G200" s="5">
        <f>Table1[[#This Row],[Price]]*Table1[[#This Row],[Quantity_Sold]]</f>
        <v>9.99</v>
      </c>
      <c r="H200" s="5">
        <f t="shared" ca="1" si="6"/>
        <v>9.99</v>
      </c>
      <c r="I200">
        <f>_xlfn.XLOOKUP(Table1[[#This Row],[Transaction_ID]],Transactions!A$2:A$501,Transactions!B$2:B$501)</f>
        <v>213</v>
      </c>
      <c r="J200">
        <f>_xlfn.XLOOKUP(Table1[[#This Row],[Transaction_ID]],Transactions!$A$2:$A$501,Transactions!$C$2:$C$501)</f>
        <v>1</v>
      </c>
      <c r="K200" t="str">
        <f>_xlfn.XLOOKUP(Table1[[#This Row],[Transaction_ID]],Transactions!A$2:A$501,Transactions!F$2:F$501)</f>
        <v>Credit Card</v>
      </c>
      <c r="L200" t="b">
        <f>_xlfn.XLOOKUP(Table1[[#This Row],[Transaction_ID]],Transactions!A$2:A$501,Transactions!G$2:G$501)</f>
        <v>0</v>
      </c>
      <c r="M200" s="1">
        <f>IF(L200=TRUE, _xlfn.XLOOKUP(C200, Products!A$2:A$91,Products!G$2:G$91), 0)</f>
        <v>0</v>
      </c>
      <c r="N200" t="str">
        <f ca="1">_xlfn.TEXTJOIN(", ", TRUE,
 IF(AND(L200=TRUE, E200&gt;0), "Membership Pricing", ""),
 IF(AND(L200=TRUE, M200&gt;0), "PC Points", ""),
 IF(AND(_xlfn.XLOOKUP(C200, Products!A:A, Products!C:C, "")="Bakery", RAND()&lt;0.3), "50% Perishable", "")
)</f>
        <v/>
      </c>
      <c r="O200" s="5">
        <f t="shared" ca="1" si="7"/>
        <v>0</v>
      </c>
    </row>
    <row r="201" spans="1:15" x14ac:dyDescent="0.45">
      <c r="A201" t="s">
        <v>48</v>
      </c>
      <c r="B201" s="6">
        <f>_xlfn.XLOOKUP(Table1[[#This Row],[Transaction_ID]],Transactions!A$2:A$501,Transactions!D$2:D$501)</f>
        <v>45703</v>
      </c>
      <c r="C201">
        <v>123587</v>
      </c>
      <c r="D201" s="5">
        <f>_xlfn.XLOOKUP(Table1[[#This Row],[SKU]],Products!A$2:A$91,Products!E$2:E$91)</f>
        <v>3.99</v>
      </c>
      <c r="E201" s="5">
        <f>_xlfn.XLOOKUP(C201,Products!A$2:A$91,Products!F$2:F$91)</f>
        <v>0</v>
      </c>
      <c r="F201">
        <v>2</v>
      </c>
      <c r="G201" s="5">
        <f>Table1[[#This Row],[Price]]*Table1[[#This Row],[Quantity_Sold]]</f>
        <v>7.98</v>
      </c>
      <c r="H201" s="5">
        <f t="shared" ca="1" si="6"/>
        <v>7.98</v>
      </c>
      <c r="I201">
        <f>_xlfn.XLOOKUP(Table1[[#This Row],[Transaction_ID]],Transactions!A$2:A$501,Transactions!B$2:B$501)</f>
        <v>211</v>
      </c>
      <c r="J201">
        <f>_xlfn.XLOOKUP(Table1[[#This Row],[Transaction_ID]],Transactions!$A$2:$A$501,Transactions!$C$2:$C$501)</f>
        <v>2</v>
      </c>
      <c r="K201" t="str">
        <f>_xlfn.XLOOKUP(Table1[[#This Row],[Transaction_ID]],Transactions!A$2:A$501,Transactions!F$2:F$501)</f>
        <v>Credit Card</v>
      </c>
      <c r="L201" t="b">
        <f>_xlfn.XLOOKUP(Table1[[#This Row],[Transaction_ID]],Transactions!A$2:A$501,Transactions!G$2:G$501)</f>
        <v>0</v>
      </c>
      <c r="M201" s="1">
        <f>IF(L201=TRUE, _xlfn.XLOOKUP(C201, Products!A$2:A$91,Products!G$2:G$91), 0)</f>
        <v>0</v>
      </c>
      <c r="N201" t="str">
        <f ca="1">_xlfn.TEXTJOIN(", ", TRUE,
 IF(AND(L201=TRUE, E201&gt;0), "Membership Pricing", ""),
 IF(AND(L201=TRUE, M201&gt;0), "PC Points", ""),
 IF(AND(_xlfn.XLOOKUP(C201, Products!A:A, Products!C:C, "")="Bakery", RAND()&lt;0.3), "50% Perishable", "")
)</f>
        <v/>
      </c>
      <c r="O201" s="5">
        <f t="shared" ca="1" si="7"/>
        <v>0</v>
      </c>
    </row>
    <row r="202" spans="1:15" x14ac:dyDescent="0.45">
      <c r="A202" t="s">
        <v>48</v>
      </c>
      <c r="B202" s="6">
        <f>_xlfn.XLOOKUP(Table1[[#This Row],[Transaction_ID]],Transactions!A$2:A$501,Transactions!D$2:D$501)</f>
        <v>45703</v>
      </c>
      <c r="C202">
        <v>123595</v>
      </c>
      <c r="D202" s="5">
        <f>_xlfn.XLOOKUP(Table1[[#This Row],[SKU]],Products!A$2:A$91,Products!E$2:E$91)</f>
        <v>2.99</v>
      </c>
      <c r="E202" s="5">
        <f>_xlfn.XLOOKUP(C202,Products!A$2:A$91,Products!F$2:F$91)</f>
        <v>0</v>
      </c>
      <c r="F202">
        <v>1</v>
      </c>
      <c r="G202" s="5">
        <f>Table1[[#This Row],[Price]]*Table1[[#This Row],[Quantity_Sold]]</f>
        <v>2.99</v>
      </c>
      <c r="H202" s="5">
        <f t="shared" ca="1" si="6"/>
        <v>2.99</v>
      </c>
      <c r="I202">
        <f>_xlfn.XLOOKUP(Table1[[#This Row],[Transaction_ID]],Transactions!A$2:A$501,Transactions!B$2:B$501)</f>
        <v>211</v>
      </c>
      <c r="J202">
        <f>_xlfn.XLOOKUP(Table1[[#This Row],[Transaction_ID]],Transactions!$A$2:$A$501,Transactions!$C$2:$C$501)</f>
        <v>2</v>
      </c>
      <c r="K202" t="str">
        <f>_xlfn.XLOOKUP(Table1[[#This Row],[Transaction_ID]],Transactions!A$2:A$501,Transactions!F$2:F$501)</f>
        <v>Credit Card</v>
      </c>
      <c r="L202" t="b">
        <f>_xlfn.XLOOKUP(Table1[[#This Row],[Transaction_ID]],Transactions!A$2:A$501,Transactions!G$2:G$501)</f>
        <v>0</v>
      </c>
      <c r="M202" s="1">
        <f>IF(L202=TRUE, _xlfn.XLOOKUP(C202, Products!A$2:A$91,Products!G$2:G$91), 0)</f>
        <v>0</v>
      </c>
      <c r="N202" t="str">
        <f ca="1">_xlfn.TEXTJOIN(", ", TRUE,
 IF(AND(L202=TRUE, E202&gt;0), "Membership Pricing", ""),
 IF(AND(L202=TRUE, M202&gt;0), "PC Points", ""),
 IF(AND(_xlfn.XLOOKUP(C202, Products!A:A, Products!C:C, "")="Bakery", RAND()&lt;0.3), "50% Perishable", "")
)</f>
        <v/>
      </c>
      <c r="O202" s="5">
        <f t="shared" ca="1" si="7"/>
        <v>0</v>
      </c>
    </row>
    <row r="203" spans="1:15" x14ac:dyDescent="0.45">
      <c r="A203" t="s">
        <v>306</v>
      </c>
      <c r="B203" s="6">
        <f>_xlfn.XLOOKUP(Table1[[#This Row],[Transaction_ID]],Transactions!A$2:A$501,Transactions!D$2:D$501)</f>
        <v>45703</v>
      </c>
      <c r="C203">
        <v>123512</v>
      </c>
      <c r="D203" s="5">
        <f>_xlfn.XLOOKUP(Table1[[#This Row],[SKU]],Products!A$2:A$91,Products!E$2:E$91)</f>
        <v>3.49</v>
      </c>
      <c r="E203" s="5">
        <f>_xlfn.XLOOKUP(C203,Products!A$2:A$91,Products!F$2:F$91)</f>
        <v>0</v>
      </c>
      <c r="F203">
        <v>1</v>
      </c>
      <c r="G203" s="5">
        <f>Table1[[#This Row],[Price]]*Table1[[#This Row],[Quantity_Sold]]</f>
        <v>3.49</v>
      </c>
      <c r="H203" s="5">
        <f t="shared" ca="1" si="6"/>
        <v>3.49</v>
      </c>
      <c r="I203">
        <f>_xlfn.XLOOKUP(Table1[[#This Row],[Transaction_ID]],Transactions!A$2:A$501,Transactions!B$2:B$501)</f>
        <v>216</v>
      </c>
      <c r="J203">
        <f>_xlfn.XLOOKUP(Table1[[#This Row],[Transaction_ID]],Transactions!$A$2:$A$501,Transactions!$C$2:$C$501)</f>
        <v>4</v>
      </c>
      <c r="K203" t="str">
        <f>_xlfn.XLOOKUP(Table1[[#This Row],[Transaction_ID]],Transactions!A$2:A$501,Transactions!F$2:F$501)</f>
        <v>Credit Card</v>
      </c>
      <c r="L203" t="b">
        <f>_xlfn.XLOOKUP(Table1[[#This Row],[Transaction_ID]],Transactions!A$2:A$501,Transactions!G$2:G$501)</f>
        <v>0</v>
      </c>
      <c r="M203" s="1">
        <f>IF(L203=TRUE, _xlfn.XLOOKUP(C203, Products!A$2:A$91,Products!G$2:G$91), 0)</f>
        <v>0</v>
      </c>
      <c r="N203" t="str">
        <f ca="1">_xlfn.TEXTJOIN(", ", TRUE,
 IF(AND(L203=TRUE, E203&gt;0), "Membership Pricing", ""),
 IF(AND(L203=TRUE, M203&gt;0), "PC Points", ""),
 IF(AND(_xlfn.XLOOKUP(C203, Products!A:A, Products!C:C, "")="Bakery", RAND()&lt;0.3), "50% Perishable", "")
)</f>
        <v/>
      </c>
      <c r="O203" s="5">
        <f t="shared" ca="1" si="7"/>
        <v>0</v>
      </c>
    </row>
    <row r="204" spans="1:15" x14ac:dyDescent="0.45">
      <c r="A204" t="s">
        <v>306</v>
      </c>
      <c r="B204" s="6">
        <f>_xlfn.XLOOKUP(Table1[[#This Row],[Transaction_ID]],Transactions!A$2:A$501,Transactions!D$2:D$501)</f>
        <v>45703</v>
      </c>
      <c r="C204">
        <v>123586</v>
      </c>
      <c r="D204" s="5">
        <f>_xlfn.XLOOKUP(Table1[[#This Row],[SKU]],Products!A$2:A$91,Products!E$2:E$91)</f>
        <v>3.49</v>
      </c>
      <c r="E204" s="5">
        <f>_xlfn.XLOOKUP(C204,Products!A$2:A$91,Products!F$2:F$91)</f>
        <v>0</v>
      </c>
      <c r="F204">
        <v>3</v>
      </c>
      <c r="G204" s="5">
        <f>Table1[[#This Row],[Price]]*Table1[[#This Row],[Quantity_Sold]]</f>
        <v>10.47</v>
      </c>
      <c r="H204" s="5">
        <f t="shared" ca="1" si="6"/>
        <v>10.47</v>
      </c>
      <c r="I204">
        <f>_xlfn.XLOOKUP(Table1[[#This Row],[Transaction_ID]],Transactions!A$2:A$501,Transactions!B$2:B$501)</f>
        <v>216</v>
      </c>
      <c r="J204">
        <f>_xlfn.XLOOKUP(Table1[[#This Row],[Transaction_ID]],Transactions!$A$2:$A$501,Transactions!$C$2:$C$501)</f>
        <v>4</v>
      </c>
      <c r="K204" t="str">
        <f>_xlfn.XLOOKUP(Table1[[#This Row],[Transaction_ID]],Transactions!A$2:A$501,Transactions!F$2:F$501)</f>
        <v>Credit Card</v>
      </c>
      <c r="L204" t="b">
        <f>_xlfn.XLOOKUP(Table1[[#This Row],[Transaction_ID]],Transactions!A$2:A$501,Transactions!G$2:G$501)</f>
        <v>0</v>
      </c>
      <c r="M204" s="1">
        <f>IF(L204=TRUE, _xlfn.XLOOKUP(C204, Products!A$2:A$91,Products!G$2:G$91), 0)</f>
        <v>0</v>
      </c>
      <c r="N204" t="str">
        <f ca="1">_xlfn.TEXTJOIN(", ", TRUE,
 IF(AND(L204=TRUE, E204&gt;0), "Membership Pricing", ""),
 IF(AND(L204=TRUE, M204&gt;0), "PC Points", ""),
 IF(AND(_xlfn.XLOOKUP(C204, Products!A:A, Products!C:C, "")="Bakery", RAND()&lt;0.3), "50% Perishable", "")
)</f>
        <v/>
      </c>
      <c r="O204" s="5">
        <f t="shared" ca="1" si="7"/>
        <v>0</v>
      </c>
    </row>
    <row r="205" spans="1:15" x14ac:dyDescent="0.45">
      <c r="A205" t="s">
        <v>49</v>
      </c>
      <c r="B205" s="6">
        <f>_xlfn.XLOOKUP(Table1[[#This Row],[Transaction_ID]],Transactions!A$2:A$501,Transactions!D$2:D$501)</f>
        <v>45703</v>
      </c>
      <c r="C205">
        <v>123517</v>
      </c>
      <c r="D205" s="5">
        <f>_xlfn.XLOOKUP(Table1[[#This Row],[SKU]],Products!A$2:A$91,Products!E$2:E$91)</f>
        <v>2.4900000000000002</v>
      </c>
      <c r="E205" s="5">
        <f>_xlfn.XLOOKUP(C205,Products!A$2:A$91,Products!F$2:F$91)</f>
        <v>0</v>
      </c>
      <c r="F205">
        <v>2</v>
      </c>
      <c r="G205" s="5">
        <f>Table1[[#This Row],[Price]]*Table1[[#This Row],[Quantity_Sold]]</f>
        <v>4.9800000000000004</v>
      </c>
      <c r="H205" s="5">
        <f t="shared" ca="1" si="6"/>
        <v>4.9800000000000004</v>
      </c>
      <c r="I205">
        <f>_xlfn.XLOOKUP(Table1[[#This Row],[Transaction_ID]],Transactions!A$2:A$501,Transactions!B$2:B$501)</f>
        <v>213</v>
      </c>
      <c r="J205">
        <f>_xlfn.XLOOKUP(Table1[[#This Row],[Transaction_ID]],Transactions!$A$2:$A$501,Transactions!$C$2:$C$501)</f>
        <v>1</v>
      </c>
      <c r="K205" t="str">
        <f>_xlfn.XLOOKUP(Table1[[#This Row],[Transaction_ID]],Transactions!A$2:A$501,Transactions!F$2:F$501)</f>
        <v>Credit Card</v>
      </c>
      <c r="L205" t="b">
        <f>_xlfn.XLOOKUP(Table1[[#This Row],[Transaction_ID]],Transactions!A$2:A$501,Transactions!G$2:G$501)</f>
        <v>0</v>
      </c>
      <c r="M205" s="1">
        <f>IF(L205=TRUE, _xlfn.XLOOKUP(C205, Products!A$2:A$91,Products!G$2:G$91), 0)</f>
        <v>0</v>
      </c>
      <c r="N205" t="str">
        <f ca="1">_xlfn.TEXTJOIN(", ", TRUE,
 IF(AND(L205=TRUE, E205&gt;0), "Membership Pricing", ""),
 IF(AND(L205=TRUE, M205&gt;0), "PC Points", ""),
 IF(AND(_xlfn.XLOOKUP(C205, Products!A:A, Products!C:C, "")="Bakery", RAND()&lt;0.3), "50% Perishable", "")
)</f>
        <v/>
      </c>
      <c r="O205" s="5">
        <f t="shared" ca="1" si="7"/>
        <v>0</v>
      </c>
    </row>
    <row r="206" spans="1:15" x14ac:dyDescent="0.45">
      <c r="A206" t="s">
        <v>49</v>
      </c>
      <c r="B206" s="6">
        <f>_xlfn.XLOOKUP(Table1[[#This Row],[Transaction_ID]],Transactions!A$2:A$501,Transactions!D$2:D$501)</f>
        <v>45703</v>
      </c>
      <c r="C206">
        <v>123597</v>
      </c>
      <c r="D206" s="5">
        <f>_xlfn.XLOOKUP(Table1[[#This Row],[SKU]],Products!A$2:A$91,Products!E$2:E$91)</f>
        <v>5.49</v>
      </c>
      <c r="E206" s="5">
        <f>_xlfn.XLOOKUP(C206,Products!A$2:A$91,Products!F$2:F$91)</f>
        <v>0</v>
      </c>
      <c r="F206">
        <v>2</v>
      </c>
      <c r="G206" s="5">
        <f>Table1[[#This Row],[Price]]*Table1[[#This Row],[Quantity_Sold]]</f>
        <v>10.98</v>
      </c>
      <c r="H206" s="5">
        <f t="shared" ca="1" si="6"/>
        <v>10.98</v>
      </c>
      <c r="I206">
        <f>_xlfn.XLOOKUP(Table1[[#This Row],[Transaction_ID]],Transactions!A$2:A$501,Transactions!B$2:B$501)</f>
        <v>213</v>
      </c>
      <c r="J206">
        <f>_xlfn.XLOOKUP(Table1[[#This Row],[Transaction_ID]],Transactions!$A$2:$A$501,Transactions!$C$2:$C$501)</f>
        <v>1</v>
      </c>
      <c r="K206" t="str">
        <f>_xlfn.XLOOKUP(Table1[[#This Row],[Transaction_ID]],Transactions!A$2:A$501,Transactions!F$2:F$501)</f>
        <v>Credit Card</v>
      </c>
      <c r="L206" t="b">
        <f>_xlfn.XLOOKUP(Table1[[#This Row],[Transaction_ID]],Transactions!A$2:A$501,Transactions!G$2:G$501)</f>
        <v>0</v>
      </c>
      <c r="M206" s="1">
        <f>IF(L206=TRUE, _xlfn.XLOOKUP(C206, Products!A$2:A$91,Products!G$2:G$91), 0)</f>
        <v>0</v>
      </c>
      <c r="N206" t="str">
        <f ca="1">_xlfn.TEXTJOIN(", ", TRUE,
 IF(AND(L206=TRUE, E206&gt;0), "Membership Pricing", ""),
 IF(AND(L206=TRUE, M206&gt;0), "PC Points", ""),
 IF(AND(_xlfn.XLOOKUP(C206, Products!A:A, Products!C:C, "")="Bakery", RAND()&lt;0.3), "50% Perishable", "")
)</f>
        <v/>
      </c>
      <c r="O206" s="5">
        <f t="shared" ca="1" si="7"/>
        <v>0</v>
      </c>
    </row>
    <row r="207" spans="1:15" x14ac:dyDescent="0.45">
      <c r="A207" t="s">
        <v>50</v>
      </c>
      <c r="B207" s="6">
        <f>_xlfn.XLOOKUP(Table1[[#This Row],[Transaction_ID]],Transactions!A$2:A$501,Transactions!D$2:D$501)</f>
        <v>45703</v>
      </c>
      <c r="C207">
        <v>123553</v>
      </c>
      <c r="D207" s="5">
        <f>_xlfn.XLOOKUP(Table1[[#This Row],[SKU]],Products!A$2:A$91,Products!E$2:E$91)</f>
        <v>4.99</v>
      </c>
      <c r="E207" s="5">
        <f>_xlfn.XLOOKUP(C207,Products!A$2:A$91,Products!F$2:F$91)</f>
        <v>0</v>
      </c>
      <c r="F207">
        <v>4</v>
      </c>
      <c r="G207" s="5">
        <f>Table1[[#This Row],[Price]]*Table1[[#This Row],[Quantity_Sold]]</f>
        <v>19.96</v>
      </c>
      <c r="H207" s="5">
        <f t="shared" ca="1" si="6"/>
        <v>19.96</v>
      </c>
      <c r="I207">
        <f>_xlfn.XLOOKUP(Table1[[#This Row],[Transaction_ID]],Transactions!A$2:A$501,Transactions!B$2:B$501)</f>
        <v>215</v>
      </c>
      <c r="J207">
        <f>_xlfn.XLOOKUP(Table1[[#This Row],[Transaction_ID]],Transactions!$A$2:$A$501,Transactions!$C$2:$C$501)</f>
        <v>7</v>
      </c>
      <c r="K207" t="str">
        <f>_xlfn.XLOOKUP(Table1[[#This Row],[Transaction_ID]],Transactions!A$2:A$501,Transactions!F$2:F$501)</f>
        <v>Credit Card</v>
      </c>
      <c r="L207" t="b">
        <f>_xlfn.XLOOKUP(Table1[[#This Row],[Transaction_ID]],Transactions!A$2:A$501,Transactions!G$2:G$501)</f>
        <v>0</v>
      </c>
      <c r="M207" s="1">
        <f>IF(L207=TRUE, _xlfn.XLOOKUP(C207, Products!A$2:A$91,Products!G$2:G$91), 0)</f>
        <v>0</v>
      </c>
      <c r="N207" t="str">
        <f ca="1">_xlfn.TEXTJOIN(", ", TRUE,
 IF(AND(L207=TRUE, E207&gt;0), "Membership Pricing", ""),
 IF(AND(L207=TRUE, M207&gt;0), "PC Points", ""),
 IF(AND(_xlfn.XLOOKUP(C207, Products!A:A, Products!C:C, "")="Bakery", RAND()&lt;0.3), "50% Perishable", "")
)</f>
        <v/>
      </c>
      <c r="O207" s="5">
        <f t="shared" ca="1" si="7"/>
        <v>0</v>
      </c>
    </row>
    <row r="208" spans="1:15" x14ac:dyDescent="0.45">
      <c r="A208" t="s">
        <v>50</v>
      </c>
      <c r="B208" s="6">
        <f>_xlfn.XLOOKUP(Table1[[#This Row],[Transaction_ID]],Transactions!A$2:A$501,Transactions!D$2:D$501)</f>
        <v>45703</v>
      </c>
      <c r="C208">
        <v>123526</v>
      </c>
      <c r="D208" s="5">
        <f>_xlfn.XLOOKUP(Table1[[#This Row],[SKU]],Products!A$2:A$91,Products!E$2:E$91)</f>
        <v>5.49</v>
      </c>
      <c r="E208" s="5">
        <f>_xlfn.XLOOKUP(C208,Products!A$2:A$91,Products!F$2:F$91)</f>
        <v>0</v>
      </c>
      <c r="F208">
        <v>3</v>
      </c>
      <c r="G208" s="5">
        <f>Table1[[#This Row],[Price]]*Table1[[#This Row],[Quantity_Sold]]</f>
        <v>16.47</v>
      </c>
      <c r="H208" s="5">
        <f t="shared" ca="1" si="6"/>
        <v>16.47</v>
      </c>
      <c r="I208">
        <f>_xlfn.XLOOKUP(Table1[[#This Row],[Transaction_ID]],Transactions!A$2:A$501,Transactions!B$2:B$501)</f>
        <v>215</v>
      </c>
      <c r="J208">
        <f>_xlfn.XLOOKUP(Table1[[#This Row],[Transaction_ID]],Transactions!$A$2:$A$501,Transactions!$C$2:$C$501)</f>
        <v>7</v>
      </c>
      <c r="K208" t="str">
        <f>_xlfn.XLOOKUP(Table1[[#This Row],[Transaction_ID]],Transactions!A$2:A$501,Transactions!F$2:F$501)</f>
        <v>Credit Card</v>
      </c>
      <c r="L208" t="b">
        <f>_xlfn.XLOOKUP(Table1[[#This Row],[Transaction_ID]],Transactions!A$2:A$501,Transactions!G$2:G$501)</f>
        <v>0</v>
      </c>
      <c r="M208" s="1">
        <f>IF(L208=TRUE, _xlfn.XLOOKUP(C208, Products!A$2:A$91,Products!G$2:G$91), 0)</f>
        <v>0</v>
      </c>
      <c r="N208" t="str">
        <f ca="1">_xlfn.TEXTJOIN(", ", TRUE,
 IF(AND(L208=TRUE, E208&gt;0), "Membership Pricing", ""),
 IF(AND(L208=TRUE, M208&gt;0), "PC Points", ""),
 IF(AND(_xlfn.XLOOKUP(C208, Products!A:A, Products!C:C, "")="Bakery", RAND()&lt;0.3), "50% Perishable", "")
)</f>
        <v/>
      </c>
      <c r="O208" s="5">
        <f t="shared" ca="1" si="7"/>
        <v>0</v>
      </c>
    </row>
    <row r="209" spans="1:15" x14ac:dyDescent="0.45">
      <c r="A209" t="s">
        <v>50</v>
      </c>
      <c r="B209" s="6">
        <f>_xlfn.XLOOKUP(Table1[[#This Row],[Transaction_ID]],Transactions!A$2:A$501,Transactions!D$2:D$501)</f>
        <v>45703</v>
      </c>
      <c r="C209">
        <v>123594</v>
      </c>
      <c r="D209" s="5">
        <f>_xlfn.XLOOKUP(Table1[[#This Row],[SKU]],Products!A$2:A$91,Products!E$2:E$91)</f>
        <v>3.49</v>
      </c>
      <c r="E209" s="5">
        <f>_xlfn.XLOOKUP(C209,Products!A$2:A$91,Products!F$2:F$91)</f>
        <v>0</v>
      </c>
      <c r="F209">
        <v>2</v>
      </c>
      <c r="G209" s="5">
        <f>Table1[[#This Row],[Price]]*Table1[[#This Row],[Quantity_Sold]]</f>
        <v>6.98</v>
      </c>
      <c r="H209" s="5">
        <f t="shared" ca="1" si="6"/>
        <v>6.98</v>
      </c>
      <c r="I209">
        <f>_xlfn.XLOOKUP(Table1[[#This Row],[Transaction_ID]],Transactions!A$2:A$501,Transactions!B$2:B$501)</f>
        <v>215</v>
      </c>
      <c r="J209">
        <f>_xlfn.XLOOKUP(Table1[[#This Row],[Transaction_ID]],Transactions!$A$2:$A$501,Transactions!$C$2:$C$501)</f>
        <v>7</v>
      </c>
      <c r="K209" t="str">
        <f>_xlfn.XLOOKUP(Table1[[#This Row],[Transaction_ID]],Transactions!A$2:A$501,Transactions!F$2:F$501)</f>
        <v>Credit Card</v>
      </c>
      <c r="L209" t="b">
        <f>_xlfn.XLOOKUP(Table1[[#This Row],[Transaction_ID]],Transactions!A$2:A$501,Transactions!G$2:G$501)</f>
        <v>0</v>
      </c>
      <c r="M209" s="1">
        <f>IF(L209=TRUE, _xlfn.XLOOKUP(C209, Products!A$2:A$91,Products!G$2:G$91), 0)</f>
        <v>0</v>
      </c>
      <c r="N209" t="str">
        <f ca="1">_xlfn.TEXTJOIN(", ", TRUE,
 IF(AND(L209=TRUE, E209&gt;0), "Membership Pricing", ""),
 IF(AND(L209=TRUE, M209&gt;0), "PC Points", ""),
 IF(AND(_xlfn.XLOOKUP(C209, Products!A:A, Products!C:C, "")="Bakery", RAND()&lt;0.3), "50% Perishable", "")
)</f>
        <v/>
      </c>
      <c r="O209" s="5">
        <f t="shared" ca="1" si="7"/>
        <v>0</v>
      </c>
    </row>
    <row r="210" spans="1:15" x14ac:dyDescent="0.45">
      <c r="A210" t="s">
        <v>51</v>
      </c>
      <c r="B210" s="6">
        <f>_xlfn.XLOOKUP(Table1[[#This Row],[Transaction_ID]],Transactions!A$2:A$501,Transactions!D$2:D$501)</f>
        <v>45703</v>
      </c>
      <c r="C210">
        <v>123537</v>
      </c>
      <c r="D210" s="5">
        <f>_xlfn.XLOOKUP(Table1[[#This Row],[SKU]],Products!A$2:A$91,Products!E$2:E$91)</f>
        <v>6.49</v>
      </c>
      <c r="E210" s="5">
        <f>_xlfn.XLOOKUP(C210,Products!A$2:A$91,Products!F$2:F$91)</f>
        <v>0</v>
      </c>
      <c r="F210">
        <v>4</v>
      </c>
      <c r="G210" s="5">
        <f>Table1[[#This Row],[Price]]*Table1[[#This Row],[Quantity_Sold]]</f>
        <v>25.96</v>
      </c>
      <c r="H210" s="5">
        <f t="shared" ca="1" si="6"/>
        <v>25.96</v>
      </c>
      <c r="I210">
        <f>_xlfn.XLOOKUP(Table1[[#This Row],[Transaction_ID]],Transactions!A$2:A$501,Transactions!B$2:B$501)</f>
        <v>211</v>
      </c>
      <c r="J210">
        <f>_xlfn.XLOOKUP(Table1[[#This Row],[Transaction_ID]],Transactions!$A$2:$A$501,Transactions!$C$2:$C$501)</f>
        <v>2</v>
      </c>
      <c r="K210" t="str">
        <f>_xlfn.XLOOKUP(Table1[[#This Row],[Transaction_ID]],Transactions!A$2:A$501,Transactions!F$2:F$501)</f>
        <v>Credit Card</v>
      </c>
      <c r="L210" t="b">
        <f>_xlfn.XLOOKUP(Table1[[#This Row],[Transaction_ID]],Transactions!A$2:A$501,Transactions!G$2:G$501)</f>
        <v>0</v>
      </c>
      <c r="M210" s="1">
        <f>IF(L210=TRUE, _xlfn.XLOOKUP(C210, Products!A$2:A$91,Products!G$2:G$91), 0)</f>
        <v>0</v>
      </c>
      <c r="N210" t="str">
        <f ca="1">_xlfn.TEXTJOIN(", ", TRUE,
 IF(AND(L210=TRUE, E210&gt;0), "Membership Pricing", ""),
 IF(AND(L210=TRUE, M210&gt;0), "PC Points", ""),
 IF(AND(_xlfn.XLOOKUP(C210, Products!A:A, Products!C:C, "")="Bakery", RAND()&lt;0.3), "50% Perishable", "")
)</f>
        <v/>
      </c>
      <c r="O210" s="5">
        <f t="shared" ca="1" si="7"/>
        <v>0</v>
      </c>
    </row>
    <row r="211" spans="1:15" x14ac:dyDescent="0.45">
      <c r="A211" t="s">
        <v>51</v>
      </c>
      <c r="B211" s="6">
        <f>_xlfn.XLOOKUP(Table1[[#This Row],[Transaction_ID]],Transactions!A$2:A$501,Transactions!D$2:D$501)</f>
        <v>45703</v>
      </c>
      <c r="C211">
        <v>123514</v>
      </c>
      <c r="D211" s="5">
        <f>_xlfn.XLOOKUP(Table1[[#This Row],[SKU]],Products!A$2:A$91,Products!E$2:E$91)</f>
        <v>9.99</v>
      </c>
      <c r="E211" s="5">
        <f>_xlfn.XLOOKUP(C211,Products!A$2:A$91,Products!F$2:F$91)</f>
        <v>0</v>
      </c>
      <c r="F211">
        <v>4</v>
      </c>
      <c r="G211" s="5">
        <f>Table1[[#This Row],[Price]]*Table1[[#This Row],[Quantity_Sold]]</f>
        <v>39.96</v>
      </c>
      <c r="H211" s="5">
        <f t="shared" ca="1" si="6"/>
        <v>39.96</v>
      </c>
      <c r="I211">
        <f>_xlfn.XLOOKUP(Table1[[#This Row],[Transaction_ID]],Transactions!A$2:A$501,Transactions!B$2:B$501)</f>
        <v>211</v>
      </c>
      <c r="J211">
        <f>_xlfn.XLOOKUP(Table1[[#This Row],[Transaction_ID]],Transactions!$A$2:$A$501,Transactions!$C$2:$C$501)</f>
        <v>2</v>
      </c>
      <c r="K211" t="str">
        <f>_xlfn.XLOOKUP(Table1[[#This Row],[Transaction_ID]],Transactions!A$2:A$501,Transactions!F$2:F$501)</f>
        <v>Credit Card</v>
      </c>
      <c r="L211" t="b">
        <f>_xlfn.XLOOKUP(Table1[[#This Row],[Transaction_ID]],Transactions!A$2:A$501,Transactions!G$2:G$501)</f>
        <v>0</v>
      </c>
      <c r="M211" s="1">
        <f>IF(L211=TRUE, _xlfn.XLOOKUP(C211, Products!A$2:A$91,Products!G$2:G$91), 0)</f>
        <v>0</v>
      </c>
      <c r="N211" t="str">
        <f ca="1">_xlfn.TEXTJOIN(", ", TRUE,
 IF(AND(L211=TRUE, E211&gt;0), "Membership Pricing", ""),
 IF(AND(L211=TRUE, M211&gt;0), "PC Points", ""),
 IF(AND(_xlfn.XLOOKUP(C211, Products!A:A, Products!C:C, "")="Bakery", RAND()&lt;0.3), "50% Perishable", "")
)</f>
        <v/>
      </c>
      <c r="O211" s="5">
        <f t="shared" ca="1" si="7"/>
        <v>0</v>
      </c>
    </row>
    <row r="212" spans="1:15" x14ac:dyDescent="0.45">
      <c r="A212" t="s">
        <v>51</v>
      </c>
      <c r="B212" s="6">
        <f>_xlfn.XLOOKUP(Table1[[#This Row],[Transaction_ID]],Transactions!A$2:A$501,Transactions!D$2:D$501)</f>
        <v>45703</v>
      </c>
      <c r="C212">
        <v>123573</v>
      </c>
      <c r="D212" s="5">
        <f>_xlfn.XLOOKUP(Table1[[#This Row],[SKU]],Products!A$2:A$91,Products!E$2:E$91)</f>
        <v>2.99</v>
      </c>
      <c r="E212" s="5">
        <f>_xlfn.XLOOKUP(C212,Products!A$2:A$91,Products!F$2:F$91)</f>
        <v>0</v>
      </c>
      <c r="F212">
        <v>4</v>
      </c>
      <c r="G212" s="5">
        <f>Table1[[#This Row],[Price]]*Table1[[#This Row],[Quantity_Sold]]</f>
        <v>11.96</v>
      </c>
      <c r="H212" s="5">
        <f t="shared" ca="1" si="6"/>
        <v>5.98</v>
      </c>
      <c r="I212">
        <f>_xlfn.XLOOKUP(Table1[[#This Row],[Transaction_ID]],Transactions!A$2:A$501,Transactions!B$2:B$501)</f>
        <v>211</v>
      </c>
      <c r="J212">
        <f>_xlfn.XLOOKUP(Table1[[#This Row],[Transaction_ID]],Transactions!$A$2:$A$501,Transactions!$C$2:$C$501)</f>
        <v>2</v>
      </c>
      <c r="K212" t="str">
        <f>_xlfn.XLOOKUP(Table1[[#This Row],[Transaction_ID]],Transactions!A$2:A$501,Transactions!F$2:F$501)</f>
        <v>Credit Card</v>
      </c>
      <c r="L212" t="b">
        <f>_xlfn.XLOOKUP(Table1[[#This Row],[Transaction_ID]],Transactions!A$2:A$501,Transactions!G$2:G$501)</f>
        <v>0</v>
      </c>
      <c r="M212" s="1">
        <f>IF(L212=TRUE, _xlfn.XLOOKUP(C212, Products!A$2:A$91,Products!G$2:G$91), 0)</f>
        <v>0</v>
      </c>
      <c r="N212" t="str">
        <f ca="1">_xlfn.TEXTJOIN(", ", TRUE,
 IF(AND(L212=TRUE, E212&gt;0), "Membership Pricing", ""),
 IF(AND(L212=TRUE, M212&gt;0), "PC Points", ""),
 IF(AND(_xlfn.XLOOKUP(C212, Products!A:A, Products!C:C, "")="Bakery", RAND()&lt;0.3), "50% Perishable", "")
)</f>
        <v>50% Perishable</v>
      </c>
      <c r="O212" s="5">
        <f t="shared" ca="1" si="7"/>
        <v>5.98</v>
      </c>
    </row>
    <row r="213" spans="1:15" x14ac:dyDescent="0.45">
      <c r="A213" t="s">
        <v>51</v>
      </c>
      <c r="B213" s="6">
        <f>_xlfn.XLOOKUP(Table1[[#This Row],[Transaction_ID]],Transactions!A$2:A$501,Transactions!D$2:D$501)</f>
        <v>45703</v>
      </c>
      <c r="C213">
        <v>123574</v>
      </c>
      <c r="D213" s="5">
        <f>_xlfn.XLOOKUP(Table1[[#This Row],[SKU]],Products!A$2:A$91,Products!E$2:E$91)</f>
        <v>4.99</v>
      </c>
      <c r="E213" s="5">
        <f>_xlfn.XLOOKUP(C213,Products!A$2:A$91,Products!F$2:F$91)</f>
        <v>0</v>
      </c>
      <c r="F213">
        <v>4</v>
      </c>
      <c r="G213" s="5">
        <f>Table1[[#This Row],[Price]]*Table1[[#This Row],[Quantity_Sold]]</f>
        <v>19.96</v>
      </c>
      <c r="H213" s="5">
        <f t="shared" ca="1" si="6"/>
        <v>19.96</v>
      </c>
      <c r="I213">
        <f>_xlfn.XLOOKUP(Table1[[#This Row],[Transaction_ID]],Transactions!A$2:A$501,Transactions!B$2:B$501)</f>
        <v>211</v>
      </c>
      <c r="J213">
        <f>_xlfn.XLOOKUP(Table1[[#This Row],[Transaction_ID]],Transactions!$A$2:$A$501,Transactions!$C$2:$C$501)</f>
        <v>2</v>
      </c>
      <c r="K213" t="str">
        <f>_xlfn.XLOOKUP(Table1[[#This Row],[Transaction_ID]],Transactions!A$2:A$501,Transactions!F$2:F$501)</f>
        <v>Credit Card</v>
      </c>
      <c r="L213" t="b">
        <f>_xlfn.XLOOKUP(Table1[[#This Row],[Transaction_ID]],Transactions!A$2:A$501,Transactions!G$2:G$501)</f>
        <v>0</v>
      </c>
      <c r="M213" s="1">
        <f>IF(L213=TRUE, _xlfn.XLOOKUP(C213, Products!A$2:A$91,Products!G$2:G$91), 0)</f>
        <v>0</v>
      </c>
      <c r="N213" t="str">
        <f ca="1">_xlfn.TEXTJOIN(", ", TRUE,
 IF(AND(L213=TRUE, E213&gt;0), "Membership Pricing", ""),
 IF(AND(L213=TRUE, M213&gt;0), "PC Points", ""),
 IF(AND(_xlfn.XLOOKUP(C213, Products!A:A, Products!C:C, "")="Bakery", RAND()&lt;0.3), "50% Perishable", "")
)</f>
        <v/>
      </c>
      <c r="O213" s="5">
        <f t="shared" ca="1" si="7"/>
        <v>0</v>
      </c>
    </row>
    <row r="214" spans="1:15" x14ac:dyDescent="0.45">
      <c r="A214" t="s">
        <v>307</v>
      </c>
      <c r="B214" s="6">
        <f>_xlfn.XLOOKUP(Table1[[#This Row],[Transaction_ID]],Transactions!A$2:A$501,Transactions!D$2:D$501)</f>
        <v>45746</v>
      </c>
      <c r="C214">
        <v>123577</v>
      </c>
      <c r="D214" s="5">
        <f>_xlfn.XLOOKUP(Table1[[#This Row],[SKU]],Products!A$2:A$91,Products!E$2:E$91)</f>
        <v>2.4900000000000002</v>
      </c>
      <c r="E214" s="5">
        <f>_xlfn.XLOOKUP(C214,Products!A$2:A$91,Products!F$2:F$91)</f>
        <v>0</v>
      </c>
      <c r="F214">
        <v>5</v>
      </c>
      <c r="G214" s="5">
        <f>Table1[[#This Row],[Price]]*Table1[[#This Row],[Quantity_Sold]]</f>
        <v>12.450000000000001</v>
      </c>
      <c r="H214" s="5">
        <f t="shared" ca="1" si="6"/>
        <v>6.2250000000000005</v>
      </c>
      <c r="I214">
        <f>_xlfn.XLOOKUP(Table1[[#This Row],[Transaction_ID]],Transactions!A$2:A$501,Transactions!B$2:B$501)</f>
        <v>212</v>
      </c>
      <c r="J214">
        <f>_xlfn.XLOOKUP(Table1[[#This Row],[Transaction_ID]],Transactions!$A$2:$A$501,Transactions!$C$2:$C$501)</f>
        <v>3</v>
      </c>
      <c r="K214" t="str">
        <f>_xlfn.XLOOKUP(Table1[[#This Row],[Transaction_ID]],Transactions!A$2:A$501,Transactions!F$2:F$501)</f>
        <v>Credit Card</v>
      </c>
      <c r="L214" t="b">
        <f>_xlfn.XLOOKUP(Table1[[#This Row],[Transaction_ID]],Transactions!A$2:A$501,Transactions!G$2:G$501)</f>
        <v>0</v>
      </c>
      <c r="M214" s="1">
        <f>IF(L214=TRUE, _xlfn.XLOOKUP(C214, Products!A$2:A$91,Products!G$2:G$91), 0)</f>
        <v>0</v>
      </c>
      <c r="N214" t="str">
        <f ca="1">_xlfn.TEXTJOIN(", ", TRUE,
 IF(AND(L214=TRUE, E214&gt;0), "Membership Pricing", ""),
 IF(AND(L214=TRUE, M214&gt;0), "PC Points", ""),
 IF(AND(_xlfn.XLOOKUP(C214, Products!A:A, Products!C:C, "")="Bakery", RAND()&lt;0.3), "50% Perishable", "")
)</f>
        <v>50% Perishable</v>
      </c>
      <c r="O214" s="5">
        <f t="shared" ca="1" si="7"/>
        <v>6.2250000000000005</v>
      </c>
    </row>
    <row r="215" spans="1:15" x14ac:dyDescent="0.45">
      <c r="A215" t="s">
        <v>307</v>
      </c>
      <c r="B215" s="6">
        <f>_xlfn.XLOOKUP(Table1[[#This Row],[Transaction_ID]],Transactions!A$2:A$501,Transactions!D$2:D$501)</f>
        <v>45746</v>
      </c>
      <c r="C215">
        <v>123599</v>
      </c>
      <c r="D215" s="5">
        <f>_xlfn.XLOOKUP(Table1[[#This Row],[SKU]],Products!A$2:A$91,Products!E$2:E$91)</f>
        <v>6.99</v>
      </c>
      <c r="E215" s="5">
        <f>_xlfn.XLOOKUP(C215,Products!A$2:A$91,Products!F$2:F$91)</f>
        <v>0</v>
      </c>
      <c r="F215">
        <v>4</v>
      </c>
      <c r="G215" s="5">
        <f>Table1[[#This Row],[Price]]*Table1[[#This Row],[Quantity_Sold]]</f>
        <v>27.96</v>
      </c>
      <c r="H215" s="5">
        <f t="shared" ca="1" si="6"/>
        <v>27.96</v>
      </c>
      <c r="I215">
        <f>_xlfn.XLOOKUP(Table1[[#This Row],[Transaction_ID]],Transactions!A$2:A$501,Transactions!B$2:B$501)</f>
        <v>212</v>
      </c>
      <c r="J215">
        <f>_xlfn.XLOOKUP(Table1[[#This Row],[Transaction_ID]],Transactions!$A$2:$A$501,Transactions!$C$2:$C$501)</f>
        <v>3</v>
      </c>
      <c r="K215" t="str">
        <f>_xlfn.XLOOKUP(Table1[[#This Row],[Transaction_ID]],Transactions!A$2:A$501,Transactions!F$2:F$501)</f>
        <v>Credit Card</v>
      </c>
      <c r="L215" t="b">
        <f>_xlfn.XLOOKUP(Table1[[#This Row],[Transaction_ID]],Transactions!A$2:A$501,Transactions!G$2:G$501)</f>
        <v>0</v>
      </c>
      <c r="M215" s="1">
        <f>IF(L215=TRUE, _xlfn.XLOOKUP(C215, Products!A$2:A$91,Products!G$2:G$91), 0)</f>
        <v>0</v>
      </c>
      <c r="N215" t="str">
        <f ca="1">_xlfn.TEXTJOIN(", ", TRUE,
 IF(AND(L215=TRUE, E215&gt;0), "Membership Pricing", ""),
 IF(AND(L215=TRUE, M215&gt;0), "PC Points", ""),
 IF(AND(_xlfn.XLOOKUP(C215, Products!A:A, Products!C:C, "")="Bakery", RAND()&lt;0.3), "50% Perishable", "")
)</f>
        <v/>
      </c>
      <c r="O215" s="5">
        <f t="shared" ca="1" si="7"/>
        <v>0</v>
      </c>
    </row>
    <row r="216" spans="1:15" x14ac:dyDescent="0.45">
      <c r="A216" t="s">
        <v>52</v>
      </c>
      <c r="B216" s="6">
        <f>_xlfn.XLOOKUP(Table1[[#This Row],[Transaction_ID]],Transactions!A$2:A$501,Transactions!D$2:D$501)</f>
        <v>45746</v>
      </c>
      <c r="C216">
        <v>123532</v>
      </c>
      <c r="D216" s="5">
        <f>_xlfn.XLOOKUP(Table1[[#This Row],[SKU]],Products!A$2:A$91,Products!E$2:E$91)</f>
        <v>8.99</v>
      </c>
      <c r="E216" s="5">
        <f>_xlfn.XLOOKUP(C216,Products!A$2:A$91,Products!F$2:F$91)</f>
        <v>6</v>
      </c>
      <c r="F216">
        <v>5</v>
      </c>
      <c r="G216" s="5">
        <f>Table1[[#This Row],[Price]]*Table1[[#This Row],[Quantity_Sold]]</f>
        <v>44.95</v>
      </c>
      <c r="H216" s="5">
        <f t="shared" ca="1" si="6"/>
        <v>30</v>
      </c>
      <c r="I216">
        <f>_xlfn.XLOOKUP(Table1[[#This Row],[Transaction_ID]],Transactions!A$2:A$501,Transactions!B$2:B$501)</f>
        <v>215</v>
      </c>
      <c r="J216">
        <f>_xlfn.XLOOKUP(Table1[[#This Row],[Transaction_ID]],Transactions!$A$2:$A$501,Transactions!$C$2:$C$501)</f>
        <v>2</v>
      </c>
      <c r="K216" t="str">
        <f>_xlfn.XLOOKUP(Table1[[#This Row],[Transaction_ID]],Transactions!A$2:A$501,Transactions!F$2:F$501)</f>
        <v>Credit Card</v>
      </c>
      <c r="L216" t="b">
        <f>_xlfn.XLOOKUP(Table1[[#This Row],[Transaction_ID]],Transactions!A$2:A$501,Transactions!G$2:G$501)</f>
        <v>1</v>
      </c>
      <c r="M216" s="1">
        <f>IF(L216=TRUE, _xlfn.XLOOKUP(C216, Products!A$2:A$91,Products!G$2:G$91), 0)</f>
        <v>0</v>
      </c>
      <c r="N216" t="str">
        <f ca="1">_xlfn.TEXTJOIN(", ", TRUE,
 IF(AND(L216=TRUE, E216&gt;0), "Membership Pricing", ""),
 IF(AND(L216=TRUE, M216&gt;0), "PC Points", ""),
 IF(AND(_xlfn.XLOOKUP(C216, Products!A:A, Products!C:C, "")="Bakery", RAND()&lt;0.3), "50% Perishable", "")
)</f>
        <v>Membership Pricing</v>
      </c>
      <c r="O216" s="5">
        <f ca="1">G216-H216</f>
        <v>14.950000000000003</v>
      </c>
    </row>
    <row r="217" spans="1:15" x14ac:dyDescent="0.45">
      <c r="A217" t="s">
        <v>52</v>
      </c>
      <c r="B217" s="6">
        <f>_xlfn.XLOOKUP(Table1[[#This Row],[Transaction_ID]],Transactions!A$2:A$501,Transactions!D$2:D$501)</f>
        <v>45746</v>
      </c>
      <c r="C217">
        <v>123554</v>
      </c>
      <c r="D217" s="5">
        <f>_xlfn.XLOOKUP(Table1[[#This Row],[SKU]],Products!A$2:A$91,Products!E$2:E$91)</f>
        <v>2.4900000000000002</v>
      </c>
      <c r="E217" s="5">
        <f>_xlfn.XLOOKUP(C217,Products!A$2:A$91,Products!F$2:F$91)</f>
        <v>0</v>
      </c>
      <c r="F217">
        <v>2</v>
      </c>
      <c r="G217" s="5">
        <f>Table1[[#This Row],[Price]]*Table1[[#This Row],[Quantity_Sold]]</f>
        <v>4.9800000000000004</v>
      </c>
      <c r="H217" s="5">
        <f t="shared" ca="1" si="6"/>
        <v>4.9800000000000004</v>
      </c>
      <c r="I217">
        <f>_xlfn.XLOOKUP(Table1[[#This Row],[Transaction_ID]],Transactions!A$2:A$501,Transactions!B$2:B$501)</f>
        <v>215</v>
      </c>
      <c r="J217">
        <f>_xlfn.XLOOKUP(Table1[[#This Row],[Transaction_ID]],Transactions!$A$2:$A$501,Transactions!$C$2:$C$501)</f>
        <v>2</v>
      </c>
      <c r="K217" t="str">
        <f>_xlfn.XLOOKUP(Table1[[#This Row],[Transaction_ID]],Transactions!A$2:A$501,Transactions!F$2:F$501)</f>
        <v>Credit Card</v>
      </c>
      <c r="L217" t="b">
        <f>_xlfn.XLOOKUP(Table1[[#This Row],[Transaction_ID]],Transactions!A$2:A$501,Transactions!G$2:G$501)</f>
        <v>1</v>
      </c>
      <c r="M217" s="1">
        <f>IF(L217=TRUE, _xlfn.XLOOKUP(C217, Products!A$2:A$91,Products!G$2:G$91), 0)</f>
        <v>0</v>
      </c>
      <c r="N217" t="str">
        <f ca="1">_xlfn.TEXTJOIN(", ", TRUE,
 IF(AND(L217=TRUE, E217&gt;0), "Membership Pricing", ""),
 IF(AND(L217=TRUE, M217&gt;0), "PC Points", ""),
 IF(AND(_xlfn.XLOOKUP(C217, Products!A:A, Products!C:C, "")="Bakery", RAND()&lt;0.3), "50% Perishable", "")
)</f>
        <v/>
      </c>
      <c r="O217" s="5">
        <f t="shared" ca="1" si="7"/>
        <v>0</v>
      </c>
    </row>
    <row r="218" spans="1:15" x14ac:dyDescent="0.45">
      <c r="A218" t="s">
        <v>52</v>
      </c>
      <c r="B218" s="6">
        <f>_xlfn.XLOOKUP(Table1[[#This Row],[Transaction_ID]],Transactions!A$2:A$501,Transactions!D$2:D$501)</f>
        <v>45746</v>
      </c>
      <c r="C218">
        <v>123595</v>
      </c>
      <c r="D218" s="5">
        <f>_xlfn.XLOOKUP(Table1[[#This Row],[SKU]],Products!A$2:A$91,Products!E$2:E$91)</f>
        <v>2.99</v>
      </c>
      <c r="E218" s="5">
        <f>_xlfn.XLOOKUP(C218,Products!A$2:A$91,Products!F$2:F$91)</f>
        <v>0</v>
      </c>
      <c r="F218">
        <v>4</v>
      </c>
      <c r="G218" s="5">
        <f>Table1[[#This Row],[Price]]*Table1[[#This Row],[Quantity_Sold]]</f>
        <v>11.96</v>
      </c>
      <c r="H218" s="5">
        <f t="shared" ca="1" si="6"/>
        <v>11.96</v>
      </c>
      <c r="I218">
        <f>_xlfn.XLOOKUP(Table1[[#This Row],[Transaction_ID]],Transactions!A$2:A$501,Transactions!B$2:B$501)</f>
        <v>215</v>
      </c>
      <c r="J218">
        <f>_xlfn.XLOOKUP(Table1[[#This Row],[Transaction_ID]],Transactions!$A$2:$A$501,Transactions!$C$2:$C$501)</f>
        <v>2</v>
      </c>
      <c r="K218" t="str">
        <f>_xlfn.XLOOKUP(Table1[[#This Row],[Transaction_ID]],Transactions!A$2:A$501,Transactions!F$2:F$501)</f>
        <v>Credit Card</v>
      </c>
      <c r="L218" t="b">
        <f>_xlfn.XLOOKUP(Table1[[#This Row],[Transaction_ID]],Transactions!A$2:A$501,Transactions!G$2:G$501)</f>
        <v>1</v>
      </c>
      <c r="M218" s="1">
        <f>IF(L218=TRUE, _xlfn.XLOOKUP(C218, Products!A$2:A$91,Products!G$2:G$91), 0)</f>
        <v>0</v>
      </c>
      <c r="N218" t="str">
        <f ca="1">_xlfn.TEXTJOIN(", ", TRUE,
 IF(AND(L218=TRUE, E218&gt;0), "Membership Pricing", ""),
 IF(AND(L218=TRUE, M218&gt;0), "PC Points", ""),
 IF(AND(_xlfn.XLOOKUP(C218, Products!A:A, Products!C:C, "")="Bakery", RAND()&lt;0.3), "50% Perishable", "")
)</f>
        <v/>
      </c>
      <c r="O218" s="5">
        <f t="shared" ca="1" si="7"/>
        <v>0</v>
      </c>
    </row>
    <row r="219" spans="1:15" x14ac:dyDescent="0.45">
      <c r="A219" t="s">
        <v>308</v>
      </c>
      <c r="B219" s="6">
        <f>_xlfn.XLOOKUP(Table1[[#This Row],[Transaction_ID]],Transactions!A$2:A$501,Transactions!D$2:D$501)</f>
        <v>45746</v>
      </c>
      <c r="C219">
        <v>123545</v>
      </c>
      <c r="D219" s="5">
        <f>_xlfn.XLOOKUP(Table1[[#This Row],[SKU]],Products!A$2:A$91,Products!E$2:E$91)</f>
        <v>3.99</v>
      </c>
      <c r="E219" s="5">
        <f>_xlfn.XLOOKUP(C219,Products!A$2:A$91,Products!F$2:F$91)</f>
        <v>2.4900000000000002</v>
      </c>
      <c r="F219">
        <v>2</v>
      </c>
      <c r="G219" s="5">
        <f>Table1[[#This Row],[Price]]*Table1[[#This Row],[Quantity_Sold]]</f>
        <v>7.98</v>
      </c>
      <c r="H219" s="5">
        <f t="shared" ca="1" si="6"/>
        <v>4.9800000000000004</v>
      </c>
      <c r="I219">
        <f>_xlfn.XLOOKUP(Table1[[#This Row],[Transaction_ID]],Transactions!A$2:A$501,Transactions!B$2:B$501)</f>
        <v>220</v>
      </c>
      <c r="J219">
        <f>_xlfn.XLOOKUP(Table1[[#This Row],[Transaction_ID]],Transactions!$A$2:$A$501,Transactions!$C$2:$C$501)</f>
        <v>2</v>
      </c>
      <c r="K219" t="str">
        <f>_xlfn.XLOOKUP(Table1[[#This Row],[Transaction_ID]],Transactions!A$2:A$501,Transactions!F$2:F$501)</f>
        <v>Credit Card</v>
      </c>
      <c r="L219" t="b">
        <f>_xlfn.XLOOKUP(Table1[[#This Row],[Transaction_ID]],Transactions!A$2:A$501,Transactions!G$2:G$501)</f>
        <v>1</v>
      </c>
      <c r="M219" s="1">
        <f>IF(L219=TRUE, _xlfn.XLOOKUP(C219, Products!A$2:A$91,Products!G$2:G$91), 0)</f>
        <v>0</v>
      </c>
      <c r="N219" t="str">
        <f ca="1">_xlfn.TEXTJOIN(", ", TRUE,
 IF(AND(L219=TRUE, E219&gt;0), "Membership Pricing", ""),
 IF(AND(L219=TRUE, M219&gt;0), "PC Points", ""),
 IF(AND(_xlfn.XLOOKUP(C219, Products!A:A, Products!C:C, "")="Bakery", RAND()&lt;0.3), "50% Perishable", "")
)</f>
        <v>Membership Pricing</v>
      </c>
      <c r="O219" s="5">
        <f t="shared" ca="1" si="7"/>
        <v>3</v>
      </c>
    </row>
    <row r="220" spans="1:15" x14ac:dyDescent="0.45">
      <c r="A220" t="s">
        <v>308</v>
      </c>
      <c r="B220" s="6">
        <f>_xlfn.XLOOKUP(Table1[[#This Row],[Transaction_ID]],Transactions!A$2:A$501,Transactions!D$2:D$501)</f>
        <v>45746</v>
      </c>
      <c r="C220">
        <v>123536</v>
      </c>
      <c r="D220" s="5">
        <f>_xlfn.XLOOKUP(Table1[[#This Row],[SKU]],Products!A$2:A$91,Products!E$2:E$91)</f>
        <v>3.49</v>
      </c>
      <c r="E220" s="5">
        <f>_xlfn.XLOOKUP(C220,Products!A$2:A$91,Products!F$2:F$91)</f>
        <v>0</v>
      </c>
      <c r="F220">
        <v>5</v>
      </c>
      <c r="G220" s="5">
        <f>Table1[[#This Row],[Price]]*Table1[[#This Row],[Quantity_Sold]]</f>
        <v>17.450000000000003</v>
      </c>
      <c r="H220" s="5">
        <f t="shared" ca="1" si="6"/>
        <v>17.450000000000003</v>
      </c>
      <c r="I220">
        <f>_xlfn.XLOOKUP(Table1[[#This Row],[Transaction_ID]],Transactions!A$2:A$501,Transactions!B$2:B$501)</f>
        <v>220</v>
      </c>
      <c r="J220">
        <f>_xlfn.XLOOKUP(Table1[[#This Row],[Transaction_ID]],Transactions!$A$2:$A$501,Transactions!$C$2:$C$501)</f>
        <v>2</v>
      </c>
      <c r="K220" t="str">
        <f>_xlfn.XLOOKUP(Table1[[#This Row],[Transaction_ID]],Transactions!A$2:A$501,Transactions!F$2:F$501)</f>
        <v>Credit Card</v>
      </c>
      <c r="L220" t="b">
        <f>_xlfn.XLOOKUP(Table1[[#This Row],[Transaction_ID]],Transactions!A$2:A$501,Transactions!G$2:G$501)</f>
        <v>1</v>
      </c>
      <c r="M220" s="1">
        <f>IF(L220=TRUE, _xlfn.XLOOKUP(C220, Products!A$2:A$91,Products!G$2:G$91), 0)</f>
        <v>0</v>
      </c>
      <c r="N220" t="str">
        <f ca="1">_xlfn.TEXTJOIN(", ", TRUE,
 IF(AND(L220=TRUE, E220&gt;0), "Membership Pricing", ""),
 IF(AND(L220=TRUE, M220&gt;0), "PC Points", ""),
 IF(AND(_xlfn.XLOOKUP(C220, Products!A:A, Products!C:C, "")="Bakery", RAND()&lt;0.3), "50% Perishable", "")
)</f>
        <v/>
      </c>
      <c r="O220" s="5">
        <f t="shared" ca="1" si="7"/>
        <v>0</v>
      </c>
    </row>
    <row r="221" spans="1:15" x14ac:dyDescent="0.45">
      <c r="A221" t="s">
        <v>53</v>
      </c>
      <c r="B221" s="6">
        <f>_xlfn.XLOOKUP(Table1[[#This Row],[Transaction_ID]],Transactions!A$2:A$501,Transactions!D$2:D$501)</f>
        <v>45743</v>
      </c>
      <c r="C221">
        <v>123553</v>
      </c>
      <c r="D221" s="5">
        <f>_xlfn.XLOOKUP(Table1[[#This Row],[SKU]],Products!A$2:A$91,Products!E$2:E$91)</f>
        <v>4.99</v>
      </c>
      <c r="E221" s="5">
        <f>_xlfn.XLOOKUP(C221,Products!A$2:A$91,Products!F$2:F$91)</f>
        <v>0</v>
      </c>
      <c r="F221">
        <v>5</v>
      </c>
      <c r="G221" s="5">
        <f>Table1[[#This Row],[Price]]*Table1[[#This Row],[Quantity_Sold]]</f>
        <v>24.950000000000003</v>
      </c>
      <c r="H221" s="5">
        <f t="shared" ca="1" si="6"/>
        <v>24.950000000000003</v>
      </c>
      <c r="I221">
        <f>_xlfn.XLOOKUP(Table1[[#This Row],[Transaction_ID]],Transactions!A$2:A$501,Transactions!B$2:B$501)</f>
        <v>210</v>
      </c>
      <c r="J221">
        <f>_xlfn.XLOOKUP(Table1[[#This Row],[Transaction_ID]],Transactions!$A$2:$A$501,Transactions!$C$2:$C$501)</f>
        <v>3</v>
      </c>
      <c r="K221" t="str">
        <f>_xlfn.XLOOKUP(Table1[[#This Row],[Transaction_ID]],Transactions!A$2:A$501,Transactions!F$2:F$501)</f>
        <v>Credit Card</v>
      </c>
      <c r="L221" t="b">
        <f>_xlfn.XLOOKUP(Table1[[#This Row],[Transaction_ID]],Transactions!A$2:A$501,Transactions!G$2:G$501)</f>
        <v>1</v>
      </c>
      <c r="M221" s="1">
        <f>IF(L221=TRUE, _xlfn.XLOOKUP(C221, Products!A$2:A$91,Products!G$2:G$91), 0)</f>
        <v>0</v>
      </c>
      <c r="N221" t="str">
        <f ca="1">_xlfn.TEXTJOIN(", ", TRUE,
 IF(AND(L221=TRUE, E221&gt;0), "Membership Pricing", ""),
 IF(AND(L221=TRUE, M221&gt;0), "PC Points", ""),
 IF(AND(_xlfn.XLOOKUP(C221, Products!A:A, Products!C:C, "")="Bakery", RAND()&lt;0.3), "50% Perishable", "")
)</f>
        <v/>
      </c>
      <c r="O221" s="5">
        <f t="shared" ca="1" si="7"/>
        <v>0</v>
      </c>
    </row>
    <row r="222" spans="1:15" x14ac:dyDescent="0.45">
      <c r="A222" t="s">
        <v>53</v>
      </c>
      <c r="B222" s="6">
        <f>_xlfn.XLOOKUP(Table1[[#This Row],[Transaction_ID]],Transactions!A$2:A$501,Transactions!D$2:D$501)</f>
        <v>45743</v>
      </c>
      <c r="C222">
        <v>123582</v>
      </c>
      <c r="D222" s="5">
        <f>_xlfn.XLOOKUP(Table1[[#This Row],[SKU]],Products!A$2:A$91,Products!E$2:E$91)</f>
        <v>3.99</v>
      </c>
      <c r="E222" s="5">
        <f>_xlfn.XLOOKUP(C222,Products!A$2:A$91,Products!F$2:F$91)</f>
        <v>0</v>
      </c>
      <c r="F222">
        <v>4</v>
      </c>
      <c r="G222" s="5">
        <f>Table1[[#This Row],[Price]]*Table1[[#This Row],[Quantity_Sold]]</f>
        <v>15.96</v>
      </c>
      <c r="H222" s="5">
        <f t="shared" ca="1" si="6"/>
        <v>15.96</v>
      </c>
      <c r="I222">
        <f>_xlfn.XLOOKUP(Table1[[#This Row],[Transaction_ID]],Transactions!A$2:A$501,Transactions!B$2:B$501)</f>
        <v>210</v>
      </c>
      <c r="J222">
        <f>_xlfn.XLOOKUP(Table1[[#This Row],[Transaction_ID]],Transactions!$A$2:$A$501,Transactions!$C$2:$C$501)</f>
        <v>3</v>
      </c>
      <c r="K222" t="str">
        <f>_xlfn.XLOOKUP(Table1[[#This Row],[Transaction_ID]],Transactions!A$2:A$501,Transactions!F$2:F$501)</f>
        <v>Credit Card</v>
      </c>
      <c r="L222" t="b">
        <f>_xlfn.XLOOKUP(Table1[[#This Row],[Transaction_ID]],Transactions!A$2:A$501,Transactions!G$2:G$501)</f>
        <v>1</v>
      </c>
      <c r="M222" s="1">
        <f>IF(L222=TRUE, _xlfn.XLOOKUP(C222, Products!A$2:A$91,Products!G$2:G$91), 0)</f>
        <v>0</v>
      </c>
      <c r="N222" t="str">
        <f ca="1">_xlfn.TEXTJOIN(", ", TRUE,
 IF(AND(L222=TRUE, E222&gt;0), "Membership Pricing", ""),
 IF(AND(L222=TRUE, M222&gt;0), "PC Points", ""),
 IF(AND(_xlfn.XLOOKUP(C222, Products!A:A, Products!C:C, "")="Bakery", RAND()&lt;0.3), "50% Perishable", "")
)</f>
        <v/>
      </c>
      <c r="O222" s="5">
        <f t="shared" ca="1" si="7"/>
        <v>0</v>
      </c>
    </row>
    <row r="223" spans="1:15" x14ac:dyDescent="0.45">
      <c r="A223" t="s">
        <v>53</v>
      </c>
      <c r="B223" s="6">
        <f>_xlfn.XLOOKUP(Table1[[#This Row],[Transaction_ID]],Transactions!A$2:A$501,Transactions!D$2:D$501)</f>
        <v>45743</v>
      </c>
      <c r="C223">
        <v>123583</v>
      </c>
      <c r="D223" s="5">
        <f>_xlfn.XLOOKUP(Table1[[#This Row],[SKU]],Products!A$2:A$91,Products!E$2:E$91)</f>
        <v>3.49</v>
      </c>
      <c r="E223" s="5">
        <f>_xlfn.XLOOKUP(C223,Products!A$2:A$91,Products!F$2:F$91)</f>
        <v>0</v>
      </c>
      <c r="F223">
        <v>4</v>
      </c>
      <c r="G223" s="5">
        <f>Table1[[#This Row],[Price]]*Table1[[#This Row],[Quantity_Sold]]</f>
        <v>13.96</v>
      </c>
      <c r="H223" s="5">
        <f t="shared" ca="1" si="6"/>
        <v>13.96</v>
      </c>
      <c r="I223">
        <f>_xlfn.XLOOKUP(Table1[[#This Row],[Transaction_ID]],Transactions!A$2:A$501,Transactions!B$2:B$501)</f>
        <v>210</v>
      </c>
      <c r="J223">
        <f>_xlfn.XLOOKUP(Table1[[#This Row],[Transaction_ID]],Transactions!$A$2:$A$501,Transactions!$C$2:$C$501)</f>
        <v>3</v>
      </c>
      <c r="K223" t="str">
        <f>_xlfn.XLOOKUP(Table1[[#This Row],[Transaction_ID]],Transactions!A$2:A$501,Transactions!F$2:F$501)</f>
        <v>Credit Card</v>
      </c>
      <c r="L223" t="b">
        <f>_xlfn.XLOOKUP(Table1[[#This Row],[Transaction_ID]],Transactions!A$2:A$501,Transactions!G$2:G$501)</f>
        <v>1</v>
      </c>
      <c r="M223" s="1">
        <f>IF(L223=TRUE, _xlfn.XLOOKUP(C223, Products!A$2:A$91,Products!G$2:G$91), 0)</f>
        <v>0</v>
      </c>
      <c r="N223" t="str">
        <f ca="1">_xlfn.TEXTJOIN(", ", TRUE,
 IF(AND(L223=TRUE, E223&gt;0), "Membership Pricing", ""),
 IF(AND(L223=TRUE, M223&gt;0), "PC Points", ""),
 IF(AND(_xlfn.XLOOKUP(C223, Products!A:A, Products!C:C, "")="Bakery", RAND()&lt;0.3), "50% Perishable", "")
)</f>
        <v/>
      </c>
      <c r="O223" s="5">
        <f t="shared" ca="1" si="7"/>
        <v>0</v>
      </c>
    </row>
    <row r="224" spans="1:15" x14ac:dyDescent="0.45">
      <c r="A224" t="s">
        <v>53</v>
      </c>
      <c r="B224" s="6">
        <f>_xlfn.XLOOKUP(Table1[[#This Row],[Transaction_ID]],Transactions!A$2:A$501,Transactions!D$2:D$501)</f>
        <v>45743</v>
      </c>
      <c r="C224">
        <v>123542</v>
      </c>
      <c r="D224" s="5">
        <f>_xlfn.XLOOKUP(Table1[[#This Row],[SKU]],Products!A$2:A$91,Products!E$2:E$91)</f>
        <v>2.4900000000000002</v>
      </c>
      <c r="E224" s="5">
        <f>_xlfn.XLOOKUP(C224,Products!A$2:A$91,Products!F$2:F$91)</f>
        <v>0</v>
      </c>
      <c r="F224">
        <v>5</v>
      </c>
      <c r="G224" s="5">
        <f>Table1[[#This Row],[Price]]*Table1[[#This Row],[Quantity_Sold]]</f>
        <v>12.450000000000001</v>
      </c>
      <c r="H224" s="5">
        <f t="shared" ca="1" si="6"/>
        <v>12.450000000000001</v>
      </c>
      <c r="I224">
        <f>_xlfn.XLOOKUP(Table1[[#This Row],[Transaction_ID]],Transactions!A$2:A$501,Transactions!B$2:B$501)</f>
        <v>210</v>
      </c>
      <c r="J224">
        <f>_xlfn.XLOOKUP(Table1[[#This Row],[Transaction_ID]],Transactions!$A$2:$A$501,Transactions!$C$2:$C$501)</f>
        <v>3</v>
      </c>
      <c r="K224" t="str">
        <f>_xlfn.XLOOKUP(Table1[[#This Row],[Transaction_ID]],Transactions!A$2:A$501,Transactions!F$2:F$501)</f>
        <v>Credit Card</v>
      </c>
      <c r="L224" t="b">
        <f>_xlfn.XLOOKUP(Table1[[#This Row],[Transaction_ID]],Transactions!A$2:A$501,Transactions!G$2:G$501)</f>
        <v>1</v>
      </c>
      <c r="M224" s="1">
        <f>IF(L224=TRUE, _xlfn.XLOOKUP(C224, Products!A$2:A$91,Products!G$2:G$91), 0)</f>
        <v>0</v>
      </c>
      <c r="N224" t="str">
        <f ca="1">_xlfn.TEXTJOIN(", ", TRUE,
 IF(AND(L224=TRUE, E224&gt;0), "Membership Pricing", ""),
 IF(AND(L224=TRUE, M224&gt;0), "PC Points", ""),
 IF(AND(_xlfn.XLOOKUP(C224, Products!A:A, Products!C:C, "")="Bakery", RAND()&lt;0.3), "50% Perishable", "")
)</f>
        <v/>
      </c>
      <c r="O224" s="5">
        <f t="shared" ca="1" si="7"/>
        <v>0</v>
      </c>
    </row>
    <row r="225" spans="1:15" x14ac:dyDescent="0.45">
      <c r="A225" t="s">
        <v>309</v>
      </c>
      <c r="B225" s="6">
        <f>_xlfn.XLOOKUP(Table1[[#This Row],[Transaction_ID]],Transactions!A$2:A$501,Transactions!D$2:D$501)</f>
        <v>45743</v>
      </c>
      <c r="C225">
        <v>123559</v>
      </c>
      <c r="D225" s="5">
        <f>_xlfn.XLOOKUP(Table1[[#This Row],[SKU]],Products!A$2:A$91,Products!E$2:E$91)</f>
        <v>2.99</v>
      </c>
      <c r="E225" s="5">
        <f>_xlfn.XLOOKUP(C225,Products!A$2:A$91,Products!F$2:F$91)</f>
        <v>0</v>
      </c>
      <c r="F225">
        <v>2</v>
      </c>
      <c r="G225" s="5">
        <f>Table1[[#This Row],[Price]]*Table1[[#This Row],[Quantity_Sold]]</f>
        <v>5.98</v>
      </c>
      <c r="H225" s="5">
        <f t="shared" ca="1" si="6"/>
        <v>5.98</v>
      </c>
      <c r="I225">
        <f>_xlfn.XLOOKUP(Table1[[#This Row],[Transaction_ID]],Transactions!A$2:A$501,Transactions!B$2:B$501)</f>
        <v>221</v>
      </c>
      <c r="J225">
        <f>_xlfn.XLOOKUP(Table1[[#This Row],[Transaction_ID]],Transactions!$A$2:$A$501,Transactions!$C$2:$C$501)</f>
        <v>1</v>
      </c>
      <c r="K225" t="str">
        <f>_xlfn.XLOOKUP(Table1[[#This Row],[Transaction_ID]],Transactions!A$2:A$501,Transactions!F$2:F$501)</f>
        <v>Credit Card</v>
      </c>
      <c r="L225" t="b">
        <f>_xlfn.XLOOKUP(Table1[[#This Row],[Transaction_ID]],Transactions!A$2:A$501,Transactions!G$2:G$501)</f>
        <v>1</v>
      </c>
      <c r="M225" s="1">
        <f>IF(L225=TRUE, _xlfn.XLOOKUP(C225, Products!A$2:A$91,Products!G$2:G$91), 0)</f>
        <v>0</v>
      </c>
      <c r="N225" t="str">
        <f ca="1">_xlfn.TEXTJOIN(", ", TRUE,
 IF(AND(L225=TRUE, E225&gt;0), "Membership Pricing", ""),
 IF(AND(L225=TRUE, M225&gt;0), "PC Points", ""),
 IF(AND(_xlfn.XLOOKUP(C225, Products!A:A, Products!C:C, "")="Bakery", RAND()&lt;0.3), "50% Perishable", "")
)</f>
        <v/>
      </c>
      <c r="O225" s="5">
        <f t="shared" ca="1" si="7"/>
        <v>0</v>
      </c>
    </row>
    <row r="226" spans="1:15" x14ac:dyDescent="0.45">
      <c r="A226" t="s">
        <v>309</v>
      </c>
      <c r="B226" s="6">
        <f>_xlfn.XLOOKUP(Table1[[#This Row],[Transaction_ID]],Transactions!A$2:A$501,Transactions!D$2:D$501)</f>
        <v>45743</v>
      </c>
      <c r="C226">
        <v>123536</v>
      </c>
      <c r="D226" s="5">
        <f>_xlfn.XLOOKUP(Table1[[#This Row],[SKU]],Products!A$2:A$91,Products!E$2:E$91)</f>
        <v>3.49</v>
      </c>
      <c r="E226" s="5">
        <f>_xlfn.XLOOKUP(C226,Products!A$2:A$91,Products!F$2:F$91)</f>
        <v>0</v>
      </c>
      <c r="F226">
        <v>5</v>
      </c>
      <c r="G226" s="5">
        <f>Table1[[#This Row],[Price]]*Table1[[#This Row],[Quantity_Sold]]</f>
        <v>17.450000000000003</v>
      </c>
      <c r="H226" s="5">
        <f t="shared" ca="1" si="6"/>
        <v>17.450000000000003</v>
      </c>
      <c r="I226">
        <f>_xlfn.XLOOKUP(Table1[[#This Row],[Transaction_ID]],Transactions!A$2:A$501,Transactions!B$2:B$501)</f>
        <v>221</v>
      </c>
      <c r="J226">
        <f>_xlfn.XLOOKUP(Table1[[#This Row],[Transaction_ID]],Transactions!$A$2:$A$501,Transactions!$C$2:$C$501)</f>
        <v>1</v>
      </c>
      <c r="K226" t="str">
        <f>_xlfn.XLOOKUP(Table1[[#This Row],[Transaction_ID]],Transactions!A$2:A$501,Transactions!F$2:F$501)</f>
        <v>Credit Card</v>
      </c>
      <c r="L226" t="b">
        <f>_xlfn.XLOOKUP(Table1[[#This Row],[Transaction_ID]],Transactions!A$2:A$501,Transactions!G$2:G$501)</f>
        <v>1</v>
      </c>
      <c r="M226" s="1">
        <f>IF(L226=TRUE, _xlfn.XLOOKUP(C226, Products!A$2:A$91,Products!G$2:G$91), 0)</f>
        <v>0</v>
      </c>
      <c r="N226" t="str">
        <f ca="1">_xlfn.TEXTJOIN(", ", TRUE,
 IF(AND(L226=TRUE, E226&gt;0), "Membership Pricing", ""),
 IF(AND(L226=TRUE, M226&gt;0), "PC Points", ""),
 IF(AND(_xlfn.XLOOKUP(C226, Products!A:A, Products!C:C, "")="Bakery", RAND()&lt;0.3), "50% Perishable", "")
)</f>
        <v/>
      </c>
      <c r="O226" s="5">
        <f t="shared" ca="1" si="7"/>
        <v>0</v>
      </c>
    </row>
    <row r="227" spans="1:15" x14ac:dyDescent="0.45">
      <c r="A227" t="s">
        <v>309</v>
      </c>
      <c r="B227" s="6">
        <f>_xlfn.XLOOKUP(Table1[[#This Row],[Transaction_ID]],Transactions!A$2:A$501,Transactions!D$2:D$501)</f>
        <v>45743</v>
      </c>
      <c r="C227">
        <v>123577</v>
      </c>
      <c r="D227" s="5">
        <f>_xlfn.XLOOKUP(Table1[[#This Row],[SKU]],Products!A$2:A$91,Products!E$2:E$91)</f>
        <v>2.4900000000000002</v>
      </c>
      <c r="E227" s="5">
        <f>_xlfn.XLOOKUP(C227,Products!A$2:A$91,Products!F$2:F$91)</f>
        <v>0</v>
      </c>
      <c r="F227">
        <v>5</v>
      </c>
      <c r="G227" s="5">
        <f>Table1[[#This Row],[Price]]*Table1[[#This Row],[Quantity_Sold]]</f>
        <v>12.450000000000001</v>
      </c>
      <c r="H227" s="5">
        <f t="shared" ca="1" si="6"/>
        <v>6.2250000000000005</v>
      </c>
      <c r="I227">
        <f>_xlfn.XLOOKUP(Table1[[#This Row],[Transaction_ID]],Transactions!A$2:A$501,Transactions!B$2:B$501)</f>
        <v>221</v>
      </c>
      <c r="J227">
        <f>_xlfn.XLOOKUP(Table1[[#This Row],[Transaction_ID]],Transactions!$A$2:$A$501,Transactions!$C$2:$C$501)</f>
        <v>1</v>
      </c>
      <c r="K227" t="str">
        <f>_xlfn.XLOOKUP(Table1[[#This Row],[Transaction_ID]],Transactions!A$2:A$501,Transactions!F$2:F$501)</f>
        <v>Credit Card</v>
      </c>
      <c r="L227" t="b">
        <f>_xlfn.XLOOKUP(Table1[[#This Row],[Transaction_ID]],Transactions!A$2:A$501,Transactions!G$2:G$501)</f>
        <v>1</v>
      </c>
      <c r="M227" s="1">
        <f>IF(L227=TRUE, _xlfn.XLOOKUP(C227, Products!A$2:A$91,Products!G$2:G$91), 0)</f>
        <v>0</v>
      </c>
      <c r="N227" t="str">
        <f ca="1">_xlfn.TEXTJOIN(", ", TRUE,
 IF(AND(L227=TRUE, E227&gt;0), "Membership Pricing", ""),
 IF(AND(L227=TRUE, M227&gt;0), "PC Points", ""),
 IF(AND(_xlfn.XLOOKUP(C227, Products!A:A, Products!C:C, "")="Bakery", RAND()&lt;0.3), "50% Perishable", "")
)</f>
        <v>50% Perishable</v>
      </c>
      <c r="O227" s="5">
        <f t="shared" ca="1" si="7"/>
        <v>6.2250000000000005</v>
      </c>
    </row>
    <row r="228" spans="1:15" x14ac:dyDescent="0.45">
      <c r="A228" t="s">
        <v>310</v>
      </c>
      <c r="B228" s="6">
        <f>_xlfn.XLOOKUP(Table1[[#This Row],[Transaction_ID]],Transactions!A$2:A$501,Transactions!D$2:D$501)</f>
        <v>45706</v>
      </c>
      <c r="C228">
        <v>123585</v>
      </c>
      <c r="D228" s="5">
        <f>_xlfn.XLOOKUP(Table1[[#This Row],[SKU]],Products!A$2:A$91,Products!E$2:E$91)</f>
        <v>2.99</v>
      </c>
      <c r="E228" s="5">
        <f>_xlfn.XLOOKUP(C228,Products!A$2:A$91,Products!F$2:F$91)</f>
        <v>0</v>
      </c>
      <c r="F228">
        <v>1</v>
      </c>
      <c r="G228" s="5">
        <f>Table1[[#This Row],[Price]]*Table1[[#This Row],[Quantity_Sold]]</f>
        <v>2.99</v>
      </c>
      <c r="H228" s="5">
        <f t="shared" ca="1" si="6"/>
        <v>2.99</v>
      </c>
      <c r="I228">
        <f>_xlfn.XLOOKUP(Table1[[#This Row],[Transaction_ID]],Transactions!A$2:A$501,Transactions!B$2:B$501)</f>
        <v>209</v>
      </c>
      <c r="J228">
        <f>_xlfn.XLOOKUP(Table1[[#This Row],[Transaction_ID]],Transactions!$A$2:$A$501,Transactions!$C$2:$C$501)</f>
        <v>7</v>
      </c>
      <c r="K228" t="str">
        <f>_xlfn.XLOOKUP(Table1[[#This Row],[Transaction_ID]],Transactions!A$2:A$501,Transactions!F$2:F$501)</f>
        <v>Cash</v>
      </c>
      <c r="L228" t="b">
        <f>_xlfn.XLOOKUP(Table1[[#This Row],[Transaction_ID]],Transactions!A$2:A$501,Transactions!G$2:G$501)</f>
        <v>1</v>
      </c>
      <c r="M228" s="1">
        <f>IF(L228=TRUE, _xlfn.XLOOKUP(C228, Products!A$2:A$91,Products!G$2:G$91), 0)</f>
        <v>1000</v>
      </c>
      <c r="N228" t="str">
        <f ca="1">_xlfn.TEXTJOIN(", ", TRUE,
 IF(AND(L228=TRUE, E228&gt;0), "Membership Pricing", ""),
 IF(AND(L228=TRUE, M228&gt;0), "PC Points", ""),
 IF(AND(_xlfn.XLOOKUP(C228, Products!A:A, Products!C:C, "")="Bakery", RAND()&lt;0.3), "50% Perishable", "")
)</f>
        <v>PC Points</v>
      </c>
      <c r="O228" s="5">
        <f t="shared" ca="1" si="7"/>
        <v>0</v>
      </c>
    </row>
    <row r="229" spans="1:15" x14ac:dyDescent="0.45">
      <c r="A229" t="s">
        <v>310</v>
      </c>
      <c r="B229" s="6">
        <f>_xlfn.XLOOKUP(Table1[[#This Row],[Transaction_ID]],Transactions!A$2:A$501,Transactions!D$2:D$501)</f>
        <v>45706</v>
      </c>
      <c r="C229">
        <v>123553</v>
      </c>
      <c r="D229" s="5">
        <f>_xlfn.XLOOKUP(Table1[[#This Row],[SKU]],Products!A$2:A$91,Products!E$2:E$91)</f>
        <v>4.99</v>
      </c>
      <c r="E229" s="5">
        <f>_xlfn.XLOOKUP(C229,Products!A$2:A$91,Products!F$2:F$91)</f>
        <v>0</v>
      </c>
      <c r="F229">
        <v>2</v>
      </c>
      <c r="G229" s="5">
        <f>Table1[[#This Row],[Price]]*Table1[[#This Row],[Quantity_Sold]]</f>
        <v>9.98</v>
      </c>
      <c r="H229" s="5">
        <f t="shared" ca="1" si="6"/>
        <v>9.98</v>
      </c>
      <c r="I229">
        <f>_xlfn.XLOOKUP(Table1[[#This Row],[Transaction_ID]],Transactions!A$2:A$501,Transactions!B$2:B$501)</f>
        <v>209</v>
      </c>
      <c r="J229">
        <f>_xlfn.XLOOKUP(Table1[[#This Row],[Transaction_ID]],Transactions!$A$2:$A$501,Transactions!$C$2:$C$501)</f>
        <v>7</v>
      </c>
      <c r="K229" t="str">
        <f>_xlfn.XLOOKUP(Table1[[#This Row],[Transaction_ID]],Transactions!A$2:A$501,Transactions!F$2:F$501)</f>
        <v>Cash</v>
      </c>
      <c r="L229" t="b">
        <f>_xlfn.XLOOKUP(Table1[[#This Row],[Transaction_ID]],Transactions!A$2:A$501,Transactions!G$2:G$501)</f>
        <v>1</v>
      </c>
      <c r="M229" s="1">
        <f>IF(L229=TRUE, _xlfn.XLOOKUP(C229, Products!A$2:A$91,Products!G$2:G$91), 0)</f>
        <v>0</v>
      </c>
      <c r="N229" t="str">
        <f ca="1">_xlfn.TEXTJOIN(", ", TRUE,
 IF(AND(L229=TRUE, E229&gt;0), "Membership Pricing", ""),
 IF(AND(L229=TRUE, M229&gt;0), "PC Points", ""),
 IF(AND(_xlfn.XLOOKUP(C229, Products!A:A, Products!C:C, "")="Bakery", RAND()&lt;0.3), "50% Perishable", "")
)</f>
        <v/>
      </c>
      <c r="O229" s="5">
        <f t="shared" ca="1" si="7"/>
        <v>0</v>
      </c>
    </row>
    <row r="230" spans="1:15" x14ac:dyDescent="0.45">
      <c r="A230" t="s">
        <v>310</v>
      </c>
      <c r="B230" s="6">
        <f>_xlfn.XLOOKUP(Table1[[#This Row],[Transaction_ID]],Transactions!A$2:A$501,Transactions!D$2:D$501)</f>
        <v>45706</v>
      </c>
      <c r="C230">
        <v>123544</v>
      </c>
      <c r="D230" s="5">
        <f>_xlfn.XLOOKUP(Table1[[#This Row],[SKU]],Products!A$2:A$91,Products!E$2:E$91)</f>
        <v>4.99</v>
      </c>
      <c r="E230" s="5">
        <f>_xlfn.XLOOKUP(C230,Products!A$2:A$91,Products!F$2:F$91)</f>
        <v>0</v>
      </c>
      <c r="F230">
        <v>5</v>
      </c>
      <c r="G230" s="5">
        <f>Table1[[#This Row],[Price]]*Table1[[#This Row],[Quantity_Sold]]</f>
        <v>24.950000000000003</v>
      </c>
      <c r="H230" s="5">
        <f t="shared" ca="1" si="6"/>
        <v>24.950000000000003</v>
      </c>
      <c r="I230">
        <f>_xlfn.XLOOKUP(Table1[[#This Row],[Transaction_ID]],Transactions!A$2:A$501,Transactions!B$2:B$501)</f>
        <v>209</v>
      </c>
      <c r="J230">
        <f>_xlfn.XLOOKUP(Table1[[#This Row],[Transaction_ID]],Transactions!$A$2:$A$501,Transactions!$C$2:$C$501)</f>
        <v>7</v>
      </c>
      <c r="K230" t="str">
        <f>_xlfn.XLOOKUP(Table1[[#This Row],[Transaction_ID]],Transactions!A$2:A$501,Transactions!F$2:F$501)</f>
        <v>Cash</v>
      </c>
      <c r="L230" t="b">
        <f>_xlfn.XLOOKUP(Table1[[#This Row],[Transaction_ID]],Transactions!A$2:A$501,Transactions!G$2:G$501)</f>
        <v>1</v>
      </c>
      <c r="M230" s="1">
        <f>IF(L230=TRUE, _xlfn.XLOOKUP(C230, Products!A$2:A$91,Products!G$2:G$91), 0)</f>
        <v>0</v>
      </c>
      <c r="N230" t="str">
        <f ca="1">_xlfn.TEXTJOIN(", ", TRUE,
 IF(AND(L230=TRUE, E230&gt;0), "Membership Pricing", ""),
 IF(AND(L230=TRUE, M230&gt;0), "PC Points", ""),
 IF(AND(_xlfn.XLOOKUP(C230, Products!A:A, Products!C:C, "")="Bakery", RAND()&lt;0.3), "50% Perishable", "")
)</f>
        <v/>
      </c>
      <c r="O230" s="5">
        <f t="shared" ca="1" si="7"/>
        <v>0</v>
      </c>
    </row>
    <row r="231" spans="1:15" x14ac:dyDescent="0.45">
      <c r="A231" t="s">
        <v>311</v>
      </c>
      <c r="B231" s="6">
        <f>_xlfn.XLOOKUP(Table1[[#This Row],[Transaction_ID]],Transactions!A$2:A$501,Transactions!D$2:D$501)</f>
        <v>45706</v>
      </c>
      <c r="C231">
        <v>123546</v>
      </c>
      <c r="D231" s="5">
        <f>_xlfn.XLOOKUP(Table1[[#This Row],[SKU]],Products!A$2:A$91,Products!E$2:E$91)</f>
        <v>3.49</v>
      </c>
      <c r="E231" s="5">
        <f>_xlfn.XLOOKUP(C231,Products!A$2:A$91,Products!F$2:F$91)</f>
        <v>0</v>
      </c>
      <c r="F231">
        <v>5</v>
      </c>
      <c r="G231" s="5">
        <f>Table1[[#This Row],[Price]]*Table1[[#This Row],[Quantity_Sold]]</f>
        <v>17.450000000000003</v>
      </c>
      <c r="H231" s="5">
        <f t="shared" ca="1" si="6"/>
        <v>17.450000000000003</v>
      </c>
      <c r="I231">
        <f>_xlfn.XLOOKUP(Table1[[#This Row],[Transaction_ID]],Transactions!A$2:A$501,Transactions!B$2:B$501)</f>
        <v>218</v>
      </c>
      <c r="J231">
        <f>_xlfn.XLOOKUP(Table1[[#This Row],[Transaction_ID]],Transactions!$A$2:$A$501,Transactions!$C$2:$C$501)</f>
        <v>3</v>
      </c>
      <c r="K231" t="str">
        <f>_xlfn.XLOOKUP(Table1[[#This Row],[Transaction_ID]],Transactions!A$2:A$501,Transactions!F$2:F$501)</f>
        <v>Cash</v>
      </c>
      <c r="L231" t="b">
        <f>_xlfn.XLOOKUP(Table1[[#This Row],[Transaction_ID]],Transactions!A$2:A$501,Transactions!G$2:G$501)</f>
        <v>0</v>
      </c>
      <c r="M231" s="1">
        <f>IF(L231=TRUE, _xlfn.XLOOKUP(C231, Products!A$2:A$91,Products!G$2:G$91), 0)</f>
        <v>0</v>
      </c>
      <c r="N231" t="str">
        <f ca="1">_xlfn.TEXTJOIN(", ", TRUE,
 IF(AND(L231=TRUE, E231&gt;0), "Membership Pricing", ""),
 IF(AND(L231=TRUE, M231&gt;0), "PC Points", ""),
 IF(AND(_xlfn.XLOOKUP(C231, Products!A:A, Products!C:C, "")="Bakery", RAND()&lt;0.3), "50% Perishable", "")
)</f>
        <v/>
      </c>
      <c r="O231" s="5">
        <f t="shared" ca="1" si="7"/>
        <v>0</v>
      </c>
    </row>
    <row r="232" spans="1:15" x14ac:dyDescent="0.45">
      <c r="A232" t="s">
        <v>311</v>
      </c>
      <c r="B232" s="6">
        <f>_xlfn.XLOOKUP(Table1[[#This Row],[Transaction_ID]],Transactions!A$2:A$501,Transactions!D$2:D$501)</f>
        <v>45706</v>
      </c>
      <c r="C232">
        <v>123544</v>
      </c>
      <c r="D232" s="5">
        <f>_xlfn.XLOOKUP(Table1[[#This Row],[SKU]],Products!A$2:A$91,Products!E$2:E$91)</f>
        <v>4.99</v>
      </c>
      <c r="E232" s="5">
        <f>_xlfn.XLOOKUP(C232,Products!A$2:A$91,Products!F$2:F$91)</f>
        <v>0</v>
      </c>
      <c r="F232">
        <v>4</v>
      </c>
      <c r="G232" s="5">
        <f>Table1[[#This Row],[Price]]*Table1[[#This Row],[Quantity_Sold]]</f>
        <v>19.96</v>
      </c>
      <c r="H232" s="5">
        <f t="shared" ca="1" si="6"/>
        <v>19.96</v>
      </c>
      <c r="I232">
        <f>_xlfn.XLOOKUP(Table1[[#This Row],[Transaction_ID]],Transactions!A$2:A$501,Transactions!B$2:B$501)</f>
        <v>218</v>
      </c>
      <c r="J232">
        <f>_xlfn.XLOOKUP(Table1[[#This Row],[Transaction_ID]],Transactions!$A$2:$A$501,Transactions!$C$2:$C$501)</f>
        <v>3</v>
      </c>
      <c r="K232" t="str">
        <f>_xlfn.XLOOKUP(Table1[[#This Row],[Transaction_ID]],Transactions!A$2:A$501,Transactions!F$2:F$501)</f>
        <v>Cash</v>
      </c>
      <c r="L232" t="b">
        <f>_xlfn.XLOOKUP(Table1[[#This Row],[Transaction_ID]],Transactions!A$2:A$501,Transactions!G$2:G$501)</f>
        <v>0</v>
      </c>
      <c r="M232" s="1">
        <f>IF(L232=TRUE, _xlfn.XLOOKUP(C232, Products!A$2:A$91,Products!G$2:G$91), 0)</f>
        <v>0</v>
      </c>
      <c r="N232" t="str">
        <f ca="1">_xlfn.TEXTJOIN(", ", TRUE,
 IF(AND(L232=TRUE, E232&gt;0), "Membership Pricing", ""),
 IF(AND(L232=TRUE, M232&gt;0), "PC Points", ""),
 IF(AND(_xlfn.XLOOKUP(C232, Products!A:A, Products!C:C, "")="Bakery", RAND()&lt;0.3), "50% Perishable", "")
)</f>
        <v/>
      </c>
      <c r="O232" s="5">
        <f t="shared" ca="1" si="7"/>
        <v>0</v>
      </c>
    </row>
    <row r="233" spans="1:15" x14ac:dyDescent="0.45">
      <c r="A233" t="s">
        <v>311</v>
      </c>
      <c r="B233" s="6">
        <f>_xlfn.XLOOKUP(Table1[[#This Row],[Transaction_ID]],Transactions!A$2:A$501,Transactions!D$2:D$501)</f>
        <v>45706</v>
      </c>
      <c r="C233">
        <v>123549</v>
      </c>
      <c r="D233" s="5">
        <f>_xlfn.XLOOKUP(Table1[[#This Row],[SKU]],Products!A$2:A$91,Products!E$2:E$91)</f>
        <v>4.99</v>
      </c>
      <c r="E233" s="5">
        <f>_xlfn.XLOOKUP(C233,Products!A$2:A$91,Products!F$2:F$91)</f>
        <v>0</v>
      </c>
      <c r="F233">
        <v>4</v>
      </c>
      <c r="G233" s="5">
        <f>Table1[[#This Row],[Price]]*Table1[[#This Row],[Quantity_Sold]]</f>
        <v>19.96</v>
      </c>
      <c r="H233" s="5">
        <f t="shared" ca="1" si="6"/>
        <v>19.96</v>
      </c>
      <c r="I233">
        <f>_xlfn.XLOOKUP(Table1[[#This Row],[Transaction_ID]],Transactions!A$2:A$501,Transactions!B$2:B$501)</f>
        <v>218</v>
      </c>
      <c r="J233">
        <f>_xlfn.XLOOKUP(Table1[[#This Row],[Transaction_ID]],Transactions!$A$2:$A$501,Transactions!$C$2:$C$501)</f>
        <v>3</v>
      </c>
      <c r="K233" t="str">
        <f>_xlfn.XLOOKUP(Table1[[#This Row],[Transaction_ID]],Transactions!A$2:A$501,Transactions!F$2:F$501)</f>
        <v>Cash</v>
      </c>
      <c r="L233" t="b">
        <f>_xlfn.XLOOKUP(Table1[[#This Row],[Transaction_ID]],Transactions!A$2:A$501,Transactions!G$2:G$501)</f>
        <v>0</v>
      </c>
      <c r="M233" s="1">
        <f>IF(L233=TRUE, _xlfn.XLOOKUP(C233, Products!A$2:A$91,Products!G$2:G$91), 0)</f>
        <v>0</v>
      </c>
      <c r="N233" t="str">
        <f ca="1">_xlfn.TEXTJOIN(", ", TRUE,
 IF(AND(L233=TRUE, E233&gt;0), "Membership Pricing", ""),
 IF(AND(L233=TRUE, M233&gt;0), "PC Points", ""),
 IF(AND(_xlfn.XLOOKUP(C233, Products!A:A, Products!C:C, "")="Bakery", RAND()&lt;0.3), "50% Perishable", "")
)</f>
        <v/>
      </c>
      <c r="O233" s="5">
        <f t="shared" ca="1" si="7"/>
        <v>0</v>
      </c>
    </row>
    <row r="234" spans="1:15" x14ac:dyDescent="0.45">
      <c r="A234" t="s">
        <v>312</v>
      </c>
      <c r="B234" s="6">
        <f>_xlfn.XLOOKUP(Table1[[#This Row],[Transaction_ID]],Transactions!A$2:A$501,Transactions!D$2:D$501)</f>
        <v>45735</v>
      </c>
      <c r="C234">
        <v>123586</v>
      </c>
      <c r="D234" s="5">
        <f>_xlfn.XLOOKUP(Table1[[#This Row],[SKU]],Products!A$2:A$91,Products!E$2:E$91)</f>
        <v>3.49</v>
      </c>
      <c r="E234" s="5">
        <f>_xlfn.XLOOKUP(C234,Products!A$2:A$91,Products!F$2:F$91)</f>
        <v>0</v>
      </c>
      <c r="F234">
        <v>3</v>
      </c>
      <c r="G234" s="5">
        <f>Table1[[#This Row],[Price]]*Table1[[#This Row],[Quantity_Sold]]</f>
        <v>10.47</v>
      </c>
      <c r="H234" s="5">
        <f t="shared" ca="1" si="6"/>
        <v>10.47</v>
      </c>
      <c r="I234">
        <f>_xlfn.XLOOKUP(Table1[[#This Row],[Transaction_ID]],Transactions!A$2:A$501,Transactions!B$2:B$501)</f>
        <v>212</v>
      </c>
      <c r="J234">
        <f>_xlfn.XLOOKUP(Table1[[#This Row],[Transaction_ID]],Transactions!$A$2:$A$501,Transactions!$C$2:$C$501)</f>
        <v>2</v>
      </c>
      <c r="K234" t="str">
        <f>_xlfn.XLOOKUP(Table1[[#This Row],[Transaction_ID]],Transactions!A$2:A$501,Transactions!F$2:F$501)</f>
        <v>Cash</v>
      </c>
      <c r="L234" t="b">
        <f>_xlfn.XLOOKUP(Table1[[#This Row],[Transaction_ID]],Transactions!A$2:A$501,Transactions!G$2:G$501)</f>
        <v>0</v>
      </c>
      <c r="M234" s="1">
        <f>IF(L234=TRUE, _xlfn.XLOOKUP(C234, Products!A$2:A$91,Products!G$2:G$91), 0)</f>
        <v>0</v>
      </c>
      <c r="N234" t="str">
        <f ca="1">_xlfn.TEXTJOIN(", ", TRUE,
 IF(AND(L234=TRUE, E234&gt;0), "Membership Pricing", ""),
 IF(AND(L234=TRUE, M234&gt;0), "PC Points", ""),
 IF(AND(_xlfn.XLOOKUP(C234, Products!A:A, Products!C:C, "")="Bakery", RAND()&lt;0.3), "50% Perishable", "")
)</f>
        <v/>
      </c>
      <c r="O234" s="5">
        <f t="shared" ca="1" si="7"/>
        <v>0</v>
      </c>
    </row>
    <row r="235" spans="1:15" x14ac:dyDescent="0.45">
      <c r="A235" t="s">
        <v>312</v>
      </c>
      <c r="B235" s="6">
        <f>_xlfn.XLOOKUP(Table1[[#This Row],[Transaction_ID]],Transactions!A$2:A$501,Transactions!D$2:D$501)</f>
        <v>45735</v>
      </c>
      <c r="C235">
        <v>123591</v>
      </c>
      <c r="D235" s="5">
        <f>_xlfn.XLOOKUP(Table1[[#This Row],[SKU]],Products!A$2:A$91,Products!E$2:E$91)</f>
        <v>4.49</v>
      </c>
      <c r="E235" s="5">
        <f>_xlfn.XLOOKUP(C235,Products!A$2:A$91,Products!F$2:F$91)</f>
        <v>0</v>
      </c>
      <c r="F235">
        <v>5</v>
      </c>
      <c r="G235" s="5">
        <f>Table1[[#This Row],[Price]]*Table1[[#This Row],[Quantity_Sold]]</f>
        <v>22.450000000000003</v>
      </c>
      <c r="H235" s="5">
        <f t="shared" ca="1" si="6"/>
        <v>22.450000000000003</v>
      </c>
      <c r="I235">
        <f>_xlfn.XLOOKUP(Table1[[#This Row],[Transaction_ID]],Transactions!A$2:A$501,Transactions!B$2:B$501)</f>
        <v>212</v>
      </c>
      <c r="J235">
        <f>_xlfn.XLOOKUP(Table1[[#This Row],[Transaction_ID]],Transactions!$A$2:$A$501,Transactions!$C$2:$C$501)</f>
        <v>2</v>
      </c>
      <c r="K235" t="str">
        <f>_xlfn.XLOOKUP(Table1[[#This Row],[Transaction_ID]],Transactions!A$2:A$501,Transactions!F$2:F$501)</f>
        <v>Cash</v>
      </c>
      <c r="L235" t="b">
        <f>_xlfn.XLOOKUP(Table1[[#This Row],[Transaction_ID]],Transactions!A$2:A$501,Transactions!G$2:G$501)</f>
        <v>0</v>
      </c>
      <c r="M235" s="1">
        <f>IF(L235=TRUE, _xlfn.XLOOKUP(C235, Products!A$2:A$91,Products!G$2:G$91), 0)</f>
        <v>0</v>
      </c>
      <c r="N235" t="str">
        <f ca="1">_xlfn.TEXTJOIN(", ", TRUE,
 IF(AND(L235=TRUE, E235&gt;0), "Membership Pricing", ""),
 IF(AND(L235=TRUE, M235&gt;0), "PC Points", ""),
 IF(AND(_xlfn.XLOOKUP(C235, Products!A:A, Products!C:C, "")="Bakery", RAND()&lt;0.3), "50% Perishable", "")
)</f>
        <v/>
      </c>
      <c r="O235" s="5">
        <f t="shared" ca="1" si="7"/>
        <v>0</v>
      </c>
    </row>
    <row r="236" spans="1:15" x14ac:dyDescent="0.45">
      <c r="A236" t="s">
        <v>312</v>
      </c>
      <c r="B236" s="6">
        <f>_xlfn.XLOOKUP(Table1[[#This Row],[Transaction_ID]],Transactions!A$2:A$501,Transactions!D$2:D$501)</f>
        <v>45735</v>
      </c>
      <c r="C236">
        <v>123575</v>
      </c>
      <c r="D236" s="5">
        <f>_xlfn.XLOOKUP(Table1[[#This Row],[SKU]],Products!A$2:A$91,Products!E$2:E$91)</f>
        <v>3.49</v>
      </c>
      <c r="E236" s="5">
        <f>_xlfn.XLOOKUP(C236,Products!A$2:A$91,Products!F$2:F$91)</f>
        <v>0</v>
      </c>
      <c r="F236">
        <v>4</v>
      </c>
      <c r="G236" s="5">
        <f>Table1[[#This Row],[Price]]*Table1[[#This Row],[Quantity_Sold]]</f>
        <v>13.96</v>
      </c>
      <c r="H236" s="5">
        <f t="shared" ca="1" si="6"/>
        <v>13.96</v>
      </c>
      <c r="I236">
        <f>_xlfn.XLOOKUP(Table1[[#This Row],[Transaction_ID]],Transactions!A$2:A$501,Transactions!B$2:B$501)</f>
        <v>212</v>
      </c>
      <c r="J236">
        <f>_xlfn.XLOOKUP(Table1[[#This Row],[Transaction_ID]],Transactions!$A$2:$A$501,Transactions!$C$2:$C$501)</f>
        <v>2</v>
      </c>
      <c r="K236" t="str">
        <f>_xlfn.XLOOKUP(Table1[[#This Row],[Transaction_ID]],Transactions!A$2:A$501,Transactions!F$2:F$501)</f>
        <v>Cash</v>
      </c>
      <c r="L236" t="b">
        <f>_xlfn.XLOOKUP(Table1[[#This Row],[Transaction_ID]],Transactions!A$2:A$501,Transactions!G$2:G$501)</f>
        <v>0</v>
      </c>
      <c r="M236" s="1">
        <f>IF(L236=TRUE, _xlfn.XLOOKUP(C236, Products!A$2:A$91,Products!G$2:G$91), 0)</f>
        <v>0</v>
      </c>
      <c r="N236" t="str">
        <f ca="1">_xlfn.TEXTJOIN(", ", TRUE,
 IF(AND(L236=TRUE, E236&gt;0), "Membership Pricing", ""),
 IF(AND(L236=TRUE, M236&gt;0), "PC Points", ""),
 IF(AND(_xlfn.XLOOKUP(C236, Products!A:A, Products!C:C, "")="Bakery", RAND()&lt;0.3), "50% Perishable", "")
)</f>
        <v/>
      </c>
      <c r="O236" s="5">
        <f t="shared" ca="1" si="7"/>
        <v>0</v>
      </c>
    </row>
    <row r="237" spans="1:15" x14ac:dyDescent="0.45">
      <c r="A237" t="s">
        <v>313</v>
      </c>
      <c r="B237" s="6">
        <f>_xlfn.XLOOKUP(Table1[[#This Row],[Transaction_ID]],Transactions!A$2:A$501,Transactions!D$2:D$501)</f>
        <v>45735</v>
      </c>
      <c r="C237">
        <v>123538</v>
      </c>
      <c r="D237" s="5">
        <f>_xlfn.XLOOKUP(Table1[[#This Row],[SKU]],Products!A$2:A$91,Products!E$2:E$91)</f>
        <v>5.49</v>
      </c>
      <c r="E237" s="5">
        <f>_xlfn.XLOOKUP(C237,Products!A$2:A$91,Products!F$2:F$91)</f>
        <v>0</v>
      </c>
      <c r="F237">
        <v>3</v>
      </c>
      <c r="G237" s="5">
        <f>Table1[[#This Row],[Price]]*Table1[[#This Row],[Quantity_Sold]]</f>
        <v>16.47</v>
      </c>
      <c r="H237" s="5">
        <f t="shared" ca="1" si="6"/>
        <v>16.47</v>
      </c>
      <c r="I237">
        <f>_xlfn.XLOOKUP(Table1[[#This Row],[Transaction_ID]],Transactions!A$2:A$501,Transactions!B$2:B$501)</f>
        <v>213</v>
      </c>
      <c r="J237">
        <f>_xlfn.XLOOKUP(Table1[[#This Row],[Transaction_ID]],Transactions!$A$2:$A$501,Transactions!$C$2:$C$501)</f>
        <v>7</v>
      </c>
      <c r="K237" t="str">
        <f>_xlfn.XLOOKUP(Table1[[#This Row],[Transaction_ID]],Transactions!A$2:A$501,Transactions!F$2:F$501)</f>
        <v>Cash</v>
      </c>
      <c r="L237" t="b">
        <f>_xlfn.XLOOKUP(Table1[[#This Row],[Transaction_ID]],Transactions!A$2:A$501,Transactions!G$2:G$501)</f>
        <v>0</v>
      </c>
      <c r="M237" s="1">
        <f>IF(L237=TRUE, _xlfn.XLOOKUP(C237, Products!A$2:A$91,Products!G$2:G$91), 0)</f>
        <v>0</v>
      </c>
      <c r="N237" t="str">
        <f ca="1">_xlfn.TEXTJOIN(", ", TRUE,
 IF(AND(L237=TRUE, E237&gt;0), "Membership Pricing", ""),
 IF(AND(L237=TRUE, M237&gt;0), "PC Points", ""),
 IF(AND(_xlfn.XLOOKUP(C237, Products!A:A, Products!C:C, "")="Bakery", RAND()&lt;0.3), "50% Perishable", "")
)</f>
        <v/>
      </c>
      <c r="O237" s="5">
        <f t="shared" ca="1" si="7"/>
        <v>0</v>
      </c>
    </row>
    <row r="238" spans="1:15" x14ac:dyDescent="0.45">
      <c r="A238" t="s">
        <v>313</v>
      </c>
      <c r="B238" s="6">
        <f>_xlfn.XLOOKUP(Table1[[#This Row],[Transaction_ID]],Transactions!A$2:A$501,Transactions!D$2:D$501)</f>
        <v>45735</v>
      </c>
      <c r="C238">
        <v>123551</v>
      </c>
      <c r="D238" s="5">
        <f>_xlfn.XLOOKUP(Table1[[#This Row],[SKU]],Products!A$2:A$91,Products!E$2:E$91)</f>
        <v>6.49</v>
      </c>
      <c r="E238" s="5">
        <f>_xlfn.XLOOKUP(C238,Products!A$2:A$91,Products!F$2:F$91)</f>
        <v>0</v>
      </c>
      <c r="F238">
        <v>2</v>
      </c>
      <c r="G238" s="5">
        <f>Table1[[#This Row],[Price]]*Table1[[#This Row],[Quantity_Sold]]</f>
        <v>12.98</v>
      </c>
      <c r="H238" s="5">
        <f t="shared" ca="1" si="6"/>
        <v>12.98</v>
      </c>
      <c r="I238">
        <f>_xlfn.XLOOKUP(Table1[[#This Row],[Transaction_ID]],Transactions!A$2:A$501,Transactions!B$2:B$501)</f>
        <v>213</v>
      </c>
      <c r="J238">
        <f>_xlfn.XLOOKUP(Table1[[#This Row],[Transaction_ID]],Transactions!$A$2:$A$501,Transactions!$C$2:$C$501)</f>
        <v>7</v>
      </c>
      <c r="K238" t="str">
        <f>_xlfn.XLOOKUP(Table1[[#This Row],[Transaction_ID]],Transactions!A$2:A$501,Transactions!F$2:F$501)</f>
        <v>Cash</v>
      </c>
      <c r="L238" t="b">
        <f>_xlfn.XLOOKUP(Table1[[#This Row],[Transaction_ID]],Transactions!A$2:A$501,Transactions!G$2:G$501)</f>
        <v>0</v>
      </c>
      <c r="M238" s="1">
        <f>IF(L238=TRUE, _xlfn.XLOOKUP(C238, Products!A$2:A$91,Products!G$2:G$91), 0)</f>
        <v>0</v>
      </c>
      <c r="N238" t="str">
        <f ca="1">_xlfn.TEXTJOIN(", ", TRUE,
 IF(AND(L238=TRUE, E238&gt;0), "Membership Pricing", ""),
 IF(AND(L238=TRUE, M238&gt;0), "PC Points", ""),
 IF(AND(_xlfn.XLOOKUP(C238, Products!A:A, Products!C:C, "")="Bakery", RAND()&lt;0.3), "50% Perishable", "")
)</f>
        <v/>
      </c>
      <c r="O238" s="5">
        <f t="shared" ca="1" si="7"/>
        <v>0</v>
      </c>
    </row>
    <row r="239" spans="1:15" x14ac:dyDescent="0.45">
      <c r="A239" t="s">
        <v>54</v>
      </c>
      <c r="B239" s="6">
        <f>_xlfn.XLOOKUP(Table1[[#This Row],[Transaction_ID]],Transactions!A$2:A$501,Transactions!D$2:D$501)</f>
        <v>45735</v>
      </c>
      <c r="C239">
        <v>123531</v>
      </c>
      <c r="D239" s="5">
        <f>_xlfn.XLOOKUP(Table1[[#This Row],[SKU]],Products!A$2:A$91,Products!E$2:E$91)</f>
        <v>7.99</v>
      </c>
      <c r="E239" s="5">
        <f>_xlfn.XLOOKUP(C239,Products!A$2:A$91,Products!F$2:F$91)</f>
        <v>0</v>
      </c>
      <c r="F239">
        <v>3</v>
      </c>
      <c r="G239" s="5">
        <f>Table1[[#This Row],[Price]]*Table1[[#This Row],[Quantity_Sold]]</f>
        <v>23.97</v>
      </c>
      <c r="H239" s="5">
        <f t="shared" ca="1" si="6"/>
        <v>23.97</v>
      </c>
      <c r="I239">
        <f>_xlfn.XLOOKUP(Table1[[#This Row],[Transaction_ID]],Transactions!A$2:A$501,Transactions!B$2:B$501)</f>
        <v>217</v>
      </c>
      <c r="J239">
        <f>_xlfn.XLOOKUP(Table1[[#This Row],[Transaction_ID]],Transactions!$A$2:$A$501,Transactions!$C$2:$C$501)</f>
        <v>1</v>
      </c>
      <c r="K239" t="str">
        <f>_xlfn.XLOOKUP(Table1[[#This Row],[Transaction_ID]],Transactions!A$2:A$501,Transactions!F$2:F$501)</f>
        <v>Credit Card</v>
      </c>
      <c r="L239" t="b">
        <f>_xlfn.XLOOKUP(Table1[[#This Row],[Transaction_ID]],Transactions!A$2:A$501,Transactions!G$2:G$501)</f>
        <v>0</v>
      </c>
      <c r="M239" s="1">
        <f>IF(L239=TRUE, _xlfn.XLOOKUP(C239, Products!A$2:A$91,Products!G$2:G$91), 0)</f>
        <v>0</v>
      </c>
      <c r="N239" t="str">
        <f ca="1">_xlfn.TEXTJOIN(", ", TRUE,
 IF(AND(L239=TRUE, E239&gt;0), "Membership Pricing", ""),
 IF(AND(L239=TRUE, M239&gt;0), "PC Points", ""),
 IF(AND(_xlfn.XLOOKUP(C239, Products!A:A, Products!C:C, "")="Bakery", RAND()&lt;0.3), "50% Perishable", "")
)</f>
        <v/>
      </c>
      <c r="O239" s="5">
        <f t="shared" ca="1" si="7"/>
        <v>0</v>
      </c>
    </row>
    <row r="240" spans="1:15" x14ac:dyDescent="0.45">
      <c r="A240" t="s">
        <v>54</v>
      </c>
      <c r="B240" s="6">
        <f>_xlfn.XLOOKUP(Table1[[#This Row],[Transaction_ID]],Transactions!A$2:A$501,Transactions!D$2:D$501)</f>
        <v>45735</v>
      </c>
      <c r="C240">
        <v>123597</v>
      </c>
      <c r="D240" s="5">
        <f>_xlfn.XLOOKUP(Table1[[#This Row],[SKU]],Products!A$2:A$91,Products!E$2:E$91)</f>
        <v>5.49</v>
      </c>
      <c r="E240" s="5">
        <f>_xlfn.XLOOKUP(C240,Products!A$2:A$91,Products!F$2:F$91)</f>
        <v>0</v>
      </c>
      <c r="F240">
        <v>2</v>
      </c>
      <c r="G240" s="5">
        <f>Table1[[#This Row],[Price]]*Table1[[#This Row],[Quantity_Sold]]</f>
        <v>10.98</v>
      </c>
      <c r="H240" s="5">
        <f t="shared" ca="1" si="6"/>
        <v>10.98</v>
      </c>
      <c r="I240">
        <f>_xlfn.XLOOKUP(Table1[[#This Row],[Transaction_ID]],Transactions!A$2:A$501,Transactions!B$2:B$501)</f>
        <v>217</v>
      </c>
      <c r="J240">
        <f>_xlfn.XLOOKUP(Table1[[#This Row],[Transaction_ID]],Transactions!$A$2:$A$501,Transactions!$C$2:$C$501)</f>
        <v>1</v>
      </c>
      <c r="K240" t="str">
        <f>_xlfn.XLOOKUP(Table1[[#This Row],[Transaction_ID]],Transactions!A$2:A$501,Transactions!F$2:F$501)</f>
        <v>Credit Card</v>
      </c>
      <c r="L240" t="b">
        <f>_xlfn.XLOOKUP(Table1[[#This Row],[Transaction_ID]],Transactions!A$2:A$501,Transactions!G$2:G$501)</f>
        <v>0</v>
      </c>
      <c r="M240" s="1">
        <f>IF(L240=TRUE, _xlfn.XLOOKUP(C240, Products!A$2:A$91,Products!G$2:G$91), 0)</f>
        <v>0</v>
      </c>
      <c r="N240" t="str">
        <f ca="1">_xlfn.TEXTJOIN(", ", TRUE,
 IF(AND(L240=TRUE, E240&gt;0), "Membership Pricing", ""),
 IF(AND(L240=TRUE, M240&gt;0), "PC Points", ""),
 IF(AND(_xlfn.XLOOKUP(C240, Products!A:A, Products!C:C, "")="Bakery", RAND()&lt;0.3), "50% Perishable", "")
)</f>
        <v/>
      </c>
      <c r="O240" s="5">
        <f t="shared" ca="1" si="7"/>
        <v>0</v>
      </c>
    </row>
    <row r="241" spans="1:15" x14ac:dyDescent="0.45">
      <c r="A241" t="s">
        <v>54</v>
      </c>
      <c r="B241" s="6">
        <f>_xlfn.XLOOKUP(Table1[[#This Row],[Transaction_ID]],Transactions!A$2:A$501,Transactions!D$2:D$501)</f>
        <v>45735</v>
      </c>
      <c r="C241">
        <v>123580</v>
      </c>
      <c r="D241" s="5">
        <f>_xlfn.XLOOKUP(Table1[[#This Row],[SKU]],Products!A$2:A$91,Products!E$2:E$91)</f>
        <v>3.79</v>
      </c>
      <c r="E241" s="5">
        <f>_xlfn.XLOOKUP(C241,Products!A$2:A$91,Products!F$2:F$91)</f>
        <v>3.49</v>
      </c>
      <c r="F241">
        <v>1</v>
      </c>
      <c r="G241" s="5">
        <f>Table1[[#This Row],[Price]]*Table1[[#This Row],[Quantity_Sold]]</f>
        <v>3.79</v>
      </c>
      <c r="H241" s="5">
        <f t="shared" ca="1" si="6"/>
        <v>3.79</v>
      </c>
      <c r="I241">
        <f>_xlfn.XLOOKUP(Table1[[#This Row],[Transaction_ID]],Transactions!A$2:A$501,Transactions!B$2:B$501)</f>
        <v>217</v>
      </c>
      <c r="J241">
        <f>_xlfn.XLOOKUP(Table1[[#This Row],[Transaction_ID]],Transactions!$A$2:$A$501,Transactions!$C$2:$C$501)</f>
        <v>1</v>
      </c>
      <c r="K241" t="str">
        <f>_xlfn.XLOOKUP(Table1[[#This Row],[Transaction_ID]],Transactions!A$2:A$501,Transactions!F$2:F$501)</f>
        <v>Credit Card</v>
      </c>
      <c r="L241" t="b">
        <f>_xlfn.XLOOKUP(Table1[[#This Row],[Transaction_ID]],Transactions!A$2:A$501,Transactions!G$2:G$501)</f>
        <v>0</v>
      </c>
      <c r="M241" s="1">
        <f>IF(L241=TRUE, _xlfn.XLOOKUP(C241, Products!A$2:A$91,Products!G$2:G$91), 0)</f>
        <v>0</v>
      </c>
      <c r="N241" t="str">
        <f ca="1">_xlfn.TEXTJOIN(", ", TRUE,
 IF(AND(L241=TRUE, E241&gt;0), "Membership Pricing", ""),
 IF(AND(L241=TRUE, M241&gt;0), "PC Points", ""),
 IF(AND(_xlfn.XLOOKUP(C241, Products!A:A, Products!C:C, "")="Bakery", RAND()&lt;0.3), "50% Perishable", "")
)</f>
        <v/>
      </c>
      <c r="O241" s="5">
        <f t="shared" ca="1" si="7"/>
        <v>0</v>
      </c>
    </row>
    <row r="242" spans="1:15" x14ac:dyDescent="0.45">
      <c r="A242" t="s">
        <v>54</v>
      </c>
      <c r="B242" s="6">
        <f>_xlfn.XLOOKUP(Table1[[#This Row],[Transaction_ID]],Transactions!A$2:A$501,Transactions!D$2:D$501)</f>
        <v>45735</v>
      </c>
      <c r="C242">
        <v>123553</v>
      </c>
      <c r="D242" s="5">
        <f>_xlfn.XLOOKUP(Table1[[#This Row],[SKU]],Products!A$2:A$91,Products!E$2:E$91)</f>
        <v>4.99</v>
      </c>
      <c r="E242" s="5">
        <f>_xlfn.XLOOKUP(C242,Products!A$2:A$91,Products!F$2:F$91)</f>
        <v>0</v>
      </c>
      <c r="F242">
        <v>3</v>
      </c>
      <c r="G242" s="5">
        <f>Table1[[#This Row],[Price]]*Table1[[#This Row],[Quantity_Sold]]</f>
        <v>14.97</v>
      </c>
      <c r="H242" s="5">
        <f t="shared" ca="1" si="6"/>
        <v>14.97</v>
      </c>
      <c r="I242">
        <f>_xlfn.XLOOKUP(Table1[[#This Row],[Transaction_ID]],Transactions!A$2:A$501,Transactions!B$2:B$501)</f>
        <v>217</v>
      </c>
      <c r="J242">
        <f>_xlfn.XLOOKUP(Table1[[#This Row],[Transaction_ID]],Transactions!$A$2:$A$501,Transactions!$C$2:$C$501)</f>
        <v>1</v>
      </c>
      <c r="K242" t="str">
        <f>_xlfn.XLOOKUP(Table1[[#This Row],[Transaction_ID]],Transactions!A$2:A$501,Transactions!F$2:F$501)</f>
        <v>Credit Card</v>
      </c>
      <c r="L242" t="b">
        <f>_xlfn.XLOOKUP(Table1[[#This Row],[Transaction_ID]],Transactions!A$2:A$501,Transactions!G$2:G$501)</f>
        <v>0</v>
      </c>
      <c r="M242" s="1">
        <f>IF(L242=TRUE, _xlfn.XLOOKUP(C242, Products!A$2:A$91,Products!G$2:G$91), 0)</f>
        <v>0</v>
      </c>
      <c r="N242" t="str">
        <f ca="1">_xlfn.TEXTJOIN(", ", TRUE,
 IF(AND(L242=TRUE, E242&gt;0), "Membership Pricing", ""),
 IF(AND(L242=TRUE, M242&gt;0), "PC Points", ""),
 IF(AND(_xlfn.XLOOKUP(C242, Products!A:A, Products!C:C, "")="Bakery", RAND()&lt;0.3), "50% Perishable", "")
)</f>
        <v/>
      </c>
      <c r="O242" s="5">
        <f t="shared" ca="1" si="7"/>
        <v>0</v>
      </c>
    </row>
    <row r="243" spans="1:15" x14ac:dyDescent="0.45">
      <c r="A243" t="s">
        <v>55</v>
      </c>
      <c r="B243" s="6">
        <f>_xlfn.XLOOKUP(Table1[[#This Row],[Transaction_ID]],Transactions!A$2:A$501,Transactions!D$2:D$501)</f>
        <v>45738</v>
      </c>
      <c r="C243">
        <v>123545</v>
      </c>
      <c r="D243" s="5">
        <f>_xlfn.XLOOKUP(Table1[[#This Row],[SKU]],Products!A$2:A$91,Products!E$2:E$91)</f>
        <v>3.99</v>
      </c>
      <c r="E243" s="5">
        <f>_xlfn.XLOOKUP(C243,Products!A$2:A$91,Products!F$2:F$91)</f>
        <v>2.4900000000000002</v>
      </c>
      <c r="F243">
        <v>4</v>
      </c>
      <c r="G243" s="5">
        <f>Table1[[#This Row],[Price]]*Table1[[#This Row],[Quantity_Sold]]</f>
        <v>15.96</v>
      </c>
      <c r="H243" s="5">
        <f t="shared" ca="1" si="6"/>
        <v>15.96</v>
      </c>
      <c r="I243">
        <f>_xlfn.XLOOKUP(Table1[[#This Row],[Transaction_ID]],Transactions!A$2:A$501,Transactions!B$2:B$501)</f>
        <v>208</v>
      </c>
      <c r="J243">
        <f>_xlfn.XLOOKUP(Table1[[#This Row],[Transaction_ID]],Transactions!$A$2:$A$501,Transactions!$C$2:$C$501)</f>
        <v>2</v>
      </c>
      <c r="K243" t="str">
        <f>_xlfn.XLOOKUP(Table1[[#This Row],[Transaction_ID]],Transactions!A$2:A$501,Transactions!F$2:F$501)</f>
        <v>Credit Card</v>
      </c>
      <c r="L243" t="b">
        <f>_xlfn.XLOOKUP(Table1[[#This Row],[Transaction_ID]],Transactions!A$2:A$501,Transactions!G$2:G$501)</f>
        <v>0</v>
      </c>
      <c r="M243" s="1">
        <f>IF(L243=TRUE, _xlfn.XLOOKUP(C243, Products!A$2:A$91,Products!G$2:G$91), 0)</f>
        <v>0</v>
      </c>
      <c r="N243" t="str">
        <f ca="1">_xlfn.TEXTJOIN(", ", TRUE,
 IF(AND(L243=TRUE, E243&gt;0), "Membership Pricing", ""),
 IF(AND(L243=TRUE, M243&gt;0), "PC Points", ""),
 IF(AND(_xlfn.XLOOKUP(C243, Products!A:A, Products!C:C, "")="Bakery", RAND()&lt;0.3), "50% Perishable", "")
)</f>
        <v/>
      </c>
      <c r="O243" s="5">
        <f t="shared" ca="1" si="7"/>
        <v>0</v>
      </c>
    </row>
    <row r="244" spans="1:15" x14ac:dyDescent="0.45">
      <c r="A244" t="s">
        <v>55</v>
      </c>
      <c r="B244" s="6">
        <f>_xlfn.XLOOKUP(Table1[[#This Row],[Transaction_ID]],Transactions!A$2:A$501,Transactions!D$2:D$501)</f>
        <v>45738</v>
      </c>
      <c r="C244">
        <v>123513</v>
      </c>
      <c r="D244" s="5">
        <f>_xlfn.XLOOKUP(Table1[[#This Row],[SKU]],Products!A$2:A$91,Products!E$2:E$91)</f>
        <v>2.99</v>
      </c>
      <c r="E244" s="5">
        <f>_xlfn.XLOOKUP(C244,Products!A$2:A$91,Products!F$2:F$91)</f>
        <v>0</v>
      </c>
      <c r="F244">
        <v>3</v>
      </c>
      <c r="G244" s="5">
        <f>Table1[[#This Row],[Price]]*Table1[[#This Row],[Quantity_Sold]]</f>
        <v>8.9700000000000006</v>
      </c>
      <c r="H244" s="5">
        <f t="shared" ca="1" si="6"/>
        <v>8.9700000000000006</v>
      </c>
      <c r="I244">
        <f>_xlfn.XLOOKUP(Table1[[#This Row],[Transaction_ID]],Transactions!A$2:A$501,Transactions!B$2:B$501)</f>
        <v>208</v>
      </c>
      <c r="J244">
        <f>_xlfn.XLOOKUP(Table1[[#This Row],[Transaction_ID]],Transactions!$A$2:$A$501,Transactions!$C$2:$C$501)</f>
        <v>2</v>
      </c>
      <c r="K244" t="str">
        <f>_xlfn.XLOOKUP(Table1[[#This Row],[Transaction_ID]],Transactions!A$2:A$501,Transactions!F$2:F$501)</f>
        <v>Credit Card</v>
      </c>
      <c r="L244" t="b">
        <f>_xlfn.XLOOKUP(Table1[[#This Row],[Transaction_ID]],Transactions!A$2:A$501,Transactions!G$2:G$501)</f>
        <v>0</v>
      </c>
      <c r="M244" s="1">
        <f>IF(L244=TRUE, _xlfn.XLOOKUP(C244, Products!A$2:A$91,Products!G$2:G$91), 0)</f>
        <v>0</v>
      </c>
      <c r="N244" t="str">
        <f ca="1">_xlfn.TEXTJOIN(", ", TRUE,
 IF(AND(L244=TRUE, E244&gt;0), "Membership Pricing", ""),
 IF(AND(L244=TRUE, M244&gt;0), "PC Points", ""),
 IF(AND(_xlfn.XLOOKUP(C244, Products!A:A, Products!C:C, "")="Bakery", RAND()&lt;0.3), "50% Perishable", "")
)</f>
        <v/>
      </c>
      <c r="O244" s="5">
        <f t="shared" ca="1" si="7"/>
        <v>0</v>
      </c>
    </row>
    <row r="245" spans="1:15" x14ac:dyDescent="0.45">
      <c r="A245" t="s">
        <v>55</v>
      </c>
      <c r="B245" s="6">
        <f>_xlfn.XLOOKUP(Table1[[#This Row],[Transaction_ID]],Transactions!A$2:A$501,Transactions!D$2:D$501)</f>
        <v>45738</v>
      </c>
      <c r="C245">
        <v>123584</v>
      </c>
      <c r="D245" s="5">
        <f>_xlfn.XLOOKUP(Table1[[#This Row],[SKU]],Products!A$2:A$91,Products!E$2:E$91)</f>
        <v>4.99</v>
      </c>
      <c r="E245" s="5">
        <f>_xlfn.XLOOKUP(C245,Products!A$2:A$91,Products!F$2:F$91)</f>
        <v>0</v>
      </c>
      <c r="F245">
        <v>4</v>
      </c>
      <c r="G245" s="5">
        <f>Table1[[#This Row],[Price]]*Table1[[#This Row],[Quantity_Sold]]</f>
        <v>19.96</v>
      </c>
      <c r="H245" s="5">
        <f t="shared" ca="1" si="6"/>
        <v>19.96</v>
      </c>
      <c r="I245">
        <f>_xlfn.XLOOKUP(Table1[[#This Row],[Transaction_ID]],Transactions!A$2:A$501,Transactions!B$2:B$501)</f>
        <v>208</v>
      </c>
      <c r="J245">
        <f>_xlfn.XLOOKUP(Table1[[#This Row],[Transaction_ID]],Transactions!$A$2:$A$501,Transactions!$C$2:$C$501)</f>
        <v>2</v>
      </c>
      <c r="K245" t="str">
        <f>_xlfn.XLOOKUP(Table1[[#This Row],[Transaction_ID]],Transactions!A$2:A$501,Transactions!F$2:F$501)</f>
        <v>Credit Card</v>
      </c>
      <c r="L245" t="b">
        <f>_xlfn.XLOOKUP(Table1[[#This Row],[Transaction_ID]],Transactions!A$2:A$501,Transactions!G$2:G$501)</f>
        <v>0</v>
      </c>
      <c r="M245" s="1">
        <f>IF(L245=TRUE, _xlfn.XLOOKUP(C245, Products!A$2:A$91,Products!G$2:G$91), 0)</f>
        <v>0</v>
      </c>
      <c r="N245" t="str">
        <f ca="1">_xlfn.TEXTJOIN(", ", TRUE,
 IF(AND(L245=TRUE, E245&gt;0), "Membership Pricing", ""),
 IF(AND(L245=TRUE, M245&gt;0), "PC Points", ""),
 IF(AND(_xlfn.XLOOKUP(C245, Products!A:A, Products!C:C, "")="Bakery", RAND()&lt;0.3), "50% Perishable", "")
)</f>
        <v/>
      </c>
      <c r="O245" s="5">
        <f t="shared" ca="1" si="7"/>
        <v>0</v>
      </c>
    </row>
    <row r="246" spans="1:15" x14ac:dyDescent="0.45">
      <c r="A246" t="s">
        <v>314</v>
      </c>
      <c r="B246" s="6">
        <f>_xlfn.XLOOKUP(Table1[[#This Row],[Transaction_ID]],Transactions!A$2:A$501,Transactions!D$2:D$501)</f>
        <v>45738</v>
      </c>
      <c r="C246">
        <v>123556</v>
      </c>
      <c r="D246" s="5">
        <f>_xlfn.XLOOKUP(Table1[[#This Row],[SKU]],Products!A$2:A$91,Products!E$2:E$91)</f>
        <v>9.99</v>
      </c>
      <c r="E246" s="5">
        <f>_xlfn.XLOOKUP(C246,Products!A$2:A$91,Products!F$2:F$91)</f>
        <v>0</v>
      </c>
      <c r="F246">
        <v>3</v>
      </c>
      <c r="G246" s="5">
        <f>Table1[[#This Row],[Price]]*Table1[[#This Row],[Quantity_Sold]]</f>
        <v>29.97</v>
      </c>
      <c r="H246" s="5">
        <f t="shared" ca="1" si="6"/>
        <v>29.97</v>
      </c>
      <c r="I246">
        <f>_xlfn.XLOOKUP(Table1[[#This Row],[Transaction_ID]],Transactions!A$2:A$501,Transactions!B$2:B$501)</f>
        <v>221</v>
      </c>
      <c r="J246">
        <f>_xlfn.XLOOKUP(Table1[[#This Row],[Transaction_ID]],Transactions!$A$2:$A$501,Transactions!$C$2:$C$501)</f>
        <v>3</v>
      </c>
      <c r="K246" t="str">
        <f>_xlfn.XLOOKUP(Table1[[#This Row],[Transaction_ID]],Transactions!A$2:A$501,Transactions!F$2:F$501)</f>
        <v>Credit Card</v>
      </c>
      <c r="L246" t="b">
        <f>_xlfn.XLOOKUP(Table1[[#This Row],[Transaction_ID]],Transactions!A$2:A$501,Transactions!G$2:G$501)</f>
        <v>0</v>
      </c>
      <c r="M246" s="1">
        <f>IF(L246=TRUE, _xlfn.XLOOKUP(C246, Products!A$2:A$91,Products!G$2:G$91), 0)</f>
        <v>0</v>
      </c>
      <c r="N246" t="str">
        <f ca="1">_xlfn.TEXTJOIN(", ", TRUE,
 IF(AND(L246=TRUE, E246&gt;0), "Membership Pricing", ""),
 IF(AND(L246=TRUE, M246&gt;0), "PC Points", ""),
 IF(AND(_xlfn.XLOOKUP(C246, Products!A:A, Products!C:C, "")="Bakery", RAND()&lt;0.3), "50% Perishable", "")
)</f>
        <v/>
      </c>
      <c r="O246" s="5">
        <f t="shared" ca="1" si="7"/>
        <v>0</v>
      </c>
    </row>
    <row r="247" spans="1:15" x14ac:dyDescent="0.45">
      <c r="A247" t="s">
        <v>314</v>
      </c>
      <c r="B247" s="6">
        <f>_xlfn.XLOOKUP(Table1[[#This Row],[Transaction_ID]],Transactions!A$2:A$501,Transactions!D$2:D$501)</f>
        <v>45738</v>
      </c>
      <c r="C247">
        <v>123526</v>
      </c>
      <c r="D247" s="5">
        <f>_xlfn.XLOOKUP(Table1[[#This Row],[SKU]],Products!A$2:A$91,Products!E$2:E$91)</f>
        <v>5.49</v>
      </c>
      <c r="E247" s="5">
        <f>_xlfn.XLOOKUP(C247,Products!A$2:A$91,Products!F$2:F$91)</f>
        <v>0</v>
      </c>
      <c r="F247">
        <v>1</v>
      </c>
      <c r="G247" s="5">
        <f>Table1[[#This Row],[Price]]*Table1[[#This Row],[Quantity_Sold]]</f>
        <v>5.49</v>
      </c>
      <c r="H247" s="5">
        <f t="shared" ca="1" si="6"/>
        <v>2.7450000000000001</v>
      </c>
      <c r="I247">
        <f>_xlfn.XLOOKUP(Table1[[#This Row],[Transaction_ID]],Transactions!A$2:A$501,Transactions!B$2:B$501)</f>
        <v>221</v>
      </c>
      <c r="J247">
        <f>_xlfn.XLOOKUP(Table1[[#This Row],[Transaction_ID]],Transactions!$A$2:$A$501,Transactions!$C$2:$C$501)</f>
        <v>3</v>
      </c>
      <c r="K247" t="str">
        <f>_xlfn.XLOOKUP(Table1[[#This Row],[Transaction_ID]],Transactions!A$2:A$501,Transactions!F$2:F$501)</f>
        <v>Credit Card</v>
      </c>
      <c r="L247" t="b">
        <f>_xlfn.XLOOKUP(Table1[[#This Row],[Transaction_ID]],Transactions!A$2:A$501,Transactions!G$2:G$501)</f>
        <v>0</v>
      </c>
      <c r="M247" s="1">
        <f>IF(L247=TRUE, _xlfn.XLOOKUP(C247, Products!A$2:A$91,Products!G$2:G$91), 0)</f>
        <v>0</v>
      </c>
      <c r="N247" t="str">
        <f ca="1">_xlfn.TEXTJOIN(", ", TRUE,
 IF(AND(L247=TRUE, E247&gt;0), "Membership Pricing", ""),
 IF(AND(L247=TRUE, M247&gt;0), "PC Points", ""),
 IF(AND(_xlfn.XLOOKUP(C247, Products!A:A, Products!C:C, "")="Bakery", RAND()&lt;0.3), "50% Perishable", "")
)</f>
        <v>50% Perishable</v>
      </c>
      <c r="O247" s="5">
        <f t="shared" ca="1" si="7"/>
        <v>2.7450000000000001</v>
      </c>
    </row>
    <row r="248" spans="1:15" x14ac:dyDescent="0.45">
      <c r="A248" t="s">
        <v>314</v>
      </c>
      <c r="B248" s="6">
        <f>_xlfn.XLOOKUP(Table1[[#This Row],[Transaction_ID]],Transactions!A$2:A$501,Transactions!D$2:D$501)</f>
        <v>45738</v>
      </c>
      <c r="C248">
        <v>123561</v>
      </c>
      <c r="D248" s="5">
        <f>_xlfn.XLOOKUP(Table1[[#This Row],[SKU]],Products!A$2:A$91,Products!E$2:E$91)</f>
        <v>8.99</v>
      </c>
      <c r="E248" s="5">
        <f>_xlfn.XLOOKUP(C248,Products!A$2:A$91,Products!F$2:F$91)</f>
        <v>0</v>
      </c>
      <c r="F248">
        <v>4</v>
      </c>
      <c r="G248" s="5">
        <f>Table1[[#This Row],[Price]]*Table1[[#This Row],[Quantity_Sold]]</f>
        <v>35.96</v>
      </c>
      <c r="H248" s="5">
        <f t="shared" ca="1" si="6"/>
        <v>35.96</v>
      </c>
      <c r="I248">
        <f>_xlfn.XLOOKUP(Table1[[#This Row],[Transaction_ID]],Transactions!A$2:A$501,Transactions!B$2:B$501)</f>
        <v>221</v>
      </c>
      <c r="J248">
        <f>_xlfn.XLOOKUP(Table1[[#This Row],[Transaction_ID]],Transactions!$A$2:$A$501,Transactions!$C$2:$C$501)</f>
        <v>3</v>
      </c>
      <c r="K248" t="str">
        <f>_xlfn.XLOOKUP(Table1[[#This Row],[Transaction_ID]],Transactions!A$2:A$501,Transactions!F$2:F$501)</f>
        <v>Credit Card</v>
      </c>
      <c r="L248" t="b">
        <f>_xlfn.XLOOKUP(Table1[[#This Row],[Transaction_ID]],Transactions!A$2:A$501,Transactions!G$2:G$501)</f>
        <v>0</v>
      </c>
      <c r="M248" s="1">
        <f>IF(L248=TRUE, _xlfn.XLOOKUP(C248, Products!A$2:A$91,Products!G$2:G$91), 0)</f>
        <v>0</v>
      </c>
      <c r="N248" t="str">
        <f ca="1">_xlfn.TEXTJOIN(", ", TRUE,
 IF(AND(L248=TRUE, E248&gt;0), "Membership Pricing", ""),
 IF(AND(L248=TRUE, M248&gt;0), "PC Points", ""),
 IF(AND(_xlfn.XLOOKUP(C248, Products!A:A, Products!C:C, "")="Bakery", RAND()&lt;0.3), "50% Perishable", "")
)</f>
        <v/>
      </c>
      <c r="O248" s="5">
        <f t="shared" ca="1" si="7"/>
        <v>0</v>
      </c>
    </row>
    <row r="249" spans="1:15" x14ac:dyDescent="0.45">
      <c r="A249" t="s">
        <v>314</v>
      </c>
      <c r="B249" s="6">
        <f>_xlfn.XLOOKUP(Table1[[#This Row],[Transaction_ID]],Transactions!A$2:A$501,Transactions!D$2:D$501)</f>
        <v>45738</v>
      </c>
      <c r="C249">
        <v>123519</v>
      </c>
      <c r="D249" s="5">
        <f>_xlfn.XLOOKUP(Table1[[#This Row],[SKU]],Products!A$2:A$91,Products!E$2:E$91)</f>
        <v>1.99</v>
      </c>
      <c r="E249" s="5">
        <f>_xlfn.XLOOKUP(C249,Products!A$2:A$91,Products!F$2:F$91)</f>
        <v>0</v>
      </c>
      <c r="F249">
        <v>3</v>
      </c>
      <c r="G249" s="5">
        <f>Table1[[#This Row],[Price]]*Table1[[#This Row],[Quantity_Sold]]</f>
        <v>5.97</v>
      </c>
      <c r="H249" s="5">
        <f t="shared" ca="1" si="6"/>
        <v>5.97</v>
      </c>
      <c r="I249">
        <f>_xlfn.XLOOKUP(Table1[[#This Row],[Transaction_ID]],Transactions!A$2:A$501,Transactions!B$2:B$501)</f>
        <v>221</v>
      </c>
      <c r="J249">
        <f>_xlfn.XLOOKUP(Table1[[#This Row],[Transaction_ID]],Transactions!$A$2:$A$501,Transactions!$C$2:$C$501)</f>
        <v>3</v>
      </c>
      <c r="K249" t="str">
        <f>_xlfn.XLOOKUP(Table1[[#This Row],[Transaction_ID]],Transactions!A$2:A$501,Transactions!F$2:F$501)</f>
        <v>Credit Card</v>
      </c>
      <c r="L249" t="b">
        <f>_xlfn.XLOOKUP(Table1[[#This Row],[Transaction_ID]],Transactions!A$2:A$501,Transactions!G$2:G$501)</f>
        <v>0</v>
      </c>
      <c r="M249" s="1">
        <f>IF(L249=TRUE, _xlfn.XLOOKUP(C249, Products!A$2:A$91,Products!G$2:G$91), 0)</f>
        <v>0</v>
      </c>
      <c r="N249" t="str">
        <f ca="1">_xlfn.TEXTJOIN(", ", TRUE,
 IF(AND(L249=TRUE, E249&gt;0), "Membership Pricing", ""),
 IF(AND(L249=TRUE, M249&gt;0), "PC Points", ""),
 IF(AND(_xlfn.XLOOKUP(C249, Products!A:A, Products!C:C, "")="Bakery", RAND()&lt;0.3), "50% Perishable", "")
)</f>
        <v/>
      </c>
      <c r="O249" s="5">
        <f t="shared" ca="1" si="7"/>
        <v>0</v>
      </c>
    </row>
    <row r="250" spans="1:15" x14ac:dyDescent="0.45">
      <c r="A250" t="s">
        <v>315</v>
      </c>
      <c r="B250" s="6">
        <f>_xlfn.XLOOKUP(Table1[[#This Row],[Transaction_ID]],Transactions!A$2:A$501,Transactions!D$2:D$501)</f>
        <v>45738</v>
      </c>
      <c r="C250">
        <v>123525</v>
      </c>
      <c r="D250" s="5">
        <f>_xlfn.XLOOKUP(Table1[[#This Row],[SKU]],Products!A$2:A$91,Products!E$2:E$91)</f>
        <v>3.99</v>
      </c>
      <c r="E250" s="5">
        <f>_xlfn.XLOOKUP(C250,Products!A$2:A$91,Products!F$2:F$91)</f>
        <v>3</v>
      </c>
      <c r="F250">
        <v>4</v>
      </c>
      <c r="G250" s="5">
        <f>Table1[[#This Row],[Price]]*Table1[[#This Row],[Quantity_Sold]]</f>
        <v>15.96</v>
      </c>
      <c r="H250" s="5">
        <f t="shared" ca="1" si="6"/>
        <v>15.96</v>
      </c>
      <c r="I250">
        <f>_xlfn.XLOOKUP(Table1[[#This Row],[Transaction_ID]],Transactions!A$2:A$501,Transactions!B$2:B$501)</f>
        <v>209</v>
      </c>
      <c r="J250">
        <f>_xlfn.XLOOKUP(Table1[[#This Row],[Transaction_ID]],Transactions!$A$2:$A$501,Transactions!$C$2:$C$501)</f>
        <v>1</v>
      </c>
      <c r="K250" t="str">
        <f>_xlfn.XLOOKUP(Table1[[#This Row],[Transaction_ID]],Transactions!A$2:A$501,Transactions!F$2:F$501)</f>
        <v>Credit Card</v>
      </c>
      <c r="L250" t="b">
        <f>_xlfn.XLOOKUP(Table1[[#This Row],[Transaction_ID]],Transactions!A$2:A$501,Transactions!G$2:G$501)</f>
        <v>0</v>
      </c>
      <c r="M250" s="1">
        <f>IF(L250=TRUE, _xlfn.XLOOKUP(C250, Products!A$2:A$91,Products!G$2:G$91), 0)</f>
        <v>0</v>
      </c>
      <c r="N250" t="str">
        <f ca="1">_xlfn.TEXTJOIN(", ", TRUE,
 IF(AND(L250=TRUE, E250&gt;0), "Membership Pricing", ""),
 IF(AND(L250=TRUE, M250&gt;0), "PC Points", ""),
 IF(AND(_xlfn.XLOOKUP(C250, Products!A:A, Products!C:C, "")="Bakery", RAND()&lt;0.3), "50% Perishable", "")
)</f>
        <v/>
      </c>
      <c r="O250" s="5">
        <f t="shared" ca="1" si="7"/>
        <v>0</v>
      </c>
    </row>
    <row r="251" spans="1:15" x14ac:dyDescent="0.45">
      <c r="A251" t="s">
        <v>315</v>
      </c>
      <c r="B251" s="6">
        <f>_xlfn.XLOOKUP(Table1[[#This Row],[Transaction_ID]],Transactions!A$2:A$501,Transactions!D$2:D$501)</f>
        <v>45738</v>
      </c>
      <c r="C251">
        <v>123521</v>
      </c>
      <c r="D251" s="5">
        <f>_xlfn.XLOOKUP(Table1[[#This Row],[SKU]],Products!A$2:A$91,Products!E$2:E$91)</f>
        <v>3.99</v>
      </c>
      <c r="E251" s="5">
        <f>_xlfn.XLOOKUP(C251,Products!A$2:A$91,Products!F$2:F$91)</f>
        <v>0</v>
      </c>
      <c r="F251">
        <v>2</v>
      </c>
      <c r="G251" s="5">
        <f>Table1[[#This Row],[Price]]*Table1[[#This Row],[Quantity_Sold]]</f>
        <v>7.98</v>
      </c>
      <c r="H251" s="5">
        <f t="shared" ca="1" si="6"/>
        <v>7.98</v>
      </c>
      <c r="I251">
        <f>_xlfn.XLOOKUP(Table1[[#This Row],[Transaction_ID]],Transactions!A$2:A$501,Transactions!B$2:B$501)</f>
        <v>209</v>
      </c>
      <c r="J251">
        <f>_xlfn.XLOOKUP(Table1[[#This Row],[Transaction_ID]],Transactions!$A$2:$A$501,Transactions!$C$2:$C$501)</f>
        <v>1</v>
      </c>
      <c r="K251" t="str">
        <f>_xlfn.XLOOKUP(Table1[[#This Row],[Transaction_ID]],Transactions!A$2:A$501,Transactions!F$2:F$501)</f>
        <v>Credit Card</v>
      </c>
      <c r="L251" t="b">
        <f>_xlfn.XLOOKUP(Table1[[#This Row],[Transaction_ID]],Transactions!A$2:A$501,Transactions!G$2:G$501)</f>
        <v>0</v>
      </c>
      <c r="M251" s="1">
        <f>IF(L251=TRUE, _xlfn.XLOOKUP(C251, Products!A$2:A$91,Products!G$2:G$91), 0)</f>
        <v>0</v>
      </c>
      <c r="N251" t="str">
        <f ca="1">_xlfn.TEXTJOIN(", ", TRUE,
 IF(AND(L251=TRUE, E251&gt;0), "Membership Pricing", ""),
 IF(AND(L251=TRUE, M251&gt;0), "PC Points", ""),
 IF(AND(_xlfn.XLOOKUP(C251, Products!A:A, Products!C:C, "")="Bakery", RAND()&lt;0.3), "50% Perishable", "")
)</f>
        <v/>
      </c>
      <c r="O251" s="5">
        <f t="shared" ca="1" si="7"/>
        <v>0</v>
      </c>
    </row>
    <row r="252" spans="1:15" x14ac:dyDescent="0.45">
      <c r="A252" t="s">
        <v>315</v>
      </c>
      <c r="B252" s="6">
        <f>_xlfn.XLOOKUP(Table1[[#This Row],[Transaction_ID]],Transactions!A$2:A$501,Transactions!D$2:D$501)</f>
        <v>45738</v>
      </c>
      <c r="C252">
        <v>123579</v>
      </c>
      <c r="D252" s="5">
        <f>_xlfn.XLOOKUP(Table1[[#This Row],[SKU]],Products!A$2:A$91,Products!E$2:E$91)</f>
        <v>5.49</v>
      </c>
      <c r="E252" s="5">
        <f>_xlfn.XLOOKUP(C252,Products!A$2:A$91,Products!F$2:F$91)</f>
        <v>0</v>
      </c>
      <c r="F252">
        <v>2</v>
      </c>
      <c r="G252" s="5">
        <f>Table1[[#This Row],[Price]]*Table1[[#This Row],[Quantity_Sold]]</f>
        <v>10.98</v>
      </c>
      <c r="H252" s="5">
        <f t="shared" ca="1" si="6"/>
        <v>10.98</v>
      </c>
      <c r="I252">
        <f>_xlfn.XLOOKUP(Table1[[#This Row],[Transaction_ID]],Transactions!A$2:A$501,Transactions!B$2:B$501)</f>
        <v>209</v>
      </c>
      <c r="J252">
        <f>_xlfn.XLOOKUP(Table1[[#This Row],[Transaction_ID]],Transactions!$A$2:$A$501,Transactions!$C$2:$C$501)</f>
        <v>1</v>
      </c>
      <c r="K252" t="str">
        <f>_xlfn.XLOOKUP(Table1[[#This Row],[Transaction_ID]],Transactions!A$2:A$501,Transactions!F$2:F$501)</f>
        <v>Credit Card</v>
      </c>
      <c r="L252" t="b">
        <f>_xlfn.XLOOKUP(Table1[[#This Row],[Transaction_ID]],Transactions!A$2:A$501,Transactions!G$2:G$501)</f>
        <v>0</v>
      </c>
      <c r="M252" s="1">
        <f>IF(L252=TRUE, _xlfn.XLOOKUP(C252, Products!A$2:A$91,Products!G$2:G$91), 0)</f>
        <v>0</v>
      </c>
      <c r="N252" t="str">
        <f ca="1">_xlfn.TEXTJOIN(", ", TRUE,
 IF(AND(L252=TRUE, E252&gt;0), "Membership Pricing", ""),
 IF(AND(L252=TRUE, M252&gt;0), "PC Points", ""),
 IF(AND(_xlfn.XLOOKUP(C252, Products!A:A, Products!C:C, "")="Bakery", RAND()&lt;0.3), "50% Perishable", "")
)</f>
        <v/>
      </c>
      <c r="O252" s="5">
        <f t="shared" ca="1" si="7"/>
        <v>0</v>
      </c>
    </row>
    <row r="253" spans="1:15" x14ac:dyDescent="0.45">
      <c r="A253" t="s">
        <v>316</v>
      </c>
      <c r="B253" s="6">
        <f>_xlfn.XLOOKUP(Table1[[#This Row],[Transaction_ID]],Transactions!A$2:A$501,Transactions!D$2:D$501)</f>
        <v>45738</v>
      </c>
      <c r="C253">
        <v>123544</v>
      </c>
      <c r="D253" s="5">
        <f>_xlfn.XLOOKUP(Table1[[#This Row],[SKU]],Products!A$2:A$91,Products!E$2:E$91)</f>
        <v>4.99</v>
      </c>
      <c r="E253" s="5">
        <f>_xlfn.XLOOKUP(C253,Products!A$2:A$91,Products!F$2:F$91)</f>
        <v>0</v>
      </c>
      <c r="F253">
        <v>4</v>
      </c>
      <c r="G253" s="5">
        <f>Table1[[#This Row],[Price]]*Table1[[#This Row],[Quantity_Sold]]</f>
        <v>19.96</v>
      </c>
      <c r="H253" s="5">
        <f t="shared" ca="1" si="6"/>
        <v>19.96</v>
      </c>
      <c r="I253">
        <f>_xlfn.XLOOKUP(Table1[[#This Row],[Transaction_ID]],Transactions!A$2:A$501,Transactions!B$2:B$501)</f>
        <v>217</v>
      </c>
      <c r="J253">
        <f>_xlfn.XLOOKUP(Table1[[#This Row],[Transaction_ID]],Transactions!$A$2:$A$501,Transactions!$C$2:$C$501)</f>
        <v>6</v>
      </c>
      <c r="K253" t="str">
        <f>_xlfn.XLOOKUP(Table1[[#This Row],[Transaction_ID]],Transactions!A$2:A$501,Transactions!F$2:F$501)</f>
        <v>Credit Card</v>
      </c>
      <c r="L253" t="b">
        <f>_xlfn.XLOOKUP(Table1[[#This Row],[Transaction_ID]],Transactions!A$2:A$501,Transactions!G$2:G$501)</f>
        <v>0</v>
      </c>
      <c r="M253" s="1">
        <f>IF(L253=TRUE, _xlfn.XLOOKUP(C253, Products!A$2:A$91,Products!G$2:G$91), 0)</f>
        <v>0</v>
      </c>
      <c r="N253" t="str">
        <f ca="1">_xlfn.TEXTJOIN(", ", TRUE,
 IF(AND(L253=TRUE, E253&gt;0), "Membership Pricing", ""),
 IF(AND(L253=TRUE, M253&gt;0), "PC Points", ""),
 IF(AND(_xlfn.XLOOKUP(C253, Products!A:A, Products!C:C, "")="Bakery", RAND()&lt;0.3), "50% Perishable", "")
)</f>
        <v/>
      </c>
      <c r="O253" s="5">
        <f t="shared" ca="1" si="7"/>
        <v>0</v>
      </c>
    </row>
    <row r="254" spans="1:15" x14ac:dyDescent="0.45">
      <c r="A254" t="s">
        <v>316</v>
      </c>
      <c r="B254" s="6">
        <f>_xlfn.XLOOKUP(Table1[[#This Row],[Transaction_ID]],Transactions!A$2:A$501,Transactions!D$2:D$501)</f>
        <v>45738</v>
      </c>
      <c r="C254">
        <v>123553</v>
      </c>
      <c r="D254" s="5">
        <f>_xlfn.XLOOKUP(Table1[[#This Row],[SKU]],Products!A$2:A$91,Products!E$2:E$91)</f>
        <v>4.99</v>
      </c>
      <c r="E254" s="5">
        <f>_xlfn.XLOOKUP(C254,Products!A$2:A$91,Products!F$2:F$91)</f>
        <v>0</v>
      </c>
      <c r="F254">
        <v>5</v>
      </c>
      <c r="G254" s="5">
        <f>Table1[[#This Row],[Price]]*Table1[[#This Row],[Quantity_Sold]]</f>
        <v>24.950000000000003</v>
      </c>
      <c r="H254" s="5">
        <f t="shared" ca="1" si="6"/>
        <v>24.950000000000003</v>
      </c>
      <c r="I254">
        <f>_xlfn.XLOOKUP(Table1[[#This Row],[Transaction_ID]],Transactions!A$2:A$501,Transactions!B$2:B$501)</f>
        <v>217</v>
      </c>
      <c r="J254">
        <f>_xlfn.XLOOKUP(Table1[[#This Row],[Transaction_ID]],Transactions!$A$2:$A$501,Transactions!$C$2:$C$501)</f>
        <v>6</v>
      </c>
      <c r="K254" t="str">
        <f>_xlfn.XLOOKUP(Table1[[#This Row],[Transaction_ID]],Transactions!A$2:A$501,Transactions!F$2:F$501)</f>
        <v>Credit Card</v>
      </c>
      <c r="L254" t="b">
        <f>_xlfn.XLOOKUP(Table1[[#This Row],[Transaction_ID]],Transactions!A$2:A$501,Transactions!G$2:G$501)</f>
        <v>0</v>
      </c>
      <c r="M254" s="1">
        <f>IF(L254=TRUE, _xlfn.XLOOKUP(C254, Products!A$2:A$91,Products!G$2:G$91), 0)</f>
        <v>0</v>
      </c>
      <c r="N254" t="str">
        <f ca="1">_xlfn.TEXTJOIN(", ", TRUE,
 IF(AND(L254=TRUE, E254&gt;0), "Membership Pricing", ""),
 IF(AND(L254=TRUE, M254&gt;0), "PC Points", ""),
 IF(AND(_xlfn.XLOOKUP(C254, Products!A:A, Products!C:C, "")="Bakery", RAND()&lt;0.3), "50% Perishable", "")
)</f>
        <v/>
      </c>
      <c r="O254" s="5">
        <f t="shared" ca="1" si="7"/>
        <v>0</v>
      </c>
    </row>
    <row r="255" spans="1:15" x14ac:dyDescent="0.45">
      <c r="A255" t="s">
        <v>56</v>
      </c>
      <c r="B255" s="6">
        <f>_xlfn.XLOOKUP(Table1[[#This Row],[Transaction_ID]],Transactions!A$2:A$501,Transactions!D$2:D$501)</f>
        <v>45738</v>
      </c>
      <c r="C255">
        <v>123576</v>
      </c>
      <c r="D255" s="5">
        <f>_xlfn.XLOOKUP(Table1[[#This Row],[SKU]],Products!A$2:A$91,Products!E$2:E$91)</f>
        <v>2.99</v>
      </c>
      <c r="E255" s="5">
        <f>_xlfn.XLOOKUP(C255,Products!A$2:A$91,Products!F$2:F$91)</f>
        <v>0</v>
      </c>
      <c r="F255">
        <v>5</v>
      </c>
      <c r="G255" s="5">
        <f>Table1[[#This Row],[Price]]*Table1[[#This Row],[Quantity_Sold]]</f>
        <v>14.950000000000001</v>
      </c>
      <c r="H255" s="5">
        <f t="shared" ca="1" si="6"/>
        <v>14.950000000000001</v>
      </c>
      <c r="I255">
        <f>_xlfn.XLOOKUP(Table1[[#This Row],[Transaction_ID]],Transactions!A$2:A$501,Transactions!B$2:B$501)</f>
        <v>213</v>
      </c>
      <c r="J255">
        <f>_xlfn.XLOOKUP(Table1[[#This Row],[Transaction_ID]],Transactions!$A$2:$A$501,Transactions!$C$2:$C$501)</f>
        <v>6</v>
      </c>
      <c r="K255" t="str">
        <f>_xlfn.XLOOKUP(Table1[[#This Row],[Transaction_ID]],Transactions!A$2:A$501,Transactions!F$2:F$501)</f>
        <v>Credit Card</v>
      </c>
      <c r="L255" t="b">
        <f>_xlfn.XLOOKUP(Table1[[#This Row],[Transaction_ID]],Transactions!A$2:A$501,Transactions!G$2:G$501)</f>
        <v>0</v>
      </c>
      <c r="M255" s="1">
        <f>IF(L255=TRUE, _xlfn.XLOOKUP(C255, Products!A$2:A$91,Products!G$2:G$91), 0)</f>
        <v>0</v>
      </c>
      <c r="N255" t="str">
        <f ca="1">_xlfn.TEXTJOIN(", ", TRUE,
 IF(AND(L255=TRUE, E255&gt;0), "Membership Pricing", ""),
 IF(AND(L255=TRUE, M255&gt;0), "PC Points", ""),
 IF(AND(_xlfn.XLOOKUP(C255, Products!A:A, Products!C:C, "")="Bakery", RAND()&lt;0.3), "50% Perishable", "")
)</f>
        <v/>
      </c>
      <c r="O255" s="5">
        <f t="shared" ca="1" si="7"/>
        <v>0</v>
      </c>
    </row>
    <row r="256" spans="1:15" x14ac:dyDescent="0.45">
      <c r="A256" t="s">
        <v>56</v>
      </c>
      <c r="B256" s="6">
        <f>_xlfn.XLOOKUP(Table1[[#This Row],[Transaction_ID]],Transactions!A$2:A$501,Transactions!D$2:D$501)</f>
        <v>45738</v>
      </c>
      <c r="C256">
        <v>123533</v>
      </c>
      <c r="D256" s="5">
        <f>_xlfn.XLOOKUP(Table1[[#This Row],[SKU]],Products!A$2:A$91,Products!E$2:E$91)</f>
        <v>9.49</v>
      </c>
      <c r="E256" s="5">
        <f>_xlfn.XLOOKUP(C256,Products!A$2:A$91,Products!F$2:F$91)</f>
        <v>0</v>
      </c>
      <c r="F256">
        <v>3</v>
      </c>
      <c r="G256" s="5">
        <f>Table1[[#This Row],[Price]]*Table1[[#This Row],[Quantity_Sold]]</f>
        <v>28.47</v>
      </c>
      <c r="H256" s="5">
        <f t="shared" ca="1" si="6"/>
        <v>28.47</v>
      </c>
      <c r="I256">
        <f>_xlfn.XLOOKUP(Table1[[#This Row],[Transaction_ID]],Transactions!A$2:A$501,Transactions!B$2:B$501)</f>
        <v>213</v>
      </c>
      <c r="J256">
        <f>_xlfn.XLOOKUP(Table1[[#This Row],[Transaction_ID]],Transactions!$A$2:$A$501,Transactions!$C$2:$C$501)</f>
        <v>6</v>
      </c>
      <c r="K256" t="str">
        <f>_xlfn.XLOOKUP(Table1[[#This Row],[Transaction_ID]],Transactions!A$2:A$501,Transactions!F$2:F$501)</f>
        <v>Credit Card</v>
      </c>
      <c r="L256" t="b">
        <f>_xlfn.XLOOKUP(Table1[[#This Row],[Transaction_ID]],Transactions!A$2:A$501,Transactions!G$2:G$501)</f>
        <v>0</v>
      </c>
      <c r="M256" s="1">
        <f>IF(L256=TRUE, _xlfn.XLOOKUP(C256, Products!A$2:A$91,Products!G$2:G$91), 0)</f>
        <v>0</v>
      </c>
      <c r="N256" t="str">
        <f ca="1">_xlfn.TEXTJOIN(", ", TRUE,
 IF(AND(L256=TRUE, E256&gt;0), "Membership Pricing", ""),
 IF(AND(L256=TRUE, M256&gt;0), "PC Points", ""),
 IF(AND(_xlfn.XLOOKUP(C256, Products!A:A, Products!C:C, "")="Bakery", RAND()&lt;0.3), "50% Perishable", "")
)</f>
        <v/>
      </c>
      <c r="O256" s="5">
        <f t="shared" ca="1" si="7"/>
        <v>0</v>
      </c>
    </row>
    <row r="257" spans="1:15" x14ac:dyDescent="0.45">
      <c r="A257" t="s">
        <v>56</v>
      </c>
      <c r="B257" s="6">
        <f>_xlfn.XLOOKUP(Table1[[#This Row],[Transaction_ID]],Transactions!A$2:A$501,Transactions!D$2:D$501)</f>
        <v>45738</v>
      </c>
      <c r="C257">
        <v>123589</v>
      </c>
      <c r="D257" s="5">
        <f>_xlfn.XLOOKUP(Table1[[#This Row],[SKU]],Products!A$2:A$91,Products!E$2:E$91)</f>
        <v>4.99</v>
      </c>
      <c r="E257" s="5">
        <f>_xlfn.XLOOKUP(C257,Products!A$2:A$91,Products!F$2:F$91)</f>
        <v>0</v>
      </c>
      <c r="F257">
        <v>5</v>
      </c>
      <c r="G257" s="5">
        <f>Table1[[#This Row],[Price]]*Table1[[#This Row],[Quantity_Sold]]</f>
        <v>24.950000000000003</v>
      </c>
      <c r="H257" s="5">
        <f t="shared" ca="1" si="6"/>
        <v>24.950000000000003</v>
      </c>
      <c r="I257">
        <f>_xlfn.XLOOKUP(Table1[[#This Row],[Transaction_ID]],Transactions!A$2:A$501,Transactions!B$2:B$501)</f>
        <v>213</v>
      </c>
      <c r="J257">
        <f>_xlfn.XLOOKUP(Table1[[#This Row],[Transaction_ID]],Transactions!$A$2:$A$501,Transactions!$C$2:$C$501)</f>
        <v>6</v>
      </c>
      <c r="K257" t="str">
        <f>_xlfn.XLOOKUP(Table1[[#This Row],[Transaction_ID]],Transactions!A$2:A$501,Transactions!F$2:F$501)</f>
        <v>Credit Card</v>
      </c>
      <c r="L257" t="b">
        <f>_xlfn.XLOOKUP(Table1[[#This Row],[Transaction_ID]],Transactions!A$2:A$501,Transactions!G$2:G$501)</f>
        <v>0</v>
      </c>
      <c r="M257" s="1">
        <f>IF(L257=TRUE, _xlfn.XLOOKUP(C257, Products!A$2:A$91,Products!G$2:G$91), 0)</f>
        <v>0</v>
      </c>
      <c r="N257" t="str">
        <f ca="1">_xlfn.TEXTJOIN(", ", TRUE,
 IF(AND(L257=TRUE, E257&gt;0), "Membership Pricing", ""),
 IF(AND(L257=TRUE, M257&gt;0), "PC Points", ""),
 IF(AND(_xlfn.XLOOKUP(C257, Products!A:A, Products!C:C, "")="Bakery", RAND()&lt;0.3), "50% Perishable", "")
)</f>
        <v/>
      </c>
      <c r="O257" s="5">
        <f t="shared" ca="1" si="7"/>
        <v>0</v>
      </c>
    </row>
    <row r="258" spans="1:15" x14ac:dyDescent="0.45">
      <c r="A258" t="s">
        <v>56</v>
      </c>
      <c r="B258" s="6">
        <f>_xlfn.XLOOKUP(Table1[[#This Row],[Transaction_ID]],Transactions!A$2:A$501,Transactions!D$2:D$501)</f>
        <v>45738</v>
      </c>
      <c r="C258">
        <v>123511</v>
      </c>
      <c r="D258" s="5">
        <f>_xlfn.XLOOKUP(Table1[[#This Row],[SKU]],Products!A$2:A$91,Products!E$2:E$91)</f>
        <v>2.4900000000000002</v>
      </c>
      <c r="E258" s="5">
        <f>_xlfn.XLOOKUP(C258,Products!A$2:A$91,Products!F$2:F$91)</f>
        <v>2</v>
      </c>
      <c r="F258">
        <v>1</v>
      </c>
      <c r="G258" s="5">
        <f>Table1[[#This Row],[Price]]*Table1[[#This Row],[Quantity_Sold]]</f>
        <v>2.4900000000000002</v>
      </c>
      <c r="H258" s="5">
        <f t="shared" ref="H258:H321" ca="1" si="8" xml:space="preserve">
 IF(AND(ISNUMBER(SEARCH("50% Perishable", N258)), ISNUMBER(SEARCH("Membership Pricing", N258)), E258&gt;0),
    F258 * E258 * 0.5,
    IF(AND(ISNUMBER(SEARCH("50% Perishable", N258)), NOT(ISNUMBER(SEARCH("Membership Pricing", N258)))),
       F258 * D258 * 0.5,
       IF(AND(L258=TRUE, ISNUMBER(SEARCH("Membership Pricing", N258)), E258&gt;0),
          F258 * E258,
          F258 * D258
       )
    )
)</f>
        <v>2.4900000000000002</v>
      </c>
      <c r="I258">
        <f>_xlfn.XLOOKUP(Table1[[#This Row],[Transaction_ID]],Transactions!A$2:A$501,Transactions!B$2:B$501)</f>
        <v>213</v>
      </c>
      <c r="J258">
        <f>_xlfn.XLOOKUP(Table1[[#This Row],[Transaction_ID]],Transactions!$A$2:$A$501,Transactions!$C$2:$C$501)</f>
        <v>6</v>
      </c>
      <c r="K258" t="str">
        <f>_xlfn.XLOOKUP(Table1[[#This Row],[Transaction_ID]],Transactions!A$2:A$501,Transactions!F$2:F$501)</f>
        <v>Credit Card</v>
      </c>
      <c r="L258" t="b">
        <f>_xlfn.XLOOKUP(Table1[[#This Row],[Transaction_ID]],Transactions!A$2:A$501,Transactions!G$2:G$501)</f>
        <v>0</v>
      </c>
      <c r="M258" s="1">
        <f>IF(L258=TRUE, _xlfn.XLOOKUP(C258, Products!A$2:A$91,Products!G$2:G$91), 0)</f>
        <v>0</v>
      </c>
      <c r="N258" t="str">
        <f ca="1">_xlfn.TEXTJOIN(", ", TRUE,
 IF(AND(L258=TRUE, E258&gt;0), "Membership Pricing", ""),
 IF(AND(L258=TRUE, M258&gt;0), "PC Points", ""),
 IF(AND(_xlfn.XLOOKUP(C258, Products!A:A, Products!C:C, "")="Bakery", RAND()&lt;0.3), "50% Perishable", "")
)</f>
        <v/>
      </c>
      <c r="O258" s="5">
        <f t="shared" ref="O258:O321" ca="1" si="9">G258-H258</f>
        <v>0</v>
      </c>
    </row>
    <row r="259" spans="1:15" x14ac:dyDescent="0.45">
      <c r="A259" t="s">
        <v>317</v>
      </c>
      <c r="B259" s="6">
        <f>_xlfn.XLOOKUP(Table1[[#This Row],[Transaction_ID]],Transactions!A$2:A$501,Transactions!D$2:D$501)</f>
        <v>45743</v>
      </c>
      <c r="C259">
        <v>123559</v>
      </c>
      <c r="D259" s="5">
        <f>_xlfn.XLOOKUP(Table1[[#This Row],[SKU]],Products!A$2:A$91,Products!E$2:E$91)</f>
        <v>2.99</v>
      </c>
      <c r="E259" s="5">
        <f>_xlfn.XLOOKUP(C259,Products!A$2:A$91,Products!F$2:F$91)</f>
        <v>0</v>
      </c>
      <c r="F259">
        <v>2</v>
      </c>
      <c r="G259" s="5">
        <f>Table1[[#This Row],[Price]]*Table1[[#This Row],[Quantity_Sold]]</f>
        <v>5.98</v>
      </c>
      <c r="H259" s="5">
        <f t="shared" ca="1" si="8"/>
        <v>5.98</v>
      </c>
      <c r="I259">
        <f>_xlfn.XLOOKUP(Table1[[#This Row],[Transaction_ID]],Transactions!A$2:A$501,Transactions!B$2:B$501)</f>
        <v>211</v>
      </c>
      <c r="J259">
        <f>_xlfn.XLOOKUP(Table1[[#This Row],[Transaction_ID]],Transactions!$A$2:$A$501,Transactions!$C$2:$C$501)</f>
        <v>2</v>
      </c>
      <c r="K259" t="str">
        <f>_xlfn.XLOOKUP(Table1[[#This Row],[Transaction_ID]],Transactions!A$2:A$501,Transactions!F$2:F$501)</f>
        <v>Credit Card</v>
      </c>
      <c r="L259" t="b">
        <f>_xlfn.XLOOKUP(Table1[[#This Row],[Transaction_ID]],Transactions!A$2:A$501,Transactions!G$2:G$501)</f>
        <v>0</v>
      </c>
      <c r="M259" s="1">
        <f>IF(L259=TRUE, _xlfn.XLOOKUP(C259, Products!A$2:A$91,Products!G$2:G$91), 0)</f>
        <v>0</v>
      </c>
      <c r="N259" t="str">
        <f ca="1">_xlfn.TEXTJOIN(", ", TRUE,
 IF(AND(L259=TRUE, E259&gt;0), "Membership Pricing", ""),
 IF(AND(L259=TRUE, M259&gt;0), "PC Points", ""),
 IF(AND(_xlfn.XLOOKUP(C259, Products!A:A, Products!C:C, "")="Bakery", RAND()&lt;0.3), "50% Perishable", "")
)</f>
        <v/>
      </c>
      <c r="O259" s="5">
        <f t="shared" ca="1" si="9"/>
        <v>0</v>
      </c>
    </row>
    <row r="260" spans="1:15" x14ac:dyDescent="0.45">
      <c r="A260" t="s">
        <v>317</v>
      </c>
      <c r="B260" s="6">
        <f>_xlfn.XLOOKUP(Table1[[#This Row],[Transaction_ID]],Transactions!A$2:A$501,Transactions!D$2:D$501)</f>
        <v>45743</v>
      </c>
      <c r="C260">
        <v>123594</v>
      </c>
      <c r="D260" s="5">
        <f>_xlfn.XLOOKUP(Table1[[#This Row],[SKU]],Products!A$2:A$91,Products!E$2:E$91)</f>
        <v>3.49</v>
      </c>
      <c r="E260" s="5">
        <f>_xlfn.XLOOKUP(C260,Products!A$2:A$91,Products!F$2:F$91)</f>
        <v>0</v>
      </c>
      <c r="F260">
        <v>1</v>
      </c>
      <c r="G260" s="5">
        <f>Table1[[#This Row],[Price]]*Table1[[#This Row],[Quantity_Sold]]</f>
        <v>3.49</v>
      </c>
      <c r="H260" s="5">
        <f t="shared" ca="1" si="8"/>
        <v>3.49</v>
      </c>
      <c r="I260">
        <f>_xlfn.XLOOKUP(Table1[[#This Row],[Transaction_ID]],Transactions!A$2:A$501,Transactions!B$2:B$501)</f>
        <v>211</v>
      </c>
      <c r="J260">
        <f>_xlfn.XLOOKUP(Table1[[#This Row],[Transaction_ID]],Transactions!$A$2:$A$501,Transactions!$C$2:$C$501)</f>
        <v>2</v>
      </c>
      <c r="K260" t="str">
        <f>_xlfn.XLOOKUP(Table1[[#This Row],[Transaction_ID]],Transactions!A$2:A$501,Transactions!F$2:F$501)</f>
        <v>Credit Card</v>
      </c>
      <c r="L260" t="b">
        <f>_xlfn.XLOOKUP(Table1[[#This Row],[Transaction_ID]],Transactions!A$2:A$501,Transactions!G$2:G$501)</f>
        <v>0</v>
      </c>
      <c r="M260" s="1">
        <f>IF(L260=TRUE, _xlfn.XLOOKUP(C260, Products!A$2:A$91,Products!G$2:G$91), 0)</f>
        <v>0</v>
      </c>
      <c r="N260" t="str">
        <f ca="1">_xlfn.TEXTJOIN(", ", TRUE,
 IF(AND(L260=TRUE, E260&gt;0), "Membership Pricing", ""),
 IF(AND(L260=TRUE, M260&gt;0), "PC Points", ""),
 IF(AND(_xlfn.XLOOKUP(C260, Products!A:A, Products!C:C, "")="Bakery", RAND()&lt;0.3), "50% Perishable", "")
)</f>
        <v/>
      </c>
      <c r="O260" s="5">
        <f t="shared" ca="1" si="9"/>
        <v>0</v>
      </c>
    </row>
    <row r="261" spans="1:15" x14ac:dyDescent="0.45">
      <c r="A261" t="s">
        <v>317</v>
      </c>
      <c r="B261" s="6">
        <f>_xlfn.XLOOKUP(Table1[[#This Row],[Transaction_ID]],Transactions!A$2:A$501,Transactions!D$2:D$501)</f>
        <v>45743</v>
      </c>
      <c r="C261">
        <v>123550</v>
      </c>
      <c r="D261" s="5">
        <f>_xlfn.XLOOKUP(Table1[[#This Row],[SKU]],Products!A$2:A$91,Products!E$2:E$91)</f>
        <v>5.99</v>
      </c>
      <c r="E261" s="5">
        <f>_xlfn.XLOOKUP(C261,Products!A$2:A$91,Products!F$2:F$91)</f>
        <v>0</v>
      </c>
      <c r="F261">
        <v>1</v>
      </c>
      <c r="G261" s="5">
        <f>Table1[[#This Row],[Price]]*Table1[[#This Row],[Quantity_Sold]]</f>
        <v>5.99</v>
      </c>
      <c r="H261" s="5">
        <f t="shared" ca="1" si="8"/>
        <v>5.99</v>
      </c>
      <c r="I261">
        <f>_xlfn.XLOOKUP(Table1[[#This Row],[Transaction_ID]],Transactions!A$2:A$501,Transactions!B$2:B$501)</f>
        <v>211</v>
      </c>
      <c r="J261">
        <f>_xlfn.XLOOKUP(Table1[[#This Row],[Transaction_ID]],Transactions!$A$2:$A$501,Transactions!$C$2:$C$501)</f>
        <v>2</v>
      </c>
      <c r="K261" t="str">
        <f>_xlfn.XLOOKUP(Table1[[#This Row],[Transaction_ID]],Transactions!A$2:A$501,Transactions!F$2:F$501)</f>
        <v>Credit Card</v>
      </c>
      <c r="L261" t="b">
        <f>_xlfn.XLOOKUP(Table1[[#This Row],[Transaction_ID]],Transactions!A$2:A$501,Transactions!G$2:G$501)</f>
        <v>0</v>
      </c>
      <c r="M261" s="1">
        <f>IF(L261=TRUE, _xlfn.XLOOKUP(C261, Products!A$2:A$91,Products!G$2:G$91), 0)</f>
        <v>0</v>
      </c>
      <c r="N261" t="str">
        <f ca="1">_xlfn.TEXTJOIN(", ", TRUE,
 IF(AND(L261=TRUE, E261&gt;0), "Membership Pricing", ""),
 IF(AND(L261=TRUE, M261&gt;0), "PC Points", ""),
 IF(AND(_xlfn.XLOOKUP(C261, Products!A:A, Products!C:C, "")="Bakery", RAND()&lt;0.3), "50% Perishable", "")
)</f>
        <v/>
      </c>
      <c r="O261" s="5">
        <f t="shared" ca="1" si="9"/>
        <v>0</v>
      </c>
    </row>
    <row r="262" spans="1:15" x14ac:dyDescent="0.45">
      <c r="A262" t="s">
        <v>57</v>
      </c>
      <c r="B262" s="6">
        <f>_xlfn.XLOOKUP(Table1[[#This Row],[Transaction_ID]],Transactions!A$2:A$501,Transactions!D$2:D$501)</f>
        <v>45743</v>
      </c>
      <c r="C262">
        <v>123526</v>
      </c>
      <c r="D262" s="5">
        <f>_xlfn.XLOOKUP(Table1[[#This Row],[SKU]],Products!A$2:A$91,Products!E$2:E$91)</f>
        <v>5.49</v>
      </c>
      <c r="E262" s="5">
        <f>_xlfn.XLOOKUP(C262,Products!A$2:A$91,Products!F$2:F$91)</f>
        <v>0</v>
      </c>
      <c r="F262">
        <v>2</v>
      </c>
      <c r="G262" s="5">
        <f>Table1[[#This Row],[Price]]*Table1[[#This Row],[Quantity_Sold]]</f>
        <v>10.98</v>
      </c>
      <c r="H262" s="5">
        <f t="shared" ca="1" si="8"/>
        <v>5.49</v>
      </c>
      <c r="I262">
        <f>_xlfn.XLOOKUP(Table1[[#This Row],[Transaction_ID]],Transactions!A$2:A$501,Transactions!B$2:B$501)</f>
        <v>211</v>
      </c>
      <c r="J262">
        <f>_xlfn.XLOOKUP(Table1[[#This Row],[Transaction_ID]],Transactions!$A$2:$A$501,Transactions!$C$2:$C$501)</f>
        <v>2</v>
      </c>
      <c r="K262" t="str">
        <f>_xlfn.XLOOKUP(Table1[[#This Row],[Transaction_ID]],Transactions!A$2:A$501,Transactions!F$2:F$501)</f>
        <v>Cash</v>
      </c>
      <c r="L262" t="b">
        <f>_xlfn.XLOOKUP(Table1[[#This Row],[Transaction_ID]],Transactions!A$2:A$501,Transactions!G$2:G$501)</f>
        <v>0</v>
      </c>
      <c r="M262" s="1">
        <f>IF(L262=TRUE, _xlfn.XLOOKUP(C262, Products!A$2:A$91,Products!G$2:G$91), 0)</f>
        <v>0</v>
      </c>
      <c r="N262" t="str">
        <f ca="1">_xlfn.TEXTJOIN(", ", TRUE,
 IF(AND(L262=TRUE, E262&gt;0), "Membership Pricing", ""),
 IF(AND(L262=TRUE, M262&gt;0), "PC Points", ""),
 IF(AND(_xlfn.XLOOKUP(C262, Products!A:A, Products!C:C, "")="Bakery", RAND()&lt;0.3), "50% Perishable", "")
)</f>
        <v>50% Perishable</v>
      </c>
      <c r="O262" s="5">
        <f t="shared" ca="1" si="9"/>
        <v>5.49</v>
      </c>
    </row>
    <row r="263" spans="1:15" x14ac:dyDescent="0.45">
      <c r="A263" t="s">
        <v>57</v>
      </c>
      <c r="B263" s="6">
        <f>_xlfn.XLOOKUP(Table1[[#This Row],[Transaction_ID]],Transactions!A$2:A$501,Transactions!D$2:D$501)</f>
        <v>45743</v>
      </c>
      <c r="C263">
        <v>123545</v>
      </c>
      <c r="D263" s="5">
        <f>_xlfn.XLOOKUP(Table1[[#This Row],[SKU]],Products!A$2:A$91,Products!E$2:E$91)</f>
        <v>3.99</v>
      </c>
      <c r="E263" s="5">
        <f>_xlfn.XLOOKUP(C263,Products!A$2:A$91,Products!F$2:F$91)</f>
        <v>2.4900000000000002</v>
      </c>
      <c r="F263">
        <v>4</v>
      </c>
      <c r="G263" s="5">
        <f>Table1[[#This Row],[Price]]*Table1[[#This Row],[Quantity_Sold]]</f>
        <v>15.96</v>
      </c>
      <c r="H263" s="5">
        <f t="shared" ca="1" si="8"/>
        <v>15.96</v>
      </c>
      <c r="I263">
        <f>_xlfn.XLOOKUP(Table1[[#This Row],[Transaction_ID]],Transactions!A$2:A$501,Transactions!B$2:B$501)</f>
        <v>211</v>
      </c>
      <c r="J263">
        <f>_xlfn.XLOOKUP(Table1[[#This Row],[Transaction_ID]],Transactions!$A$2:$A$501,Transactions!$C$2:$C$501)</f>
        <v>2</v>
      </c>
      <c r="K263" t="str">
        <f>_xlfn.XLOOKUP(Table1[[#This Row],[Transaction_ID]],Transactions!A$2:A$501,Transactions!F$2:F$501)</f>
        <v>Cash</v>
      </c>
      <c r="L263" t="b">
        <f>_xlfn.XLOOKUP(Table1[[#This Row],[Transaction_ID]],Transactions!A$2:A$501,Transactions!G$2:G$501)</f>
        <v>0</v>
      </c>
      <c r="M263" s="1">
        <f>IF(L263=TRUE, _xlfn.XLOOKUP(C263, Products!A$2:A$91,Products!G$2:G$91), 0)</f>
        <v>0</v>
      </c>
      <c r="N263" t="str">
        <f ca="1">_xlfn.TEXTJOIN(", ", TRUE,
 IF(AND(L263=TRUE, E263&gt;0), "Membership Pricing", ""),
 IF(AND(L263=TRUE, M263&gt;0), "PC Points", ""),
 IF(AND(_xlfn.XLOOKUP(C263, Products!A:A, Products!C:C, "")="Bakery", RAND()&lt;0.3), "50% Perishable", "")
)</f>
        <v/>
      </c>
      <c r="O263" s="5">
        <f t="shared" ca="1" si="9"/>
        <v>0</v>
      </c>
    </row>
    <row r="264" spans="1:15" x14ac:dyDescent="0.45">
      <c r="A264" t="s">
        <v>318</v>
      </c>
      <c r="B264" s="6">
        <f>_xlfn.XLOOKUP(Table1[[#This Row],[Transaction_ID]],Transactions!A$2:A$501,Transactions!D$2:D$501)</f>
        <v>45712</v>
      </c>
      <c r="C264">
        <v>123563</v>
      </c>
      <c r="D264" s="5">
        <f>_xlfn.XLOOKUP(Table1[[#This Row],[SKU]],Products!A$2:A$91,Products!E$2:E$91)</f>
        <v>3.49</v>
      </c>
      <c r="E264" s="5">
        <f>_xlfn.XLOOKUP(C264,Products!A$2:A$91,Products!F$2:F$91)</f>
        <v>0</v>
      </c>
      <c r="F264">
        <v>3</v>
      </c>
      <c r="G264" s="5">
        <f>Table1[[#This Row],[Price]]*Table1[[#This Row],[Quantity_Sold]]</f>
        <v>10.47</v>
      </c>
      <c r="H264" s="5">
        <f t="shared" ca="1" si="8"/>
        <v>10.47</v>
      </c>
      <c r="I264">
        <f>_xlfn.XLOOKUP(Table1[[#This Row],[Transaction_ID]],Transactions!A$2:A$501,Transactions!B$2:B$501)</f>
        <v>213</v>
      </c>
      <c r="J264">
        <f>_xlfn.XLOOKUP(Table1[[#This Row],[Transaction_ID]],Transactions!$A$2:$A$501,Transactions!$C$2:$C$501)</f>
        <v>5</v>
      </c>
      <c r="K264" t="str">
        <f>_xlfn.XLOOKUP(Table1[[#This Row],[Transaction_ID]],Transactions!A$2:A$501,Transactions!F$2:F$501)</f>
        <v>Cash</v>
      </c>
      <c r="L264" t="b">
        <f>_xlfn.XLOOKUP(Table1[[#This Row],[Transaction_ID]],Transactions!A$2:A$501,Transactions!G$2:G$501)</f>
        <v>0</v>
      </c>
      <c r="M264" s="1">
        <f>IF(L264=TRUE, _xlfn.XLOOKUP(C264, Products!A$2:A$91,Products!G$2:G$91), 0)</f>
        <v>0</v>
      </c>
      <c r="N264" t="str">
        <f ca="1">_xlfn.TEXTJOIN(", ", TRUE,
 IF(AND(L264=TRUE, E264&gt;0), "Membership Pricing", ""),
 IF(AND(L264=TRUE, M264&gt;0), "PC Points", ""),
 IF(AND(_xlfn.XLOOKUP(C264, Products!A:A, Products!C:C, "")="Bakery", RAND()&lt;0.3), "50% Perishable", "")
)</f>
        <v/>
      </c>
      <c r="O264" s="5">
        <f t="shared" ca="1" si="9"/>
        <v>0</v>
      </c>
    </row>
    <row r="265" spans="1:15" x14ac:dyDescent="0.45">
      <c r="A265" t="s">
        <v>318</v>
      </c>
      <c r="B265" s="6">
        <f>_xlfn.XLOOKUP(Table1[[#This Row],[Transaction_ID]],Transactions!A$2:A$501,Transactions!D$2:D$501)</f>
        <v>45712</v>
      </c>
      <c r="C265">
        <v>123513</v>
      </c>
      <c r="D265" s="5">
        <f>_xlfn.XLOOKUP(Table1[[#This Row],[SKU]],Products!A$2:A$91,Products!E$2:E$91)</f>
        <v>2.99</v>
      </c>
      <c r="E265" s="5">
        <f>_xlfn.XLOOKUP(C265,Products!A$2:A$91,Products!F$2:F$91)</f>
        <v>0</v>
      </c>
      <c r="F265">
        <v>2</v>
      </c>
      <c r="G265" s="5">
        <f>Table1[[#This Row],[Price]]*Table1[[#This Row],[Quantity_Sold]]</f>
        <v>5.98</v>
      </c>
      <c r="H265" s="5">
        <f t="shared" ca="1" si="8"/>
        <v>5.98</v>
      </c>
      <c r="I265">
        <f>_xlfn.XLOOKUP(Table1[[#This Row],[Transaction_ID]],Transactions!A$2:A$501,Transactions!B$2:B$501)</f>
        <v>213</v>
      </c>
      <c r="J265">
        <f>_xlfn.XLOOKUP(Table1[[#This Row],[Transaction_ID]],Transactions!$A$2:$A$501,Transactions!$C$2:$C$501)</f>
        <v>5</v>
      </c>
      <c r="K265" t="str">
        <f>_xlfn.XLOOKUP(Table1[[#This Row],[Transaction_ID]],Transactions!A$2:A$501,Transactions!F$2:F$501)</f>
        <v>Cash</v>
      </c>
      <c r="L265" t="b">
        <f>_xlfn.XLOOKUP(Table1[[#This Row],[Transaction_ID]],Transactions!A$2:A$501,Transactions!G$2:G$501)</f>
        <v>0</v>
      </c>
      <c r="M265" s="1">
        <f>IF(L265=TRUE, _xlfn.XLOOKUP(C265, Products!A$2:A$91,Products!G$2:G$91), 0)</f>
        <v>0</v>
      </c>
      <c r="N265" t="str">
        <f ca="1">_xlfn.TEXTJOIN(", ", TRUE,
 IF(AND(L265=TRUE, E265&gt;0), "Membership Pricing", ""),
 IF(AND(L265=TRUE, M265&gt;0), "PC Points", ""),
 IF(AND(_xlfn.XLOOKUP(C265, Products!A:A, Products!C:C, "")="Bakery", RAND()&lt;0.3), "50% Perishable", "")
)</f>
        <v/>
      </c>
      <c r="O265" s="5">
        <f t="shared" ca="1" si="9"/>
        <v>0</v>
      </c>
    </row>
    <row r="266" spans="1:15" x14ac:dyDescent="0.45">
      <c r="A266" t="s">
        <v>319</v>
      </c>
      <c r="B266" s="6">
        <f>_xlfn.XLOOKUP(Table1[[#This Row],[Transaction_ID]],Transactions!A$2:A$501,Transactions!D$2:D$501)</f>
        <v>45745</v>
      </c>
      <c r="C266">
        <v>123588</v>
      </c>
      <c r="D266" s="5">
        <f>_xlfn.XLOOKUP(Table1[[#This Row],[SKU]],Products!A$2:A$91,Products!E$2:E$91)</f>
        <v>2.4900000000000002</v>
      </c>
      <c r="E266" s="5">
        <f>_xlfn.XLOOKUP(C266,Products!A$2:A$91,Products!F$2:F$91)</f>
        <v>0</v>
      </c>
      <c r="F266">
        <v>4</v>
      </c>
      <c r="G266" s="5">
        <f>Table1[[#This Row],[Price]]*Table1[[#This Row],[Quantity_Sold]]</f>
        <v>9.9600000000000009</v>
      </c>
      <c r="H266" s="5">
        <f t="shared" ca="1" si="8"/>
        <v>9.9600000000000009</v>
      </c>
      <c r="I266">
        <f>_xlfn.XLOOKUP(Table1[[#This Row],[Transaction_ID]],Transactions!A$2:A$501,Transactions!B$2:B$501)</f>
        <v>215</v>
      </c>
      <c r="J266">
        <f>_xlfn.XLOOKUP(Table1[[#This Row],[Transaction_ID]],Transactions!$A$2:$A$501,Transactions!$C$2:$C$501)</f>
        <v>7</v>
      </c>
      <c r="K266" t="str">
        <f>_xlfn.XLOOKUP(Table1[[#This Row],[Transaction_ID]],Transactions!A$2:A$501,Transactions!F$2:F$501)</f>
        <v>Cash</v>
      </c>
      <c r="L266" t="b">
        <f>_xlfn.XLOOKUP(Table1[[#This Row],[Transaction_ID]],Transactions!A$2:A$501,Transactions!G$2:G$501)</f>
        <v>0</v>
      </c>
      <c r="M266" s="1">
        <f>IF(L266=TRUE, _xlfn.XLOOKUP(C266, Products!A$2:A$91,Products!G$2:G$91), 0)</f>
        <v>0</v>
      </c>
      <c r="N266" t="str">
        <f ca="1">_xlfn.TEXTJOIN(", ", TRUE,
 IF(AND(L266=TRUE, E266&gt;0), "Membership Pricing", ""),
 IF(AND(L266=TRUE, M266&gt;0), "PC Points", ""),
 IF(AND(_xlfn.XLOOKUP(C266, Products!A:A, Products!C:C, "")="Bakery", RAND()&lt;0.3), "50% Perishable", "")
)</f>
        <v/>
      </c>
      <c r="O266" s="5">
        <f t="shared" ca="1" si="9"/>
        <v>0</v>
      </c>
    </row>
    <row r="267" spans="1:15" x14ac:dyDescent="0.45">
      <c r="A267" t="s">
        <v>319</v>
      </c>
      <c r="B267" s="6">
        <f>_xlfn.XLOOKUP(Table1[[#This Row],[Transaction_ID]],Transactions!A$2:A$501,Transactions!D$2:D$501)</f>
        <v>45745</v>
      </c>
      <c r="C267">
        <v>123598</v>
      </c>
      <c r="D267" s="5">
        <f>_xlfn.XLOOKUP(Table1[[#This Row],[SKU]],Products!A$2:A$91,Products!E$2:E$91)</f>
        <v>6.49</v>
      </c>
      <c r="E267" s="5">
        <f>_xlfn.XLOOKUP(C267,Products!A$2:A$91,Products!F$2:F$91)</f>
        <v>0</v>
      </c>
      <c r="F267">
        <v>2</v>
      </c>
      <c r="G267" s="5">
        <f>Table1[[#This Row],[Price]]*Table1[[#This Row],[Quantity_Sold]]</f>
        <v>12.98</v>
      </c>
      <c r="H267" s="5">
        <f t="shared" ca="1" si="8"/>
        <v>12.98</v>
      </c>
      <c r="I267">
        <f>_xlfn.XLOOKUP(Table1[[#This Row],[Transaction_ID]],Transactions!A$2:A$501,Transactions!B$2:B$501)</f>
        <v>215</v>
      </c>
      <c r="J267">
        <f>_xlfn.XLOOKUP(Table1[[#This Row],[Transaction_ID]],Transactions!$A$2:$A$501,Transactions!$C$2:$C$501)</f>
        <v>7</v>
      </c>
      <c r="K267" t="str">
        <f>_xlfn.XLOOKUP(Table1[[#This Row],[Transaction_ID]],Transactions!A$2:A$501,Transactions!F$2:F$501)</f>
        <v>Cash</v>
      </c>
      <c r="L267" t="b">
        <f>_xlfn.XLOOKUP(Table1[[#This Row],[Transaction_ID]],Transactions!A$2:A$501,Transactions!G$2:G$501)</f>
        <v>0</v>
      </c>
      <c r="M267" s="1">
        <f>IF(L267=TRUE, _xlfn.XLOOKUP(C267, Products!A$2:A$91,Products!G$2:G$91), 0)</f>
        <v>0</v>
      </c>
      <c r="N267" t="str">
        <f ca="1">_xlfn.TEXTJOIN(", ", TRUE,
 IF(AND(L267=TRUE, E267&gt;0), "Membership Pricing", ""),
 IF(AND(L267=TRUE, M267&gt;0), "PC Points", ""),
 IF(AND(_xlfn.XLOOKUP(C267, Products!A:A, Products!C:C, "")="Bakery", RAND()&lt;0.3), "50% Perishable", "")
)</f>
        <v/>
      </c>
      <c r="O267" s="5">
        <f t="shared" ca="1" si="9"/>
        <v>0</v>
      </c>
    </row>
    <row r="268" spans="1:15" x14ac:dyDescent="0.45">
      <c r="A268" t="s">
        <v>319</v>
      </c>
      <c r="B268" s="6">
        <f>_xlfn.XLOOKUP(Table1[[#This Row],[Transaction_ID]],Transactions!A$2:A$501,Transactions!D$2:D$501)</f>
        <v>45745</v>
      </c>
      <c r="C268">
        <v>123599</v>
      </c>
      <c r="D268" s="5">
        <f>_xlfn.XLOOKUP(Table1[[#This Row],[SKU]],Products!A$2:A$91,Products!E$2:E$91)</f>
        <v>6.99</v>
      </c>
      <c r="E268" s="5">
        <f>_xlfn.XLOOKUP(C268,Products!A$2:A$91,Products!F$2:F$91)</f>
        <v>0</v>
      </c>
      <c r="F268">
        <v>1</v>
      </c>
      <c r="G268" s="5">
        <f>Table1[[#This Row],[Price]]*Table1[[#This Row],[Quantity_Sold]]</f>
        <v>6.99</v>
      </c>
      <c r="H268" s="5">
        <f t="shared" ca="1" si="8"/>
        <v>6.99</v>
      </c>
      <c r="I268">
        <f>_xlfn.XLOOKUP(Table1[[#This Row],[Transaction_ID]],Transactions!A$2:A$501,Transactions!B$2:B$501)</f>
        <v>215</v>
      </c>
      <c r="J268">
        <f>_xlfn.XLOOKUP(Table1[[#This Row],[Transaction_ID]],Transactions!$A$2:$A$501,Transactions!$C$2:$C$501)</f>
        <v>7</v>
      </c>
      <c r="K268" t="str">
        <f>_xlfn.XLOOKUP(Table1[[#This Row],[Transaction_ID]],Transactions!A$2:A$501,Transactions!F$2:F$501)</f>
        <v>Cash</v>
      </c>
      <c r="L268" t="b">
        <f>_xlfn.XLOOKUP(Table1[[#This Row],[Transaction_ID]],Transactions!A$2:A$501,Transactions!G$2:G$501)</f>
        <v>0</v>
      </c>
      <c r="M268" s="1">
        <f>IF(L268=TRUE, _xlfn.XLOOKUP(C268, Products!A$2:A$91,Products!G$2:G$91), 0)</f>
        <v>0</v>
      </c>
      <c r="N268" t="str">
        <f ca="1">_xlfn.TEXTJOIN(", ", TRUE,
 IF(AND(L268=TRUE, E268&gt;0), "Membership Pricing", ""),
 IF(AND(L268=TRUE, M268&gt;0), "PC Points", ""),
 IF(AND(_xlfn.XLOOKUP(C268, Products!A:A, Products!C:C, "")="Bakery", RAND()&lt;0.3), "50% Perishable", "")
)</f>
        <v/>
      </c>
      <c r="O268" s="5">
        <f t="shared" ca="1" si="9"/>
        <v>0</v>
      </c>
    </row>
    <row r="269" spans="1:15" x14ac:dyDescent="0.45">
      <c r="A269" t="s">
        <v>58</v>
      </c>
      <c r="B269" s="6">
        <f>_xlfn.XLOOKUP(Table1[[#This Row],[Transaction_ID]],Transactions!A$2:A$501,Transactions!D$2:D$501)</f>
        <v>45745</v>
      </c>
      <c r="C269">
        <v>123565</v>
      </c>
      <c r="D269" s="5">
        <f>_xlfn.XLOOKUP(Table1[[#This Row],[SKU]],Products!A$2:A$91,Products!E$2:E$91)</f>
        <v>3.49</v>
      </c>
      <c r="E269" s="5">
        <f>_xlfn.XLOOKUP(C269,Products!A$2:A$91,Products!F$2:F$91)</f>
        <v>0</v>
      </c>
      <c r="F269">
        <v>3</v>
      </c>
      <c r="G269" s="5">
        <f>Table1[[#This Row],[Price]]*Table1[[#This Row],[Quantity_Sold]]</f>
        <v>10.47</v>
      </c>
      <c r="H269" s="5">
        <f t="shared" ca="1" si="8"/>
        <v>10.47</v>
      </c>
      <c r="I269">
        <f>_xlfn.XLOOKUP(Table1[[#This Row],[Transaction_ID]],Transactions!A$2:A$501,Transactions!B$2:B$501)</f>
        <v>211</v>
      </c>
      <c r="J269">
        <f>_xlfn.XLOOKUP(Table1[[#This Row],[Transaction_ID]],Transactions!$A$2:$A$501,Transactions!$C$2:$C$501)</f>
        <v>1</v>
      </c>
      <c r="K269" t="str">
        <f>_xlfn.XLOOKUP(Table1[[#This Row],[Transaction_ID]],Transactions!A$2:A$501,Transactions!F$2:F$501)</f>
        <v>Cash</v>
      </c>
      <c r="L269" t="b">
        <f>_xlfn.XLOOKUP(Table1[[#This Row],[Transaction_ID]],Transactions!A$2:A$501,Transactions!G$2:G$501)</f>
        <v>0</v>
      </c>
      <c r="M269" s="1">
        <f>IF(L269=TRUE, _xlfn.XLOOKUP(C269, Products!A$2:A$91,Products!G$2:G$91), 0)</f>
        <v>0</v>
      </c>
      <c r="N269" t="str">
        <f ca="1">_xlfn.TEXTJOIN(", ", TRUE,
 IF(AND(L269=TRUE, E269&gt;0), "Membership Pricing", ""),
 IF(AND(L269=TRUE, M269&gt;0), "PC Points", ""),
 IF(AND(_xlfn.XLOOKUP(C269, Products!A:A, Products!C:C, "")="Bakery", RAND()&lt;0.3), "50% Perishable", "")
)</f>
        <v/>
      </c>
      <c r="O269" s="5">
        <f t="shared" ca="1" si="9"/>
        <v>0</v>
      </c>
    </row>
    <row r="270" spans="1:15" x14ac:dyDescent="0.45">
      <c r="A270" t="s">
        <v>58</v>
      </c>
      <c r="B270" s="6">
        <f>_xlfn.XLOOKUP(Table1[[#This Row],[Transaction_ID]],Transactions!A$2:A$501,Transactions!D$2:D$501)</f>
        <v>45745</v>
      </c>
      <c r="C270">
        <v>123541</v>
      </c>
      <c r="D270" s="5">
        <f>_xlfn.XLOOKUP(Table1[[#This Row],[SKU]],Products!A$2:A$91,Products!E$2:E$91)</f>
        <v>6.99</v>
      </c>
      <c r="E270" s="5">
        <f>_xlfn.XLOOKUP(C270,Products!A$2:A$91,Products!F$2:F$91)</f>
        <v>0</v>
      </c>
      <c r="F270">
        <v>4</v>
      </c>
      <c r="G270" s="5">
        <f>Table1[[#This Row],[Price]]*Table1[[#This Row],[Quantity_Sold]]</f>
        <v>27.96</v>
      </c>
      <c r="H270" s="5">
        <f t="shared" ca="1" si="8"/>
        <v>27.96</v>
      </c>
      <c r="I270">
        <f>_xlfn.XLOOKUP(Table1[[#This Row],[Transaction_ID]],Transactions!A$2:A$501,Transactions!B$2:B$501)</f>
        <v>211</v>
      </c>
      <c r="J270">
        <f>_xlfn.XLOOKUP(Table1[[#This Row],[Transaction_ID]],Transactions!$A$2:$A$501,Transactions!$C$2:$C$501)</f>
        <v>1</v>
      </c>
      <c r="K270" t="str">
        <f>_xlfn.XLOOKUP(Table1[[#This Row],[Transaction_ID]],Transactions!A$2:A$501,Transactions!F$2:F$501)</f>
        <v>Cash</v>
      </c>
      <c r="L270" t="b">
        <f>_xlfn.XLOOKUP(Table1[[#This Row],[Transaction_ID]],Transactions!A$2:A$501,Transactions!G$2:G$501)</f>
        <v>0</v>
      </c>
      <c r="M270" s="1">
        <f>IF(L270=TRUE, _xlfn.XLOOKUP(C270, Products!A$2:A$91,Products!G$2:G$91), 0)</f>
        <v>0</v>
      </c>
      <c r="N270" t="str">
        <f ca="1">_xlfn.TEXTJOIN(", ", TRUE,
 IF(AND(L270=TRUE, E270&gt;0), "Membership Pricing", ""),
 IF(AND(L270=TRUE, M270&gt;0), "PC Points", ""),
 IF(AND(_xlfn.XLOOKUP(C270, Products!A:A, Products!C:C, "")="Bakery", RAND()&lt;0.3), "50% Perishable", "")
)</f>
        <v/>
      </c>
      <c r="O270" s="5">
        <f t="shared" ca="1" si="9"/>
        <v>0</v>
      </c>
    </row>
    <row r="271" spans="1:15" x14ac:dyDescent="0.45">
      <c r="A271" t="s">
        <v>58</v>
      </c>
      <c r="B271" s="6">
        <f>_xlfn.XLOOKUP(Table1[[#This Row],[Transaction_ID]],Transactions!A$2:A$501,Transactions!D$2:D$501)</f>
        <v>45745</v>
      </c>
      <c r="C271">
        <v>123546</v>
      </c>
      <c r="D271" s="5">
        <f>_xlfn.XLOOKUP(Table1[[#This Row],[SKU]],Products!A$2:A$91,Products!E$2:E$91)</f>
        <v>3.49</v>
      </c>
      <c r="E271" s="5">
        <f>_xlfn.XLOOKUP(C271,Products!A$2:A$91,Products!F$2:F$91)</f>
        <v>0</v>
      </c>
      <c r="F271">
        <v>3</v>
      </c>
      <c r="G271" s="5">
        <f>Table1[[#This Row],[Price]]*Table1[[#This Row],[Quantity_Sold]]</f>
        <v>10.47</v>
      </c>
      <c r="H271" s="5">
        <f t="shared" ca="1" si="8"/>
        <v>10.47</v>
      </c>
      <c r="I271">
        <f>_xlfn.XLOOKUP(Table1[[#This Row],[Transaction_ID]],Transactions!A$2:A$501,Transactions!B$2:B$501)</f>
        <v>211</v>
      </c>
      <c r="J271">
        <f>_xlfn.XLOOKUP(Table1[[#This Row],[Transaction_ID]],Transactions!$A$2:$A$501,Transactions!$C$2:$C$501)</f>
        <v>1</v>
      </c>
      <c r="K271" t="str">
        <f>_xlfn.XLOOKUP(Table1[[#This Row],[Transaction_ID]],Transactions!A$2:A$501,Transactions!F$2:F$501)</f>
        <v>Cash</v>
      </c>
      <c r="L271" t="b">
        <f>_xlfn.XLOOKUP(Table1[[#This Row],[Transaction_ID]],Transactions!A$2:A$501,Transactions!G$2:G$501)</f>
        <v>0</v>
      </c>
      <c r="M271" s="1">
        <f>IF(L271=TRUE, _xlfn.XLOOKUP(C271, Products!A$2:A$91,Products!G$2:G$91), 0)</f>
        <v>0</v>
      </c>
      <c r="N271" t="str">
        <f ca="1">_xlfn.TEXTJOIN(", ", TRUE,
 IF(AND(L271=TRUE, E271&gt;0), "Membership Pricing", ""),
 IF(AND(L271=TRUE, M271&gt;0), "PC Points", ""),
 IF(AND(_xlfn.XLOOKUP(C271, Products!A:A, Products!C:C, "")="Bakery", RAND()&lt;0.3), "50% Perishable", "")
)</f>
        <v/>
      </c>
      <c r="O271" s="5">
        <f t="shared" ca="1" si="9"/>
        <v>0</v>
      </c>
    </row>
    <row r="272" spans="1:15" x14ac:dyDescent="0.45">
      <c r="A272" t="s">
        <v>320</v>
      </c>
      <c r="B272" s="6">
        <f>_xlfn.XLOOKUP(Table1[[#This Row],[Transaction_ID]],Transactions!A$2:A$501,Transactions!D$2:D$501)</f>
        <v>45745</v>
      </c>
      <c r="C272">
        <v>123593</v>
      </c>
      <c r="D272" s="5">
        <f>_xlfn.XLOOKUP(Table1[[#This Row],[SKU]],Products!A$2:A$91,Products!E$2:E$91)</f>
        <v>2.4900000000000002</v>
      </c>
      <c r="E272" s="5">
        <f>_xlfn.XLOOKUP(C272,Products!A$2:A$91,Products!F$2:F$91)</f>
        <v>0</v>
      </c>
      <c r="F272">
        <v>5</v>
      </c>
      <c r="G272" s="5">
        <f>Table1[[#This Row],[Price]]*Table1[[#This Row],[Quantity_Sold]]</f>
        <v>12.450000000000001</v>
      </c>
      <c r="H272" s="5">
        <f t="shared" ca="1" si="8"/>
        <v>12.450000000000001</v>
      </c>
      <c r="I272">
        <f>_xlfn.XLOOKUP(Table1[[#This Row],[Transaction_ID]],Transactions!A$2:A$501,Transactions!B$2:B$501)</f>
        <v>221</v>
      </c>
      <c r="J272">
        <f>_xlfn.XLOOKUP(Table1[[#This Row],[Transaction_ID]],Transactions!$A$2:$A$501,Transactions!$C$2:$C$501)</f>
        <v>6</v>
      </c>
      <c r="K272" t="str">
        <f>_xlfn.XLOOKUP(Table1[[#This Row],[Transaction_ID]],Transactions!A$2:A$501,Transactions!F$2:F$501)</f>
        <v>Credit Card</v>
      </c>
      <c r="L272" t="b">
        <f>_xlfn.XLOOKUP(Table1[[#This Row],[Transaction_ID]],Transactions!A$2:A$501,Transactions!G$2:G$501)</f>
        <v>0</v>
      </c>
      <c r="M272" s="1">
        <f>IF(L272=TRUE, _xlfn.XLOOKUP(C272, Products!A$2:A$91,Products!G$2:G$91), 0)</f>
        <v>0</v>
      </c>
      <c r="N272" t="str">
        <f ca="1">_xlfn.TEXTJOIN(", ", TRUE,
 IF(AND(L272=TRUE, E272&gt;0), "Membership Pricing", ""),
 IF(AND(L272=TRUE, M272&gt;0), "PC Points", ""),
 IF(AND(_xlfn.XLOOKUP(C272, Products!A:A, Products!C:C, "")="Bakery", RAND()&lt;0.3), "50% Perishable", "")
)</f>
        <v/>
      </c>
      <c r="O272" s="5">
        <f t="shared" ca="1" si="9"/>
        <v>0</v>
      </c>
    </row>
    <row r="273" spans="1:15" x14ac:dyDescent="0.45">
      <c r="A273" t="s">
        <v>320</v>
      </c>
      <c r="B273" s="6">
        <f>_xlfn.XLOOKUP(Table1[[#This Row],[Transaction_ID]],Transactions!A$2:A$501,Transactions!D$2:D$501)</f>
        <v>45745</v>
      </c>
      <c r="C273">
        <v>123582</v>
      </c>
      <c r="D273" s="5">
        <f>_xlfn.XLOOKUP(Table1[[#This Row],[SKU]],Products!A$2:A$91,Products!E$2:E$91)</f>
        <v>3.99</v>
      </c>
      <c r="E273" s="5">
        <f>_xlfn.XLOOKUP(C273,Products!A$2:A$91,Products!F$2:F$91)</f>
        <v>0</v>
      </c>
      <c r="F273">
        <v>2</v>
      </c>
      <c r="G273" s="5">
        <f>Table1[[#This Row],[Price]]*Table1[[#This Row],[Quantity_Sold]]</f>
        <v>7.98</v>
      </c>
      <c r="H273" s="5">
        <f t="shared" ca="1" si="8"/>
        <v>7.98</v>
      </c>
      <c r="I273">
        <f>_xlfn.XLOOKUP(Table1[[#This Row],[Transaction_ID]],Transactions!A$2:A$501,Transactions!B$2:B$501)</f>
        <v>221</v>
      </c>
      <c r="J273">
        <f>_xlfn.XLOOKUP(Table1[[#This Row],[Transaction_ID]],Transactions!$A$2:$A$501,Transactions!$C$2:$C$501)</f>
        <v>6</v>
      </c>
      <c r="K273" t="str">
        <f>_xlfn.XLOOKUP(Table1[[#This Row],[Transaction_ID]],Transactions!A$2:A$501,Transactions!F$2:F$501)</f>
        <v>Credit Card</v>
      </c>
      <c r="L273" t="b">
        <f>_xlfn.XLOOKUP(Table1[[#This Row],[Transaction_ID]],Transactions!A$2:A$501,Transactions!G$2:G$501)</f>
        <v>0</v>
      </c>
      <c r="M273" s="1">
        <f>IF(L273=TRUE, _xlfn.XLOOKUP(C273, Products!A$2:A$91,Products!G$2:G$91), 0)</f>
        <v>0</v>
      </c>
      <c r="N273" t="str">
        <f ca="1">_xlfn.TEXTJOIN(", ", TRUE,
 IF(AND(L273=TRUE, E273&gt;0), "Membership Pricing", ""),
 IF(AND(L273=TRUE, M273&gt;0), "PC Points", ""),
 IF(AND(_xlfn.XLOOKUP(C273, Products!A:A, Products!C:C, "")="Bakery", RAND()&lt;0.3), "50% Perishable", "")
)</f>
        <v/>
      </c>
      <c r="O273" s="5">
        <f t="shared" ca="1" si="9"/>
        <v>0</v>
      </c>
    </row>
    <row r="274" spans="1:15" x14ac:dyDescent="0.45">
      <c r="A274" t="s">
        <v>320</v>
      </c>
      <c r="B274" s="6">
        <f>_xlfn.XLOOKUP(Table1[[#This Row],[Transaction_ID]],Transactions!A$2:A$501,Transactions!D$2:D$501)</f>
        <v>45745</v>
      </c>
      <c r="C274">
        <v>123537</v>
      </c>
      <c r="D274" s="5">
        <f>_xlfn.XLOOKUP(Table1[[#This Row],[SKU]],Products!A$2:A$91,Products!E$2:E$91)</f>
        <v>6.49</v>
      </c>
      <c r="E274" s="5">
        <f>_xlfn.XLOOKUP(C274,Products!A$2:A$91,Products!F$2:F$91)</f>
        <v>0</v>
      </c>
      <c r="F274">
        <v>1</v>
      </c>
      <c r="G274" s="5">
        <f>Table1[[#This Row],[Price]]*Table1[[#This Row],[Quantity_Sold]]</f>
        <v>6.49</v>
      </c>
      <c r="H274" s="5">
        <f t="shared" ca="1" si="8"/>
        <v>6.49</v>
      </c>
      <c r="I274">
        <f>_xlfn.XLOOKUP(Table1[[#This Row],[Transaction_ID]],Transactions!A$2:A$501,Transactions!B$2:B$501)</f>
        <v>221</v>
      </c>
      <c r="J274">
        <f>_xlfn.XLOOKUP(Table1[[#This Row],[Transaction_ID]],Transactions!$A$2:$A$501,Transactions!$C$2:$C$501)</f>
        <v>6</v>
      </c>
      <c r="K274" t="str">
        <f>_xlfn.XLOOKUP(Table1[[#This Row],[Transaction_ID]],Transactions!A$2:A$501,Transactions!F$2:F$501)</f>
        <v>Credit Card</v>
      </c>
      <c r="L274" t="b">
        <f>_xlfn.XLOOKUP(Table1[[#This Row],[Transaction_ID]],Transactions!A$2:A$501,Transactions!G$2:G$501)</f>
        <v>0</v>
      </c>
      <c r="M274" s="1">
        <f>IF(L274=TRUE, _xlfn.XLOOKUP(C274, Products!A$2:A$91,Products!G$2:G$91), 0)</f>
        <v>0</v>
      </c>
      <c r="N274" t="str">
        <f ca="1">_xlfn.TEXTJOIN(", ", TRUE,
 IF(AND(L274=TRUE, E274&gt;0), "Membership Pricing", ""),
 IF(AND(L274=TRUE, M274&gt;0), "PC Points", ""),
 IF(AND(_xlfn.XLOOKUP(C274, Products!A:A, Products!C:C, "")="Bakery", RAND()&lt;0.3), "50% Perishable", "")
)</f>
        <v/>
      </c>
      <c r="O274" s="5">
        <f t="shared" ca="1" si="9"/>
        <v>0</v>
      </c>
    </row>
    <row r="275" spans="1:15" x14ac:dyDescent="0.45">
      <c r="A275" t="s">
        <v>59</v>
      </c>
      <c r="B275" s="6">
        <f>_xlfn.XLOOKUP(Table1[[#This Row],[Transaction_ID]],Transactions!A$2:A$501,Transactions!D$2:D$501)</f>
        <v>45730</v>
      </c>
      <c r="C275">
        <v>123544</v>
      </c>
      <c r="D275" s="5">
        <f>_xlfn.XLOOKUP(Table1[[#This Row],[SKU]],Products!A$2:A$91,Products!E$2:E$91)</f>
        <v>4.99</v>
      </c>
      <c r="E275" s="5">
        <f>_xlfn.XLOOKUP(C275,Products!A$2:A$91,Products!F$2:F$91)</f>
        <v>0</v>
      </c>
      <c r="F275">
        <v>5</v>
      </c>
      <c r="G275" s="5">
        <f>Table1[[#This Row],[Price]]*Table1[[#This Row],[Quantity_Sold]]</f>
        <v>24.950000000000003</v>
      </c>
      <c r="H275" s="5">
        <f t="shared" ca="1" si="8"/>
        <v>24.950000000000003</v>
      </c>
      <c r="I275">
        <f>_xlfn.XLOOKUP(Table1[[#This Row],[Transaction_ID]],Transactions!A$2:A$501,Transactions!B$2:B$501)</f>
        <v>210</v>
      </c>
      <c r="J275">
        <f>_xlfn.XLOOKUP(Table1[[#This Row],[Transaction_ID]],Transactions!$A$2:$A$501,Transactions!$C$2:$C$501)</f>
        <v>7</v>
      </c>
      <c r="K275" t="str">
        <f>_xlfn.XLOOKUP(Table1[[#This Row],[Transaction_ID]],Transactions!A$2:A$501,Transactions!F$2:F$501)</f>
        <v>Credit Card</v>
      </c>
      <c r="L275" t="b">
        <f>_xlfn.XLOOKUP(Table1[[#This Row],[Transaction_ID]],Transactions!A$2:A$501,Transactions!G$2:G$501)</f>
        <v>0</v>
      </c>
      <c r="M275" s="1">
        <f>IF(L275=TRUE, _xlfn.XLOOKUP(C275, Products!A$2:A$91,Products!G$2:G$91), 0)</f>
        <v>0</v>
      </c>
      <c r="N275" t="str">
        <f ca="1">_xlfn.TEXTJOIN(", ", TRUE,
 IF(AND(L275=TRUE, E275&gt;0), "Membership Pricing", ""),
 IF(AND(L275=TRUE, M275&gt;0), "PC Points", ""),
 IF(AND(_xlfn.XLOOKUP(C275, Products!A:A, Products!C:C, "")="Bakery", RAND()&lt;0.3), "50% Perishable", "")
)</f>
        <v/>
      </c>
      <c r="O275" s="5">
        <f t="shared" ca="1" si="9"/>
        <v>0</v>
      </c>
    </row>
    <row r="276" spans="1:15" x14ac:dyDescent="0.45">
      <c r="A276" t="s">
        <v>59</v>
      </c>
      <c r="B276" s="6">
        <f>_xlfn.XLOOKUP(Table1[[#This Row],[Transaction_ID]],Transactions!A$2:A$501,Transactions!D$2:D$501)</f>
        <v>45730</v>
      </c>
      <c r="C276">
        <v>123570</v>
      </c>
      <c r="D276" s="5">
        <f>_xlfn.XLOOKUP(Table1[[#This Row],[SKU]],Products!A$2:A$91,Products!E$2:E$91)</f>
        <v>5.49</v>
      </c>
      <c r="E276" s="5">
        <f>_xlfn.XLOOKUP(C276,Products!A$2:A$91,Products!F$2:F$91)</f>
        <v>0</v>
      </c>
      <c r="F276">
        <v>2</v>
      </c>
      <c r="G276" s="5">
        <f>Table1[[#This Row],[Price]]*Table1[[#This Row],[Quantity_Sold]]</f>
        <v>10.98</v>
      </c>
      <c r="H276" s="5">
        <f t="shared" ca="1" si="8"/>
        <v>10.98</v>
      </c>
      <c r="I276">
        <f>_xlfn.XLOOKUP(Table1[[#This Row],[Transaction_ID]],Transactions!A$2:A$501,Transactions!B$2:B$501)</f>
        <v>210</v>
      </c>
      <c r="J276">
        <f>_xlfn.XLOOKUP(Table1[[#This Row],[Transaction_ID]],Transactions!$A$2:$A$501,Transactions!$C$2:$C$501)</f>
        <v>7</v>
      </c>
      <c r="K276" t="str">
        <f>_xlfn.XLOOKUP(Table1[[#This Row],[Transaction_ID]],Transactions!A$2:A$501,Transactions!F$2:F$501)</f>
        <v>Credit Card</v>
      </c>
      <c r="L276" t="b">
        <f>_xlfn.XLOOKUP(Table1[[#This Row],[Transaction_ID]],Transactions!A$2:A$501,Transactions!G$2:G$501)</f>
        <v>0</v>
      </c>
      <c r="M276" s="1">
        <f>IF(L276=TRUE, _xlfn.XLOOKUP(C276, Products!A$2:A$91,Products!G$2:G$91), 0)</f>
        <v>0</v>
      </c>
      <c r="N276" t="str">
        <f ca="1">_xlfn.TEXTJOIN(", ", TRUE,
 IF(AND(L276=TRUE, E276&gt;0), "Membership Pricing", ""),
 IF(AND(L276=TRUE, M276&gt;0), "PC Points", ""),
 IF(AND(_xlfn.XLOOKUP(C276, Products!A:A, Products!C:C, "")="Bakery", RAND()&lt;0.3), "50% Perishable", "")
)</f>
        <v/>
      </c>
      <c r="O276" s="5">
        <f t="shared" ca="1" si="9"/>
        <v>0</v>
      </c>
    </row>
    <row r="277" spans="1:15" x14ac:dyDescent="0.45">
      <c r="A277" t="s">
        <v>321</v>
      </c>
      <c r="B277" s="6">
        <f>_xlfn.XLOOKUP(Table1[[#This Row],[Transaction_ID]],Transactions!A$2:A$501,Transactions!D$2:D$501)</f>
        <v>45730</v>
      </c>
      <c r="C277">
        <v>123556</v>
      </c>
      <c r="D277" s="5">
        <f>_xlfn.XLOOKUP(Table1[[#This Row],[SKU]],Products!A$2:A$91,Products!E$2:E$91)</f>
        <v>9.99</v>
      </c>
      <c r="E277" s="5">
        <f>_xlfn.XLOOKUP(C277,Products!A$2:A$91,Products!F$2:F$91)</f>
        <v>0</v>
      </c>
      <c r="F277">
        <v>2</v>
      </c>
      <c r="G277" s="5">
        <f>Table1[[#This Row],[Price]]*Table1[[#This Row],[Quantity_Sold]]</f>
        <v>19.98</v>
      </c>
      <c r="H277" s="5">
        <f t="shared" ca="1" si="8"/>
        <v>19.98</v>
      </c>
      <c r="I277">
        <f>_xlfn.XLOOKUP(Table1[[#This Row],[Transaction_ID]],Transactions!A$2:A$501,Transactions!B$2:B$501)</f>
        <v>222</v>
      </c>
      <c r="J277">
        <f>_xlfn.XLOOKUP(Table1[[#This Row],[Transaction_ID]],Transactions!$A$2:$A$501,Transactions!$C$2:$C$501)</f>
        <v>2</v>
      </c>
      <c r="K277" t="str">
        <f>_xlfn.XLOOKUP(Table1[[#This Row],[Transaction_ID]],Transactions!A$2:A$501,Transactions!F$2:F$501)</f>
        <v>Cash</v>
      </c>
      <c r="L277" t="b">
        <f>_xlfn.XLOOKUP(Table1[[#This Row],[Transaction_ID]],Transactions!A$2:A$501,Transactions!G$2:G$501)</f>
        <v>0</v>
      </c>
      <c r="M277" s="1">
        <f>IF(L277=TRUE, _xlfn.XLOOKUP(C277, Products!A$2:A$91,Products!G$2:G$91), 0)</f>
        <v>0</v>
      </c>
      <c r="N277" t="str">
        <f ca="1">_xlfn.TEXTJOIN(", ", TRUE,
 IF(AND(L277=TRUE, E277&gt;0), "Membership Pricing", ""),
 IF(AND(L277=TRUE, M277&gt;0), "PC Points", ""),
 IF(AND(_xlfn.XLOOKUP(C277, Products!A:A, Products!C:C, "")="Bakery", RAND()&lt;0.3), "50% Perishable", "")
)</f>
        <v/>
      </c>
      <c r="O277" s="5">
        <f t="shared" ca="1" si="9"/>
        <v>0</v>
      </c>
    </row>
    <row r="278" spans="1:15" x14ac:dyDescent="0.45">
      <c r="A278" t="s">
        <v>321</v>
      </c>
      <c r="B278" s="6">
        <f>_xlfn.XLOOKUP(Table1[[#This Row],[Transaction_ID]],Transactions!A$2:A$501,Transactions!D$2:D$501)</f>
        <v>45730</v>
      </c>
      <c r="C278">
        <v>123533</v>
      </c>
      <c r="D278" s="5">
        <f>_xlfn.XLOOKUP(Table1[[#This Row],[SKU]],Products!A$2:A$91,Products!E$2:E$91)</f>
        <v>9.49</v>
      </c>
      <c r="E278" s="5">
        <f>_xlfn.XLOOKUP(C278,Products!A$2:A$91,Products!F$2:F$91)</f>
        <v>0</v>
      </c>
      <c r="F278">
        <v>5</v>
      </c>
      <c r="G278" s="5">
        <f>Table1[[#This Row],[Price]]*Table1[[#This Row],[Quantity_Sold]]</f>
        <v>47.45</v>
      </c>
      <c r="H278" s="5">
        <f t="shared" ca="1" si="8"/>
        <v>47.45</v>
      </c>
      <c r="I278">
        <f>_xlfn.XLOOKUP(Table1[[#This Row],[Transaction_ID]],Transactions!A$2:A$501,Transactions!B$2:B$501)</f>
        <v>222</v>
      </c>
      <c r="J278">
        <f>_xlfn.XLOOKUP(Table1[[#This Row],[Transaction_ID]],Transactions!$A$2:$A$501,Transactions!$C$2:$C$501)</f>
        <v>2</v>
      </c>
      <c r="K278" t="str">
        <f>_xlfn.XLOOKUP(Table1[[#This Row],[Transaction_ID]],Transactions!A$2:A$501,Transactions!F$2:F$501)</f>
        <v>Cash</v>
      </c>
      <c r="L278" t="b">
        <f>_xlfn.XLOOKUP(Table1[[#This Row],[Transaction_ID]],Transactions!A$2:A$501,Transactions!G$2:G$501)</f>
        <v>0</v>
      </c>
      <c r="M278" s="1">
        <f>IF(L278=TRUE, _xlfn.XLOOKUP(C278, Products!A$2:A$91,Products!G$2:G$91), 0)</f>
        <v>0</v>
      </c>
      <c r="N278" t="str">
        <f ca="1">_xlfn.TEXTJOIN(", ", TRUE,
 IF(AND(L278=TRUE, E278&gt;0), "Membership Pricing", ""),
 IF(AND(L278=TRUE, M278&gt;0), "PC Points", ""),
 IF(AND(_xlfn.XLOOKUP(C278, Products!A:A, Products!C:C, "")="Bakery", RAND()&lt;0.3), "50% Perishable", "")
)</f>
        <v/>
      </c>
      <c r="O278" s="5">
        <f t="shared" ca="1" si="9"/>
        <v>0</v>
      </c>
    </row>
    <row r="279" spans="1:15" x14ac:dyDescent="0.45">
      <c r="A279" t="s">
        <v>322</v>
      </c>
      <c r="B279" s="6">
        <f>_xlfn.XLOOKUP(Table1[[#This Row],[Transaction_ID]],Transactions!A$2:A$501,Transactions!D$2:D$501)</f>
        <v>45739</v>
      </c>
      <c r="C279">
        <v>123525</v>
      </c>
      <c r="D279" s="5">
        <f>_xlfn.XLOOKUP(Table1[[#This Row],[SKU]],Products!A$2:A$91,Products!E$2:E$91)</f>
        <v>3.99</v>
      </c>
      <c r="E279" s="5">
        <f>_xlfn.XLOOKUP(C279,Products!A$2:A$91,Products!F$2:F$91)</f>
        <v>3</v>
      </c>
      <c r="F279">
        <v>5</v>
      </c>
      <c r="G279" s="5">
        <f>Table1[[#This Row],[Price]]*Table1[[#This Row],[Quantity_Sold]]</f>
        <v>19.950000000000003</v>
      </c>
      <c r="H279" s="5">
        <f t="shared" ca="1" si="8"/>
        <v>19.950000000000003</v>
      </c>
      <c r="I279">
        <f>_xlfn.XLOOKUP(Table1[[#This Row],[Transaction_ID]],Transactions!A$2:A$501,Transactions!B$2:B$501)</f>
        <v>223</v>
      </c>
      <c r="J279">
        <f>_xlfn.XLOOKUP(Table1[[#This Row],[Transaction_ID]],Transactions!$A$2:$A$501,Transactions!$C$2:$C$501)</f>
        <v>5</v>
      </c>
      <c r="K279" t="str">
        <f>_xlfn.XLOOKUP(Table1[[#This Row],[Transaction_ID]],Transactions!A$2:A$501,Transactions!F$2:F$501)</f>
        <v>Cash</v>
      </c>
      <c r="L279" t="b">
        <f>_xlfn.XLOOKUP(Table1[[#This Row],[Transaction_ID]],Transactions!A$2:A$501,Transactions!G$2:G$501)</f>
        <v>0</v>
      </c>
      <c r="M279" s="1">
        <f>IF(L279=TRUE, _xlfn.XLOOKUP(C279, Products!A$2:A$91,Products!G$2:G$91), 0)</f>
        <v>0</v>
      </c>
      <c r="N279" t="str">
        <f ca="1">_xlfn.TEXTJOIN(", ", TRUE,
 IF(AND(L279=TRUE, E279&gt;0), "Membership Pricing", ""),
 IF(AND(L279=TRUE, M279&gt;0), "PC Points", ""),
 IF(AND(_xlfn.XLOOKUP(C279, Products!A:A, Products!C:C, "")="Bakery", RAND()&lt;0.3), "50% Perishable", "")
)</f>
        <v/>
      </c>
      <c r="O279" s="5">
        <f t="shared" ca="1" si="9"/>
        <v>0</v>
      </c>
    </row>
    <row r="280" spans="1:15" x14ac:dyDescent="0.45">
      <c r="A280" t="s">
        <v>322</v>
      </c>
      <c r="B280" s="6">
        <f>_xlfn.XLOOKUP(Table1[[#This Row],[Transaction_ID]],Transactions!A$2:A$501,Transactions!D$2:D$501)</f>
        <v>45739</v>
      </c>
      <c r="C280">
        <v>123537</v>
      </c>
      <c r="D280" s="5">
        <f>_xlfn.XLOOKUP(Table1[[#This Row],[SKU]],Products!A$2:A$91,Products!E$2:E$91)</f>
        <v>6.49</v>
      </c>
      <c r="E280" s="5">
        <f>_xlfn.XLOOKUP(C280,Products!A$2:A$91,Products!F$2:F$91)</f>
        <v>0</v>
      </c>
      <c r="F280">
        <v>1</v>
      </c>
      <c r="G280" s="5">
        <f>Table1[[#This Row],[Price]]*Table1[[#This Row],[Quantity_Sold]]</f>
        <v>6.49</v>
      </c>
      <c r="H280" s="5">
        <f t="shared" ca="1" si="8"/>
        <v>6.49</v>
      </c>
      <c r="I280">
        <f>_xlfn.XLOOKUP(Table1[[#This Row],[Transaction_ID]],Transactions!A$2:A$501,Transactions!B$2:B$501)</f>
        <v>223</v>
      </c>
      <c r="J280">
        <f>_xlfn.XLOOKUP(Table1[[#This Row],[Transaction_ID]],Transactions!$A$2:$A$501,Transactions!$C$2:$C$501)</f>
        <v>5</v>
      </c>
      <c r="K280" t="str">
        <f>_xlfn.XLOOKUP(Table1[[#This Row],[Transaction_ID]],Transactions!A$2:A$501,Transactions!F$2:F$501)</f>
        <v>Cash</v>
      </c>
      <c r="L280" t="b">
        <f>_xlfn.XLOOKUP(Table1[[#This Row],[Transaction_ID]],Transactions!A$2:A$501,Transactions!G$2:G$501)</f>
        <v>0</v>
      </c>
      <c r="M280" s="1">
        <f>IF(L280=TRUE, _xlfn.XLOOKUP(C280, Products!A$2:A$91,Products!G$2:G$91), 0)</f>
        <v>0</v>
      </c>
      <c r="N280" t="str">
        <f ca="1">_xlfn.TEXTJOIN(", ", TRUE,
 IF(AND(L280=TRUE, E280&gt;0), "Membership Pricing", ""),
 IF(AND(L280=TRUE, M280&gt;0), "PC Points", ""),
 IF(AND(_xlfn.XLOOKUP(C280, Products!A:A, Products!C:C, "")="Bakery", RAND()&lt;0.3), "50% Perishable", "")
)</f>
        <v/>
      </c>
      <c r="O280" s="5">
        <f t="shared" ca="1" si="9"/>
        <v>0</v>
      </c>
    </row>
    <row r="281" spans="1:15" x14ac:dyDescent="0.45">
      <c r="A281" t="s">
        <v>322</v>
      </c>
      <c r="B281" s="6">
        <f>_xlfn.XLOOKUP(Table1[[#This Row],[Transaction_ID]],Transactions!A$2:A$501,Transactions!D$2:D$501)</f>
        <v>45739</v>
      </c>
      <c r="C281">
        <v>123540</v>
      </c>
      <c r="D281" s="5">
        <f>_xlfn.XLOOKUP(Table1[[#This Row],[SKU]],Products!A$2:A$91,Products!E$2:E$91)</f>
        <v>4.49</v>
      </c>
      <c r="E281" s="5">
        <f>_xlfn.XLOOKUP(C281,Products!A$2:A$91,Products!F$2:F$91)</f>
        <v>0</v>
      </c>
      <c r="F281">
        <v>4</v>
      </c>
      <c r="G281" s="5">
        <f>Table1[[#This Row],[Price]]*Table1[[#This Row],[Quantity_Sold]]</f>
        <v>17.96</v>
      </c>
      <c r="H281" s="5">
        <f t="shared" ca="1" si="8"/>
        <v>17.96</v>
      </c>
      <c r="I281">
        <f>_xlfn.XLOOKUP(Table1[[#This Row],[Transaction_ID]],Transactions!A$2:A$501,Transactions!B$2:B$501)</f>
        <v>223</v>
      </c>
      <c r="J281">
        <f>_xlfn.XLOOKUP(Table1[[#This Row],[Transaction_ID]],Transactions!$A$2:$A$501,Transactions!$C$2:$C$501)</f>
        <v>5</v>
      </c>
      <c r="K281" t="str">
        <f>_xlfn.XLOOKUP(Table1[[#This Row],[Transaction_ID]],Transactions!A$2:A$501,Transactions!F$2:F$501)</f>
        <v>Cash</v>
      </c>
      <c r="L281" t="b">
        <f>_xlfn.XLOOKUP(Table1[[#This Row],[Transaction_ID]],Transactions!A$2:A$501,Transactions!G$2:G$501)</f>
        <v>0</v>
      </c>
      <c r="M281" s="1">
        <f>IF(L281=TRUE, _xlfn.XLOOKUP(C281, Products!A$2:A$91,Products!G$2:G$91), 0)</f>
        <v>0</v>
      </c>
      <c r="N281" t="str">
        <f ca="1">_xlfn.TEXTJOIN(", ", TRUE,
 IF(AND(L281=TRUE, E281&gt;0), "Membership Pricing", ""),
 IF(AND(L281=TRUE, M281&gt;0), "PC Points", ""),
 IF(AND(_xlfn.XLOOKUP(C281, Products!A:A, Products!C:C, "")="Bakery", RAND()&lt;0.3), "50% Perishable", "")
)</f>
        <v/>
      </c>
      <c r="O281" s="5">
        <f t="shared" ca="1" si="9"/>
        <v>0</v>
      </c>
    </row>
    <row r="282" spans="1:15" x14ac:dyDescent="0.45">
      <c r="A282" t="s">
        <v>323</v>
      </c>
      <c r="B282" s="6">
        <f>_xlfn.XLOOKUP(Table1[[#This Row],[Transaction_ID]],Transactions!A$2:A$501,Transactions!D$2:D$501)</f>
        <v>45739</v>
      </c>
      <c r="C282">
        <v>123526</v>
      </c>
      <c r="D282" s="5">
        <f>_xlfn.XLOOKUP(Table1[[#This Row],[SKU]],Products!A$2:A$91,Products!E$2:E$91)</f>
        <v>5.49</v>
      </c>
      <c r="E282" s="5">
        <f>_xlfn.XLOOKUP(C282,Products!A$2:A$91,Products!F$2:F$91)</f>
        <v>0</v>
      </c>
      <c r="F282">
        <v>3</v>
      </c>
      <c r="G282" s="5">
        <f>Table1[[#This Row],[Price]]*Table1[[#This Row],[Quantity_Sold]]</f>
        <v>16.47</v>
      </c>
      <c r="H282" s="5">
        <f t="shared" ca="1" si="8"/>
        <v>8.2349999999999994</v>
      </c>
      <c r="I282">
        <f>_xlfn.XLOOKUP(Table1[[#This Row],[Transaction_ID]],Transactions!A$2:A$501,Transactions!B$2:B$501)</f>
        <v>223</v>
      </c>
      <c r="J282">
        <f>_xlfn.XLOOKUP(Table1[[#This Row],[Transaction_ID]],Transactions!$A$2:$A$501,Transactions!$C$2:$C$501)</f>
        <v>7</v>
      </c>
      <c r="K282" t="str">
        <f>_xlfn.XLOOKUP(Table1[[#This Row],[Transaction_ID]],Transactions!A$2:A$501,Transactions!F$2:F$501)</f>
        <v>Debit Card</v>
      </c>
      <c r="L282" t="b">
        <f>_xlfn.XLOOKUP(Table1[[#This Row],[Transaction_ID]],Transactions!A$2:A$501,Transactions!G$2:G$501)</f>
        <v>0</v>
      </c>
      <c r="M282" s="1">
        <f>IF(L282=TRUE, _xlfn.XLOOKUP(C282, Products!A$2:A$91,Products!G$2:G$91), 0)</f>
        <v>0</v>
      </c>
      <c r="N282" t="str">
        <f ca="1">_xlfn.TEXTJOIN(", ", TRUE,
 IF(AND(L282=TRUE, E282&gt;0), "Membership Pricing", ""),
 IF(AND(L282=TRUE, M282&gt;0), "PC Points", ""),
 IF(AND(_xlfn.XLOOKUP(C282, Products!A:A, Products!C:C, "")="Bakery", RAND()&lt;0.3), "50% Perishable", "")
)</f>
        <v>50% Perishable</v>
      </c>
      <c r="O282" s="5">
        <f t="shared" ca="1" si="9"/>
        <v>8.2349999999999994</v>
      </c>
    </row>
    <row r="283" spans="1:15" x14ac:dyDescent="0.45">
      <c r="A283" t="s">
        <v>323</v>
      </c>
      <c r="B283" s="6">
        <f>_xlfn.XLOOKUP(Table1[[#This Row],[Transaction_ID]],Transactions!A$2:A$501,Transactions!D$2:D$501)</f>
        <v>45739</v>
      </c>
      <c r="C283">
        <v>123514</v>
      </c>
      <c r="D283" s="5">
        <f>_xlfn.XLOOKUP(Table1[[#This Row],[SKU]],Products!A$2:A$91,Products!E$2:E$91)</f>
        <v>9.99</v>
      </c>
      <c r="E283" s="5">
        <f>_xlfn.XLOOKUP(C283,Products!A$2:A$91,Products!F$2:F$91)</f>
        <v>0</v>
      </c>
      <c r="F283">
        <v>5</v>
      </c>
      <c r="G283" s="5">
        <f>Table1[[#This Row],[Price]]*Table1[[#This Row],[Quantity_Sold]]</f>
        <v>49.95</v>
      </c>
      <c r="H283" s="5">
        <f t="shared" ca="1" si="8"/>
        <v>49.95</v>
      </c>
      <c r="I283">
        <f>_xlfn.XLOOKUP(Table1[[#This Row],[Transaction_ID]],Transactions!A$2:A$501,Transactions!B$2:B$501)</f>
        <v>223</v>
      </c>
      <c r="J283">
        <f>_xlfn.XLOOKUP(Table1[[#This Row],[Transaction_ID]],Transactions!$A$2:$A$501,Transactions!$C$2:$C$501)</f>
        <v>7</v>
      </c>
      <c r="K283" t="str">
        <f>_xlfn.XLOOKUP(Table1[[#This Row],[Transaction_ID]],Transactions!A$2:A$501,Transactions!F$2:F$501)</f>
        <v>Debit Card</v>
      </c>
      <c r="L283" t="b">
        <f>_xlfn.XLOOKUP(Table1[[#This Row],[Transaction_ID]],Transactions!A$2:A$501,Transactions!G$2:G$501)</f>
        <v>0</v>
      </c>
      <c r="M283" s="1">
        <f>IF(L283=TRUE, _xlfn.XLOOKUP(C283, Products!A$2:A$91,Products!G$2:G$91), 0)</f>
        <v>0</v>
      </c>
      <c r="N283" t="str">
        <f ca="1">_xlfn.TEXTJOIN(", ", TRUE,
 IF(AND(L283=TRUE, E283&gt;0), "Membership Pricing", ""),
 IF(AND(L283=TRUE, M283&gt;0), "PC Points", ""),
 IF(AND(_xlfn.XLOOKUP(C283, Products!A:A, Products!C:C, "")="Bakery", RAND()&lt;0.3), "50% Perishable", "")
)</f>
        <v/>
      </c>
      <c r="O283" s="5">
        <f t="shared" ca="1" si="9"/>
        <v>0</v>
      </c>
    </row>
    <row r="284" spans="1:15" x14ac:dyDescent="0.45">
      <c r="A284" t="s">
        <v>323</v>
      </c>
      <c r="B284" s="6">
        <f>_xlfn.XLOOKUP(Table1[[#This Row],[Transaction_ID]],Transactions!A$2:A$501,Transactions!D$2:D$501)</f>
        <v>45739</v>
      </c>
      <c r="C284">
        <v>123592</v>
      </c>
      <c r="D284" s="5">
        <f>_xlfn.XLOOKUP(Table1[[#This Row],[SKU]],Products!A$2:A$91,Products!E$2:E$91)</f>
        <v>2.99</v>
      </c>
      <c r="E284" s="5">
        <f>_xlfn.XLOOKUP(C284,Products!A$2:A$91,Products!F$2:F$91)</f>
        <v>0</v>
      </c>
      <c r="F284">
        <v>1</v>
      </c>
      <c r="G284" s="5">
        <f>Table1[[#This Row],[Price]]*Table1[[#This Row],[Quantity_Sold]]</f>
        <v>2.99</v>
      </c>
      <c r="H284" s="5">
        <f t="shared" ca="1" si="8"/>
        <v>2.99</v>
      </c>
      <c r="I284">
        <f>_xlfn.XLOOKUP(Table1[[#This Row],[Transaction_ID]],Transactions!A$2:A$501,Transactions!B$2:B$501)</f>
        <v>223</v>
      </c>
      <c r="J284">
        <f>_xlfn.XLOOKUP(Table1[[#This Row],[Transaction_ID]],Transactions!$A$2:$A$501,Transactions!$C$2:$C$501)</f>
        <v>7</v>
      </c>
      <c r="K284" t="str">
        <f>_xlfn.XLOOKUP(Table1[[#This Row],[Transaction_ID]],Transactions!A$2:A$501,Transactions!F$2:F$501)</f>
        <v>Debit Card</v>
      </c>
      <c r="L284" t="b">
        <f>_xlfn.XLOOKUP(Table1[[#This Row],[Transaction_ID]],Transactions!A$2:A$501,Transactions!G$2:G$501)</f>
        <v>0</v>
      </c>
      <c r="M284" s="1">
        <f>IF(L284=TRUE, _xlfn.XLOOKUP(C284, Products!A$2:A$91,Products!G$2:G$91), 0)</f>
        <v>0</v>
      </c>
      <c r="N284" t="str">
        <f ca="1">_xlfn.TEXTJOIN(", ", TRUE,
 IF(AND(L284=TRUE, E284&gt;0), "Membership Pricing", ""),
 IF(AND(L284=TRUE, M284&gt;0), "PC Points", ""),
 IF(AND(_xlfn.XLOOKUP(C284, Products!A:A, Products!C:C, "")="Bakery", RAND()&lt;0.3), "50% Perishable", "")
)</f>
        <v/>
      </c>
      <c r="O284" s="5">
        <f t="shared" ca="1" si="9"/>
        <v>0</v>
      </c>
    </row>
    <row r="285" spans="1:15" x14ac:dyDescent="0.45">
      <c r="A285" t="s">
        <v>323</v>
      </c>
      <c r="B285" s="6">
        <f>_xlfn.XLOOKUP(Table1[[#This Row],[Transaction_ID]],Transactions!A$2:A$501,Transactions!D$2:D$501)</f>
        <v>45739</v>
      </c>
      <c r="C285">
        <v>123544</v>
      </c>
      <c r="D285" s="5">
        <f>_xlfn.XLOOKUP(Table1[[#This Row],[SKU]],Products!A$2:A$91,Products!E$2:E$91)</f>
        <v>4.99</v>
      </c>
      <c r="E285" s="5">
        <f>_xlfn.XLOOKUP(C285,Products!A$2:A$91,Products!F$2:F$91)</f>
        <v>0</v>
      </c>
      <c r="F285">
        <v>3</v>
      </c>
      <c r="G285" s="5">
        <f>Table1[[#This Row],[Price]]*Table1[[#This Row],[Quantity_Sold]]</f>
        <v>14.97</v>
      </c>
      <c r="H285" s="5">
        <f t="shared" ca="1" si="8"/>
        <v>14.97</v>
      </c>
      <c r="I285">
        <f>_xlfn.XLOOKUP(Table1[[#This Row],[Transaction_ID]],Transactions!A$2:A$501,Transactions!B$2:B$501)</f>
        <v>223</v>
      </c>
      <c r="J285">
        <f>_xlfn.XLOOKUP(Table1[[#This Row],[Transaction_ID]],Transactions!$A$2:$A$501,Transactions!$C$2:$C$501)</f>
        <v>7</v>
      </c>
      <c r="K285" t="str">
        <f>_xlfn.XLOOKUP(Table1[[#This Row],[Transaction_ID]],Transactions!A$2:A$501,Transactions!F$2:F$501)</f>
        <v>Debit Card</v>
      </c>
      <c r="L285" t="b">
        <f>_xlfn.XLOOKUP(Table1[[#This Row],[Transaction_ID]],Transactions!A$2:A$501,Transactions!G$2:G$501)</f>
        <v>0</v>
      </c>
      <c r="M285" s="1">
        <f>IF(L285=TRUE, _xlfn.XLOOKUP(C285, Products!A$2:A$91,Products!G$2:G$91), 0)</f>
        <v>0</v>
      </c>
      <c r="N285" t="str">
        <f ca="1">_xlfn.TEXTJOIN(", ", TRUE,
 IF(AND(L285=TRUE, E285&gt;0), "Membership Pricing", ""),
 IF(AND(L285=TRUE, M285&gt;0), "PC Points", ""),
 IF(AND(_xlfn.XLOOKUP(C285, Products!A:A, Products!C:C, "")="Bakery", RAND()&lt;0.3), "50% Perishable", "")
)</f>
        <v/>
      </c>
      <c r="O285" s="5">
        <f t="shared" ca="1" si="9"/>
        <v>0</v>
      </c>
    </row>
    <row r="286" spans="1:15" x14ac:dyDescent="0.45">
      <c r="A286" t="s">
        <v>60</v>
      </c>
      <c r="B286" s="6">
        <f>_xlfn.XLOOKUP(Table1[[#This Row],[Transaction_ID]],Transactions!A$2:A$501,Transactions!D$2:D$501)</f>
        <v>45729</v>
      </c>
      <c r="C286">
        <v>123511</v>
      </c>
      <c r="D286" s="5">
        <f>_xlfn.XLOOKUP(Table1[[#This Row],[SKU]],Products!A$2:A$91,Products!E$2:E$91)</f>
        <v>2.4900000000000002</v>
      </c>
      <c r="E286" s="5">
        <f>_xlfn.XLOOKUP(C286,Products!A$2:A$91,Products!F$2:F$91)</f>
        <v>2</v>
      </c>
      <c r="F286">
        <v>4</v>
      </c>
      <c r="G286" s="5">
        <f>Table1[[#This Row],[Price]]*Table1[[#This Row],[Quantity_Sold]]</f>
        <v>9.9600000000000009</v>
      </c>
      <c r="H286" s="5">
        <f t="shared" ca="1" si="8"/>
        <v>9.9600000000000009</v>
      </c>
      <c r="I286">
        <f>_xlfn.XLOOKUP(Table1[[#This Row],[Transaction_ID]],Transactions!A$2:A$501,Transactions!B$2:B$501)</f>
        <v>219</v>
      </c>
      <c r="J286">
        <f>_xlfn.XLOOKUP(Table1[[#This Row],[Transaction_ID]],Transactions!$A$2:$A$501,Transactions!$C$2:$C$501)</f>
        <v>7</v>
      </c>
      <c r="K286" t="str">
        <f>_xlfn.XLOOKUP(Table1[[#This Row],[Transaction_ID]],Transactions!A$2:A$501,Transactions!F$2:F$501)</f>
        <v>Debit Card</v>
      </c>
      <c r="L286" t="b">
        <f>_xlfn.XLOOKUP(Table1[[#This Row],[Transaction_ID]],Transactions!A$2:A$501,Transactions!G$2:G$501)</f>
        <v>0</v>
      </c>
      <c r="M286" s="1">
        <f>IF(L286=TRUE, _xlfn.XLOOKUP(C286, Products!A$2:A$91,Products!G$2:G$91), 0)</f>
        <v>0</v>
      </c>
      <c r="N286" t="str">
        <f ca="1">_xlfn.TEXTJOIN(", ", TRUE,
 IF(AND(L286=TRUE, E286&gt;0), "Membership Pricing", ""),
 IF(AND(L286=TRUE, M286&gt;0), "PC Points", ""),
 IF(AND(_xlfn.XLOOKUP(C286, Products!A:A, Products!C:C, "")="Bakery", RAND()&lt;0.3), "50% Perishable", "")
)</f>
        <v/>
      </c>
      <c r="O286" s="5">
        <f t="shared" ca="1" si="9"/>
        <v>0</v>
      </c>
    </row>
    <row r="287" spans="1:15" x14ac:dyDescent="0.45">
      <c r="A287" t="s">
        <v>60</v>
      </c>
      <c r="B287" s="6">
        <f>_xlfn.XLOOKUP(Table1[[#This Row],[Transaction_ID]],Transactions!A$2:A$501,Transactions!D$2:D$501)</f>
        <v>45729</v>
      </c>
      <c r="C287">
        <v>123564</v>
      </c>
      <c r="D287" s="5">
        <f>_xlfn.XLOOKUP(Table1[[#This Row],[SKU]],Products!A$2:A$91,Products!E$2:E$91)</f>
        <v>4.49</v>
      </c>
      <c r="E287" s="5">
        <f>_xlfn.XLOOKUP(C287,Products!A$2:A$91,Products!F$2:F$91)</f>
        <v>0</v>
      </c>
      <c r="F287">
        <v>3</v>
      </c>
      <c r="G287" s="5">
        <f>Table1[[#This Row],[Price]]*Table1[[#This Row],[Quantity_Sold]]</f>
        <v>13.47</v>
      </c>
      <c r="H287" s="5">
        <f t="shared" ca="1" si="8"/>
        <v>13.47</v>
      </c>
      <c r="I287">
        <f>_xlfn.XLOOKUP(Table1[[#This Row],[Transaction_ID]],Transactions!A$2:A$501,Transactions!B$2:B$501)</f>
        <v>219</v>
      </c>
      <c r="J287">
        <f>_xlfn.XLOOKUP(Table1[[#This Row],[Transaction_ID]],Transactions!$A$2:$A$501,Transactions!$C$2:$C$501)</f>
        <v>7</v>
      </c>
      <c r="K287" t="str">
        <f>_xlfn.XLOOKUP(Table1[[#This Row],[Transaction_ID]],Transactions!A$2:A$501,Transactions!F$2:F$501)</f>
        <v>Debit Card</v>
      </c>
      <c r="L287" t="b">
        <f>_xlfn.XLOOKUP(Table1[[#This Row],[Transaction_ID]],Transactions!A$2:A$501,Transactions!G$2:G$501)</f>
        <v>0</v>
      </c>
      <c r="M287" s="1">
        <f>IF(L287=TRUE, _xlfn.XLOOKUP(C287, Products!A$2:A$91,Products!G$2:G$91), 0)</f>
        <v>0</v>
      </c>
      <c r="N287" t="str">
        <f ca="1">_xlfn.TEXTJOIN(", ", TRUE,
 IF(AND(L287=TRUE, E287&gt;0), "Membership Pricing", ""),
 IF(AND(L287=TRUE, M287&gt;0), "PC Points", ""),
 IF(AND(_xlfn.XLOOKUP(C287, Products!A:A, Products!C:C, "")="Bakery", RAND()&lt;0.3), "50% Perishable", "")
)</f>
        <v/>
      </c>
      <c r="O287" s="5">
        <f t="shared" ca="1" si="9"/>
        <v>0</v>
      </c>
    </row>
    <row r="288" spans="1:15" x14ac:dyDescent="0.45">
      <c r="A288" t="s">
        <v>324</v>
      </c>
      <c r="B288" s="6">
        <f>_xlfn.XLOOKUP(Table1[[#This Row],[Transaction_ID]],Transactions!A$2:A$501,Transactions!D$2:D$501)</f>
        <v>45729</v>
      </c>
      <c r="C288">
        <v>123592</v>
      </c>
      <c r="D288" s="5">
        <f>_xlfn.XLOOKUP(Table1[[#This Row],[SKU]],Products!A$2:A$91,Products!E$2:E$91)</f>
        <v>2.99</v>
      </c>
      <c r="E288" s="5">
        <f>_xlfn.XLOOKUP(C288,Products!A$2:A$91,Products!F$2:F$91)</f>
        <v>0</v>
      </c>
      <c r="F288">
        <v>1</v>
      </c>
      <c r="G288" s="5">
        <f>Table1[[#This Row],[Price]]*Table1[[#This Row],[Quantity_Sold]]</f>
        <v>2.99</v>
      </c>
      <c r="H288" s="5">
        <f t="shared" ca="1" si="8"/>
        <v>2.99</v>
      </c>
      <c r="I288">
        <f>_xlfn.XLOOKUP(Table1[[#This Row],[Transaction_ID]],Transactions!A$2:A$501,Transactions!B$2:B$501)</f>
        <v>208</v>
      </c>
      <c r="J288">
        <f>_xlfn.XLOOKUP(Table1[[#This Row],[Transaction_ID]],Transactions!$A$2:$A$501,Transactions!$C$2:$C$501)</f>
        <v>5</v>
      </c>
      <c r="K288" t="str">
        <f>_xlfn.XLOOKUP(Table1[[#This Row],[Transaction_ID]],Transactions!A$2:A$501,Transactions!F$2:F$501)</f>
        <v>Debit Card</v>
      </c>
      <c r="L288" t="b">
        <f>_xlfn.XLOOKUP(Table1[[#This Row],[Transaction_ID]],Transactions!A$2:A$501,Transactions!G$2:G$501)</f>
        <v>0</v>
      </c>
      <c r="M288" s="1">
        <f>IF(L288=TRUE, _xlfn.XLOOKUP(C288, Products!A$2:A$91,Products!G$2:G$91), 0)</f>
        <v>0</v>
      </c>
      <c r="N288" t="str">
        <f ca="1">_xlfn.TEXTJOIN(", ", TRUE,
 IF(AND(L288=TRUE, E288&gt;0), "Membership Pricing", ""),
 IF(AND(L288=TRUE, M288&gt;0), "PC Points", ""),
 IF(AND(_xlfn.XLOOKUP(C288, Products!A:A, Products!C:C, "")="Bakery", RAND()&lt;0.3), "50% Perishable", "")
)</f>
        <v/>
      </c>
      <c r="O288" s="5">
        <f t="shared" ca="1" si="9"/>
        <v>0</v>
      </c>
    </row>
    <row r="289" spans="1:15" x14ac:dyDescent="0.45">
      <c r="A289" t="s">
        <v>324</v>
      </c>
      <c r="B289" s="6">
        <f>_xlfn.XLOOKUP(Table1[[#This Row],[Transaction_ID]],Transactions!A$2:A$501,Transactions!D$2:D$501)</f>
        <v>45729</v>
      </c>
      <c r="C289">
        <v>123524</v>
      </c>
      <c r="D289" s="5">
        <f>_xlfn.XLOOKUP(Table1[[#This Row],[SKU]],Products!A$2:A$91,Products!E$2:E$91)</f>
        <v>2.99</v>
      </c>
      <c r="E289" s="5">
        <f>_xlfn.XLOOKUP(C289,Products!A$2:A$91,Products!F$2:F$91)</f>
        <v>0</v>
      </c>
      <c r="F289">
        <v>5</v>
      </c>
      <c r="G289" s="5">
        <f>Table1[[#This Row],[Price]]*Table1[[#This Row],[Quantity_Sold]]</f>
        <v>14.950000000000001</v>
      </c>
      <c r="H289" s="5">
        <f t="shared" ca="1" si="8"/>
        <v>14.950000000000001</v>
      </c>
      <c r="I289">
        <f>_xlfn.XLOOKUP(Table1[[#This Row],[Transaction_ID]],Transactions!A$2:A$501,Transactions!B$2:B$501)</f>
        <v>208</v>
      </c>
      <c r="J289">
        <f>_xlfn.XLOOKUP(Table1[[#This Row],[Transaction_ID]],Transactions!$A$2:$A$501,Transactions!$C$2:$C$501)</f>
        <v>5</v>
      </c>
      <c r="K289" t="str">
        <f>_xlfn.XLOOKUP(Table1[[#This Row],[Transaction_ID]],Transactions!A$2:A$501,Transactions!F$2:F$501)</f>
        <v>Debit Card</v>
      </c>
      <c r="L289" t="b">
        <f>_xlfn.XLOOKUP(Table1[[#This Row],[Transaction_ID]],Transactions!A$2:A$501,Transactions!G$2:G$501)</f>
        <v>0</v>
      </c>
      <c r="M289" s="1">
        <f>IF(L289=TRUE, _xlfn.XLOOKUP(C289, Products!A$2:A$91,Products!G$2:G$91), 0)</f>
        <v>0</v>
      </c>
      <c r="N289" t="str">
        <f ca="1">_xlfn.TEXTJOIN(", ", TRUE,
 IF(AND(L289=TRUE, E289&gt;0), "Membership Pricing", ""),
 IF(AND(L289=TRUE, M289&gt;0), "PC Points", ""),
 IF(AND(_xlfn.XLOOKUP(C289, Products!A:A, Products!C:C, "")="Bakery", RAND()&lt;0.3), "50% Perishable", "")
)</f>
        <v/>
      </c>
      <c r="O289" s="5">
        <f t="shared" ca="1" si="9"/>
        <v>0</v>
      </c>
    </row>
    <row r="290" spans="1:15" x14ac:dyDescent="0.45">
      <c r="A290" t="s">
        <v>324</v>
      </c>
      <c r="B290" s="6">
        <f>_xlfn.XLOOKUP(Table1[[#This Row],[Transaction_ID]],Transactions!A$2:A$501,Transactions!D$2:D$501)</f>
        <v>45729</v>
      </c>
      <c r="C290">
        <v>123571</v>
      </c>
      <c r="D290" s="5">
        <f>_xlfn.XLOOKUP(Table1[[#This Row],[SKU]],Products!A$2:A$91,Products!E$2:E$91)</f>
        <v>6.99</v>
      </c>
      <c r="E290" s="5">
        <f>_xlfn.XLOOKUP(C290,Products!A$2:A$91,Products!F$2:F$91)</f>
        <v>0</v>
      </c>
      <c r="F290">
        <v>5</v>
      </c>
      <c r="G290" s="5">
        <f>Table1[[#This Row],[Price]]*Table1[[#This Row],[Quantity_Sold]]</f>
        <v>34.950000000000003</v>
      </c>
      <c r="H290" s="5">
        <f t="shared" ca="1" si="8"/>
        <v>34.950000000000003</v>
      </c>
      <c r="I290">
        <f>_xlfn.XLOOKUP(Table1[[#This Row],[Transaction_ID]],Transactions!A$2:A$501,Transactions!B$2:B$501)</f>
        <v>208</v>
      </c>
      <c r="J290">
        <f>_xlfn.XLOOKUP(Table1[[#This Row],[Transaction_ID]],Transactions!$A$2:$A$501,Transactions!$C$2:$C$501)</f>
        <v>5</v>
      </c>
      <c r="K290" t="str">
        <f>_xlfn.XLOOKUP(Table1[[#This Row],[Transaction_ID]],Transactions!A$2:A$501,Transactions!F$2:F$501)</f>
        <v>Debit Card</v>
      </c>
      <c r="L290" t="b">
        <f>_xlfn.XLOOKUP(Table1[[#This Row],[Transaction_ID]],Transactions!A$2:A$501,Transactions!G$2:G$501)</f>
        <v>0</v>
      </c>
      <c r="M290" s="1">
        <f>IF(L290=TRUE, _xlfn.XLOOKUP(C290, Products!A$2:A$91,Products!G$2:G$91), 0)</f>
        <v>0</v>
      </c>
      <c r="N290" t="str">
        <f ca="1">_xlfn.TEXTJOIN(", ", TRUE,
 IF(AND(L290=TRUE, E290&gt;0), "Membership Pricing", ""),
 IF(AND(L290=TRUE, M290&gt;0), "PC Points", ""),
 IF(AND(_xlfn.XLOOKUP(C290, Products!A:A, Products!C:C, "")="Bakery", RAND()&lt;0.3), "50% Perishable", "")
)</f>
        <v/>
      </c>
      <c r="O290" s="5">
        <f t="shared" ca="1" si="9"/>
        <v>0</v>
      </c>
    </row>
    <row r="291" spans="1:15" x14ac:dyDescent="0.45">
      <c r="A291" t="s">
        <v>325</v>
      </c>
      <c r="B291" s="6">
        <f>_xlfn.XLOOKUP(Table1[[#This Row],[Transaction_ID]],Transactions!A$2:A$501,Transactions!D$2:D$501)</f>
        <v>45695</v>
      </c>
      <c r="C291">
        <v>123578</v>
      </c>
      <c r="D291" s="5">
        <f>_xlfn.XLOOKUP(Table1[[#This Row],[SKU]],Products!A$2:A$91,Products!E$2:E$91)</f>
        <v>3.29</v>
      </c>
      <c r="E291" s="5">
        <f>_xlfn.XLOOKUP(C291,Products!A$2:A$91,Products!F$2:F$91)</f>
        <v>0</v>
      </c>
      <c r="F291">
        <v>5</v>
      </c>
      <c r="G291" s="5">
        <f>Table1[[#This Row],[Price]]*Table1[[#This Row],[Quantity_Sold]]</f>
        <v>16.45</v>
      </c>
      <c r="H291" s="5">
        <f t="shared" ca="1" si="8"/>
        <v>8.2249999999999996</v>
      </c>
      <c r="I291">
        <f>_xlfn.XLOOKUP(Table1[[#This Row],[Transaction_ID]],Transactions!A$2:A$501,Transactions!B$2:B$501)</f>
        <v>209</v>
      </c>
      <c r="J291">
        <f>_xlfn.XLOOKUP(Table1[[#This Row],[Transaction_ID]],Transactions!$A$2:$A$501,Transactions!$C$2:$C$501)</f>
        <v>3</v>
      </c>
      <c r="K291" t="str">
        <f>_xlfn.XLOOKUP(Table1[[#This Row],[Transaction_ID]],Transactions!A$2:A$501,Transactions!F$2:F$501)</f>
        <v>Debit Card</v>
      </c>
      <c r="L291" t="b">
        <f>_xlfn.XLOOKUP(Table1[[#This Row],[Transaction_ID]],Transactions!A$2:A$501,Transactions!G$2:G$501)</f>
        <v>0</v>
      </c>
      <c r="M291" s="1">
        <f>IF(L291=TRUE, _xlfn.XLOOKUP(C291, Products!A$2:A$91,Products!G$2:G$91), 0)</f>
        <v>0</v>
      </c>
      <c r="N291" t="str">
        <f ca="1">_xlfn.TEXTJOIN(", ", TRUE,
 IF(AND(L291=TRUE, E291&gt;0), "Membership Pricing", ""),
 IF(AND(L291=TRUE, M291&gt;0), "PC Points", ""),
 IF(AND(_xlfn.XLOOKUP(C291, Products!A:A, Products!C:C, "")="Bakery", RAND()&lt;0.3), "50% Perishable", "")
)</f>
        <v>50% Perishable</v>
      </c>
      <c r="O291" s="5">
        <f t="shared" ca="1" si="9"/>
        <v>8.2249999999999996</v>
      </c>
    </row>
    <row r="292" spans="1:15" x14ac:dyDescent="0.45">
      <c r="A292" t="s">
        <v>325</v>
      </c>
      <c r="B292" s="6">
        <f>_xlfn.XLOOKUP(Table1[[#This Row],[Transaction_ID]],Transactions!A$2:A$501,Transactions!D$2:D$501)</f>
        <v>45695</v>
      </c>
      <c r="C292">
        <v>123581</v>
      </c>
      <c r="D292" s="5">
        <f>_xlfn.XLOOKUP(Table1[[#This Row],[SKU]],Products!A$2:A$91,Products!E$2:E$91)</f>
        <v>2.99</v>
      </c>
      <c r="E292" s="5">
        <f>_xlfn.XLOOKUP(C292,Products!A$2:A$91,Products!F$2:F$91)</f>
        <v>0</v>
      </c>
      <c r="F292">
        <v>5</v>
      </c>
      <c r="G292" s="5">
        <f>Table1[[#This Row],[Price]]*Table1[[#This Row],[Quantity_Sold]]</f>
        <v>14.950000000000001</v>
      </c>
      <c r="H292" s="5">
        <f t="shared" ca="1" si="8"/>
        <v>14.950000000000001</v>
      </c>
      <c r="I292">
        <f>_xlfn.XLOOKUP(Table1[[#This Row],[Transaction_ID]],Transactions!A$2:A$501,Transactions!B$2:B$501)</f>
        <v>209</v>
      </c>
      <c r="J292">
        <f>_xlfn.XLOOKUP(Table1[[#This Row],[Transaction_ID]],Transactions!$A$2:$A$501,Transactions!$C$2:$C$501)</f>
        <v>3</v>
      </c>
      <c r="K292" t="str">
        <f>_xlfn.XLOOKUP(Table1[[#This Row],[Transaction_ID]],Transactions!A$2:A$501,Transactions!F$2:F$501)</f>
        <v>Debit Card</v>
      </c>
      <c r="L292" t="b">
        <f>_xlfn.XLOOKUP(Table1[[#This Row],[Transaction_ID]],Transactions!A$2:A$501,Transactions!G$2:G$501)</f>
        <v>0</v>
      </c>
      <c r="M292" s="1">
        <f>IF(L292=TRUE, _xlfn.XLOOKUP(C292, Products!A$2:A$91,Products!G$2:G$91), 0)</f>
        <v>0</v>
      </c>
      <c r="N292" t="str">
        <f ca="1">_xlfn.TEXTJOIN(", ", TRUE,
 IF(AND(L292=TRUE, E292&gt;0), "Membership Pricing", ""),
 IF(AND(L292=TRUE, M292&gt;0), "PC Points", ""),
 IF(AND(_xlfn.XLOOKUP(C292, Products!A:A, Products!C:C, "")="Bakery", RAND()&lt;0.3), "50% Perishable", "")
)</f>
        <v/>
      </c>
      <c r="O292" s="5">
        <f t="shared" ca="1" si="9"/>
        <v>0</v>
      </c>
    </row>
    <row r="293" spans="1:15" x14ac:dyDescent="0.45">
      <c r="A293" t="s">
        <v>325</v>
      </c>
      <c r="B293" s="6">
        <f>_xlfn.XLOOKUP(Table1[[#This Row],[Transaction_ID]],Transactions!A$2:A$501,Transactions!D$2:D$501)</f>
        <v>45695</v>
      </c>
      <c r="C293">
        <v>123558</v>
      </c>
      <c r="D293" s="5">
        <f>_xlfn.XLOOKUP(Table1[[#This Row],[SKU]],Products!A$2:A$91,Products!E$2:E$91)</f>
        <v>3.99</v>
      </c>
      <c r="E293" s="5">
        <f>_xlfn.XLOOKUP(C293,Products!A$2:A$91,Products!F$2:F$91)</f>
        <v>0</v>
      </c>
      <c r="F293">
        <v>2</v>
      </c>
      <c r="G293" s="5">
        <f>Table1[[#This Row],[Price]]*Table1[[#This Row],[Quantity_Sold]]</f>
        <v>7.98</v>
      </c>
      <c r="H293" s="5">
        <f t="shared" ca="1" si="8"/>
        <v>7.98</v>
      </c>
      <c r="I293">
        <f>_xlfn.XLOOKUP(Table1[[#This Row],[Transaction_ID]],Transactions!A$2:A$501,Transactions!B$2:B$501)</f>
        <v>209</v>
      </c>
      <c r="J293">
        <f>_xlfn.XLOOKUP(Table1[[#This Row],[Transaction_ID]],Transactions!$A$2:$A$501,Transactions!$C$2:$C$501)</f>
        <v>3</v>
      </c>
      <c r="K293" t="str">
        <f>_xlfn.XLOOKUP(Table1[[#This Row],[Transaction_ID]],Transactions!A$2:A$501,Transactions!F$2:F$501)</f>
        <v>Debit Card</v>
      </c>
      <c r="L293" t="b">
        <f>_xlfn.XLOOKUP(Table1[[#This Row],[Transaction_ID]],Transactions!A$2:A$501,Transactions!G$2:G$501)</f>
        <v>0</v>
      </c>
      <c r="M293" s="1">
        <f>IF(L293=TRUE, _xlfn.XLOOKUP(C293, Products!A$2:A$91,Products!G$2:G$91), 0)</f>
        <v>0</v>
      </c>
      <c r="N293" t="str">
        <f ca="1">_xlfn.TEXTJOIN(", ", TRUE,
 IF(AND(L293=TRUE, E293&gt;0), "Membership Pricing", ""),
 IF(AND(L293=TRUE, M293&gt;0), "PC Points", ""),
 IF(AND(_xlfn.XLOOKUP(C293, Products!A:A, Products!C:C, "")="Bakery", RAND()&lt;0.3), "50% Perishable", "")
)</f>
        <v/>
      </c>
      <c r="O293" s="5">
        <f t="shared" ca="1" si="9"/>
        <v>0</v>
      </c>
    </row>
    <row r="294" spans="1:15" x14ac:dyDescent="0.45">
      <c r="A294" t="s">
        <v>326</v>
      </c>
      <c r="B294" s="6">
        <f>_xlfn.XLOOKUP(Table1[[#This Row],[Transaction_ID]],Transactions!A$2:A$501,Transactions!D$2:D$501)</f>
        <v>45695</v>
      </c>
      <c r="C294">
        <v>123595</v>
      </c>
      <c r="D294" s="5">
        <f>_xlfn.XLOOKUP(Table1[[#This Row],[SKU]],Products!A$2:A$91,Products!E$2:E$91)</f>
        <v>2.99</v>
      </c>
      <c r="E294" s="5">
        <f>_xlfn.XLOOKUP(C294,Products!A$2:A$91,Products!F$2:F$91)</f>
        <v>0</v>
      </c>
      <c r="F294">
        <v>3</v>
      </c>
      <c r="G294" s="5">
        <f>Table1[[#This Row],[Price]]*Table1[[#This Row],[Quantity_Sold]]</f>
        <v>8.9700000000000006</v>
      </c>
      <c r="H294" s="5">
        <f t="shared" ca="1" si="8"/>
        <v>8.9700000000000006</v>
      </c>
      <c r="I294">
        <f>_xlfn.XLOOKUP(Table1[[#This Row],[Transaction_ID]],Transactions!A$2:A$501,Transactions!B$2:B$501)</f>
        <v>208</v>
      </c>
      <c r="J294">
        <f>_xlfn.XLOOKUP(Table1[[#This Row],[Transaction_ID]],Transactions!$A$2:$A$501,Transactions!$C$2:$C$501)</f>
        <v>7</v>
      </c>
      <c r="K294" t="str">
        <f>_xlfn.XLOOKUP(Table1[[#This Row],[Transaction_ID]],Transactions!A$2:A$501,Transactions!F$2:F$501)</f>
        <v>Debit Card</v>
      </c>
      <c r="L294" t="b">
        <f>_xlfn.XLOOKUP(Table1[[#This Row],[Transaction_ID]],Transactions!A$2:A$501,Transactions!G$2:G$501)</f>
        <v>0</v>
      </c>
      <c r="M294" s="1">
        <f>IF(L294=TRUE, _xlfn.XLOOKUP(C294, Products!A$2:A$91,Products!G$2:G$91), 0)</f>
        <v>0</v>
      </c>
      <c r="N294" t="str">
        <f ca="1">_xlfn.TEXTJOIN(", ", TRUE,
 IF(AND(L294=TRUE, E294&gt;0), "Membership Pricing", ""),
 IF(AND(L294=TRUE, M294&gt;0), "PC Points", ""),
 IF(AND(_xlfn.XLOOKUP(C294, Products!A:A, Products!C:C, "")="Bakery", RAND()&lt;0.3), "50% Perishable", "")
)</f>
        <v/>
      </c>
      <c r="O294" s="5">
        <f t="shared" ca="1" si="9"/>
        <v>0</v>
      </c>
    </row>
    <row r="295" spans="1:15" x14ac:dyDescent="0.45">
      <c r="A295" t="s">
        <v>326</v>
      </c>
      <c r="B295" s="6">
        <f>_xlfn.XLOOKUP(Table1[[#This Row],[Transaction_ID]],Transactions!A$2:A$501,Transactions!D$2:D$501)</f>
        <v>45695</v>
      </c>
      <c r="C295">
        <v>123548</v>
      </c>
      <c r="D295" s="5">
        <f>_xlfn.XLOOKUP(Table1[[#This Row],[SKU]],Products!A$2:A$91,Products!E$2:E$91)</f>
        <v>3.49</v>
      </c>
      <c r="E295" s="5">
        <f>_xlfn.XLOOKUP(C295,Products!A$2:A$91,Products!F$2:F$91)</f>
        <v>0</v>
      </c>
      <c r="F295">
        <v>4</v>
      </c>
      <c r="G295" s="5">
        <f>Table1[[#This Row],[Price]]*Table1[[#This Row],[Quantity_Sold]]</f>
        <v>13.96</v>
      </c>
      <c r="H295" s="5">
        <f t="shared" ca="1" si="8"/>
        <v>13.96</v>
      </c>
      <c r="I295">
        <f>_xlfn.XLOOKUP(Table1[[#This Row],[Transaction_ID]],Transactions!A$2:A$501,Transactions!B$2:B$501)</f>
        <v>208</v>
      </c>
      <c r="J295">
        <f>_xlfn.XLOOKUP(Table1[[#This Row],[Transaction_ID]],Transactions!$A$2:$A$501,Transactions!$C$2:$C$501)</f>
        <v>7</v>
      </c>
      <c r="K295" t="str">
        <f>_xlfn.XLOOKUP(Table1[[#This Row],[Transaction_ID]],Transactions!A$2:A$501,Transactions!F$2:F$501)</f>
        <v>Debit Card</v>
      </c>
      <c r="L295" t="b">
        <f>_xlfn.XLOOKUP(Table1[[#This Row],[Transaction_ID]],Transactions!A$2:A$501,Transactions!G$2:G$501)</f>
        <v>0</v>
      </c>
      <c r="M295" s="1">
        <f>IF(L295=TRUE, _xlfn.XLOOKUP(C295, Products!A$2:A$91,Products!G$2:G$91), 0)</f>
        <v>0</v>
      </c>
      <c r="N295" t="str">
        <f ca="1">_xlfn.TEXTJOIN(", ", TRUE,
 IF(AND(L295=TRUE, E295&gt;0), "Membership Pricing", ""),
 IF(AND(L295=TRUE, M295&gt;0), "PC Points", ""),
 IF(AND(_xlfn.XLOOKUP(C295, Products!A:A, Products!C:C, "")="Bakery", RAND()&lt;0.3), "50% Perishable", "")
)</f>
        <v/>
      </c>
      <c r="O295" s="5">
        <f t="shared" ca="1" si="9"/>
        <v>0</v>
      </c>
    </row>
    <row r="296" spans="1:15" x14ac:dyDescent="0.45">
      <c r="A296" t="s">
        <v>326</v>
      </c>
      <c r="B296" s="6">
        <f>_xlfn.XLOOKUP(Table1[[#This Row],[Transaction_ID]],Transactions!A$2:A$501,Transactions!D$2:D$501)</f>
        <v>45695</v>
      </c>
      <c r="C296">
        <v>123565</v>
      </c>
      <c r="D296" s="5">
        <f>_xlfn.XLOOKUP(Table1[[#This Row],[SKU]],Products!A$2:A$91,Products!E$2:E$91)</f>
        <v>3.49</v>
      </c>
      <c r="E296" s="5">
        <f>_xlfn.XLOOKUP(C296,Products!A$2:A$91,Products!F$2:F$91)</f>
        <v>0</v>
      </c>
      <c r="F296">
        <v>4</v>
      </c>
      <c r="G296" s="5">
        <f>Table1[[#This Row],[Price]]*Table1[[#This Row],[Quantity_Sold]]</f>
        <v>13.96</v>
      </c>
      <c r="H296" s="5">
        <f t="shared" ca="1" si="8"/>
        <v>13.96</v>
      </c>
      <c r="I296">
        <f>_xlfn.XLOOKUP(Table1[[#This Row],[Transaction_ID]],Transactions!A$2:A$501,Transactions!B$2:B$501)</f>
        <v>208</v>
      </c>
      <c r="J296">
        <f>_xlfn.XLOOKUP(Table1[[#This Row],[Transaction_ID]],Transactions!$A$2:$A$501,Transactions!$C$2:$C$501)</f>
        <v>7</v>
      </c>
      <c r="K296" t="str">
        <f>_xlfn.XLOOKUP(Table1[[#This Row],[Transaction_ID]],Transactions!A$2:A$501,Transactions!F$2:F$501)</f>
        <v>Debit Card</v>
      </c>
      <c r="L296" t="b">
        <f>_xlfn.XLOOKUP(Table1[[#This Row],[Transaction_ID]],Transactions!A$2:A$501,Transactions!G$2:G$501)</f>
        <v>0</v>
      </c>
      <c r="M296" s="1">
        <f>IF(L296=TRUE, _xlfn.XLOOKUP(C296, Products!A$2:A$91,Products!G$2:G$91), 0)</f>
        <v>0</v>
      </c>
      <c r="N296" t="str">
        <f ca="1">_xlfn.TEXTJOIN(", ", TRUE,
 IF(AND(L296=TRUE, E296&gt;0), "Membership Pricing", ""),
 IF(AND(L296=TRUE, M296&gt;0), "PC Points", ""),
 IF(AND(_xlfn.XLOOKUP(C296, Products!A:A, Products!C:C, "")="Bakery", RAND()&lt;0.3), "50% Perishable", "")
)</f>
        <v/>
      </c>
      <c r="O296" s="5">
        <f t="shared" ca="1" si="9"/>
        <v>0</v>
      </c>
    </row>
    <row r="297" spans="1:15" x14ac:dyDescent="0.45">
      <c r="A297" t="s">
        <v>326</v>
      </c>
      <c r="B297" s="6">
        <f>_xlfn.XLOOKUP(Table1[[#This Row],[Transaction_ID]],Transactions!A$2:A$501,Transactions!D$2:D$501)</f>
        <v>45695</v>
      </c>
      <c r="C297">
        <v>123535</v>
      </c>
      <c r="D297" s="5">
        <f>_xlfn.XLOOKUP(Table1[[#This Row],[SKU]],Products!A$2:A$91,Products!E$2:E$91)</f>
        <v>4.99</v>
      </c>
      <c r="E297" s="5">
        <f>_xlfn.XLOOKUP(C297,Products!A$2:A$91,Products!F$2:F$91)</f>
        <v>0</v>
      </c>
      <c r="F297">
        <v>1</v>
      </c>
      <c r="G297" s="5">
        <f>Table1[[#This Row],[Price]]*Table1[[#This Row],[Quantity_Sold]]</f>
        <v>4.99</v>
      </c>
      <c r="H297" s="5">
        <f t="shared" ca="1" si="8"/>
        <v>4.99</v>
      </c>
      <c r="I297">
        <f>_xlfn.XLOOKUP(Table1[[#This Row],[Transaction_ID]],Transactions!A$2:A$501,Transactions!B$2:B$501)</f>
        <v>208</v>
      </c>
      <c r="J297">
        <f>_xlfn.XLOOKUP(Table1[[#This Row],[Transaction_ID]],Transactions!$A$2:$A$501,Transactions!$C$2:$C$501)</f>
        <v>7</v>
      </c>
      <c r="K297" t="str">
        <f>_xlfn.XLOOKUP(Table1[[#This Row],[Transaction_ID]],Transactions!A$2:A$501,Transactions!F$2:F$501)</f>
        <v>Debit Card</v>
      </c>
      <c r="L297" t="b">
        <f>_xlfn.XLOOKUP(Table1[[#This Row],[Transaction_ID]],Transactions!A$2:A$501,Transactions!G$2:G$501)</f>
        <v>0</v>
      </c>
      <c r="M297" s="1">
        <f>IF(L297=TRUE, _xlfn.XLOOKUP(C297, Products!A$2:A$91,Products!G$2:G$91), 0)</f>
        <v>0</v>
      </c>
      <c r="N297" t="str">
        <f ca="1">_xlfn.TEXTJOIN(", ", TRUE,
 IF(AND(L297=TRUE, E297&gt;0), "Membership Pricing", ""),
 IF(AND(L297=TRUE, M297&gt;0), "PC Points", ""),
 IF(AND(_xlfn.XLOOKUP(C297, Products!A:A, Products!C:C, "")="Bakery", RAND()&lt;0.3), "50% Perishable", "")
)</f>
        <v/>
      </c>
      <c r="O297" s="5">
        <f t="shared" ca="1" si="9"/>
        <v>0</v>
      </c>
    </row>
    <row r="298" spans="1:15" x14ac:dyDescent="0.45">
      <c r="A298" t="s">
        <v>61</v>
      </c>
      <c r="B298" s="6">
        <f>_xlfn.XLOOKUP(Table1[[#This Row],[Transaction_ID]],Transactions!A$2:A$501,Transactions!D$2:D$501)</f>
        <v>45695</v>
      </c>
      <c r="C298">
        <v>123552</v>
      </c>
      <c r="D298" s="5">
        <f>_xlfn.XLOOKUP(Table1[[#This Row],[SKU]],Products!A$2:A$91,Products!E$2:E$91)</f>
        <v>5.49</v>
      </c>
      <c r="E298" s="5">
        <f>_xlfn.XLOOKUP(C298,Products!A$2:A$91,Products!F$2:F$91)</f>
        <v>0</v>
      </c>
      <c r="F298">
        <v>3</v>
      </c>
      <c r="G298" s="5">
        <f>Table1[[#This Row],[Price]]*Table1[[#This Row],[Quantity_Sold]]</f>
        <v>16.47</v>
      </c>
      <c r="H298" s="5">
        <f t="shared" ca="1" si="8"/>
        <v>16.47</v>
      </c>
      <c r="I298">
        <f>_xlfn.XLOOKUP(Table1[[#This Row],[Transaction_ID]],Transactions!A$2:A$501,Transactions!B$2:B$501)</f>
        <v>216</v>
      </c>
      <c r="J298">
        <f>_xlfn.XLOOKUP(Table1[[#This Row],[Transaction_ID]],Transactions!$A$2:$A$501,Transactions!$C$2:$C$501)</f>
        <v>3</v>
      </c>
      <c r="K298" t="str">
        <f>_xlfn.XLOOKUP(Table1[[#This Row],[Transaction_ID]],Transactions!A$2:A$501,Transactions!F$2:F$501)</f>
        <v>Debit Card</v>
      </c>
      <c r="L298" t="b">
        <f>_xlfn.XLOOKUP(Table1[[#This Row],[Transaction_ID]],Transactions!A$2:A$501,Transactions!G$2:G$501)</f>
        <v>0</v>
      </c>
      <c r="M298" s="1">
        <f>IF(L298=TRUE, _xlfn.XLOOKUP(C298, Products!A$2:A$91,Products!G$2:G$91), 0)</f>
        <v>0</v>
      </c>
      <c r="N298" t="str">
        <f ca="1">_xlfn.TEXTJOIN(", ", TRUE,
 IF(AND(L298=TRUE, E298&gt;0), "Membership Pricing", ""),
 IF(AND(L298=TRUE, M298&gt;0), "PC Points", ""),
 IF(AND(_xlfn.XLOOKUP(C298, Products!A:A, Products!C:C, "")="Bakery", RAND()&lt;0.3), "50% Perishable", "")
)</f>
        <v/>
      </c>
      <c r="O298" s="5">
        <f t="shared" ca="1" si="9"/>
        <v>0</v>
      </c>
    </row>
    <row r="299" spans="1:15" x14ac:dyDescent="0.45">
      <c r="A299" t="s">
        <v>61</v>
      </c>
      <c r="B299" s="6">
        <f>_xlfn.XLOOKUP(Table1[[#This Row],[Transaction_ID]],Transactions!A$2:A$501,Transactions!D$2:D$501)</f>
        <v>45695</v>
      </c>
      <c r="C299">
        <v>123511</v>
      </c>
      <c r="D299" s="5">
        <f>_xlfn.XLOOKUP(Table1[[#This Row],[SKU]],Products!A$2:A$91,Products!E$2:E$91)</f>
        <v>2.4900000000000002</v>
      </c>
      <c r="E299" s="5">
        <f>_xlfn.XLOOKUP(C299,Products!A$2:A$91,Products!F$2:F$91)</f>
        <v>2</v>
      </c>
      <c r="F299">
        <v>1</v>
      </c>
      <c r="G299" s="5">
        <f>Table1[[#This Row],[Price]]*Table1[[#This Row],[Quantity_Sold]]</f>
        <v>2.4900000000000002</v>
      </c>
      <c r="H299" s="5">
        <f t="shared" ca="1" si="8"/>
        <v>2.4900000000000002</v>
      </c>
      <c r="I299">
        <f>_xlfn.XLOOKUP(Table1[[#This Row],[Transaction_ID]],Transactions!A$2:A$501,Transactions!B$2:B$501)</f>
        <v>216</v>
      </c>
      <c r="J299">
        <f>_xlfn.XLOOKUP(Table1[[#This Row],[Transaction_ID]],Transactions!$A$2:$A$501,Transactions!$C$2:$C$501)</f>
        <v>3</v>
      </c>
      <c r="K299" t="str">
        <f>_xlfn.XLOOKUP(Table1[[#This Row],[Transaction_ID]],Transactions!A$2:A$501,Transactions!F$2:F$501)</f>
        <v>Debit Card</v>
      </c>
      <c r="L299" t="b">
        <f>_xlfn.XLOOKUP(Table1[[#This Row],[Transaction_ID]],Transactions!A$2:A$501,Transactions!G$2:G$501)</f>
        <v>0</v>
      </c>
      <c r="M299" s="1">
        <f>IF(L299=TRUE, _xlfn.XLOOKUP(C299, Products!A$2:A$91,Products!G$2:G$91), 0)</f>
        <v>0</v>
      </c>
      <c r="N299" t="str">
        <f ca="1">_xlfn.TEXTJOIN(", ", TRUE,
 IF(AND(L299=TRUE, E299&gt;0), "Membership Pricing", ""),
 IF(AND(L299=TRUE, M299&gt;0), "PC Points", ""),
 IF(AND(_xlfn.XLOOKUP(C299, Products!A:A, Products!C:C, "")="Bakery", RAND()&lt;0.3), "50% Perishable", "")
)</f>
        <v/>
      </c>
      <c r="O299" s="5">
        <f t="shared" ca="1" si="9"/>
        <v>0</v>
      </c>
    </row>
    <row r="300" spans="1:15" x14ac:dyDescent="0.45">
      <c r="A300" t="s">
        <v>61</v>
      </c>
      <c r="B300" s="6">
        <f>_xlfn.XLOOKUP(Table1[[#This Row],[Transaction_ID]],Transactions!A$2:A$501,Transactions!D$2:D$501)</f>
        <v>45695</v>
      </c>
      <c r="C300">
        <v>123588</v>
      </c>
      <c r="D300" s="5">
        <f>_xlfn.XLOOKUP(Table1[[#This Row],[SKU]],Products!A$2:A$91,Products!E$2:E$91)</f>
        <v>2.4900000000000002</v>
      </c>
      <c r="E300" s="5">
        <f>_xlfn.XLOOKUP(C300,Products!A$2:A$91,Products!F$2:F$91)</f>
        <v>0</v>
      </c>
      <c r="F300">
        <v>2</v>
      </c>
      <c r="G300" s="5">
        <f>Table1[[#This Row],[Price]]*Table1[[#This Row],[Quantity_Sold]]</f>
        <v>4.9800000000000004</v>
      </c>
      <c r="H300" s="5">
        <f t="shared" ca="1" si="8"/>
        <v>4.9800000000000004</v>
      </c>
      <c r="I300">
        <f>_xlfn.XLOOKUP(Table1[[#This Row],[Transaction_ID]],Transactions!A$2:A$501,Transactions!B$2:B$501)</f>
        <v>216</v>
      </c>
      <c r="J300">
        <f>_xlfn.XLOOKUP(Table1[[#This Row],[Transaction_ID]],Transactions!$A$2:$A$501,Transactions!$C$2:$C$501)</f>
        <v>3</v>
      </c>
      <c r="K300" t="str">
        <f>_xlfn.XLOOKUP(Table1[[#This Row],[Transaction_ID]],Transactions!A$2:A$501,Transactions!F$2:F$501)</f>
        <v>Debit Card</v>
      </c>
      <c r="L300" t="b">
        <f>_xlfn.XLOOKUP(Table1[[#This Row],[Transaction_ID]],Transactions!A$2:A$501,Transactions!G$2:G$501)</f>
        <v>0</v>
      </c>
      <c r="M300" s="1">
        <f>IF(L300=TRUE, _xlfn.XLOOKUP(C300, Products!A$2:A$91,Products!G$2:G$91), 0)</f>
        <v>0</v>
      </c>
      <c r="N300" t="str">
        <f ca="1">_xlfn.TEXTJOIN(", ", TRUE,
 IF(AND(L300=TRUE, E300&gt;0), "Membership Pricing", ""),
 IF(AND(L300=TRUE, M300&gt;0), "PC Points", ""),
 IF(AND(_xlfn.XLOOKUP(C300, Products!A:A, Products!C:C, "")="Bakery", RAND()&lt;0.3), "50% Perishable", "")
)</f>
        <v/>
      </c>
      <c r="O300" s="5">
        <f t="shared" ca="1" si="9"/>
        <v>0</v>
      </c>
    </row>
    <row r="301" spans="1:15" x14ac:dyDescent="0.45">
      <c r="A301" t="s">
        <v>62</v>
      </c>
      <c r="B301" s="6">
        <f>_xlfn.XLOOKUP(Table1[[#This Row],[Transaction_ID]],Transactions!A$2:A$501,Transactions!D$2:D$501)</f>
        <v>45734</v>
      </c>
      <c r="C301">
        <v>123533</v>
      </c>
      <c r="D301" s="5">
        <f>_xlfn.XLOOKUP(Table1[[#This Row],[SKU]],Products!A$2:A$91,Products!E$2:E$91)</f>
        <v>9.49</v>
      </c>
      <c r="E301" s="5">
        <f>_xlfn.XLOOKUP(C301,Products!A$2:A$91,Products!F$2:F$91)</f>
        <v>0</v>
      </c>
      <c r="F301">
        <v>3</v>
      </c>
      <c r="G301" s="5">
        <f>Table1[[#This Row],[Price]]*Table1[[#This Row],[Quantity_Sold]]</f>
        <v>28.47</v>
      </c>
      <c r="H301" s="5">
        <f t="shared" ca="1" si="8"/>
        <v>28.47</v>
      </c>
      <c r="I301">
        <f>_xlfn.XLOOKUP(Table1[[#This Row],[Transaction_ID]],Transactions!A$2:A$501,Transactions!B$2:B$501)</f>
        <v>207</v>
      </c>
      <c r="J301">
        <f>_xlfn.XLOOKUP(Table1[[#This Row],[Transaction_ID]],Transactions!$A$2:$A$501,Transactions!$C$2:$C$501)</f>
        <v>2</v>
      </c>
      <c r="K301" t="str">
        <f>_xlfn.XLOOKUP(Table1[[#This Row],[Transaction_ID]],Transactions!A$2:A$501,Transactions!F$2:F$501)</f>
        <v>Debit Card</v>
      </c>
      <c r="L301" t="b">
        <f>_xlfn.XLOOKUP(Table1[[#This Row],[Transaction_ID]],Transactions!A$2:A$501,Transactions!G$2:G$501)</f>
        <v>0</v>
      </c>
      <c r="M301" s="1">
        <f>IF(L301=TRUE, _xlfn.XLOOKUP(C301, Products!A$2:A$91,Products!G$2:G$91), 0)</f>
        <v>0</v>
      </c>
      <c r="N301" t="str">
        <f ca="1">_xlfn.TEXTJOIN(", ", TRUE,
 IF(AND(L301=TRUE, E301&gt;0), "Membership Pricing", ""),
 IF(AND(L301=TRUE, M301&gt;0), "PC Points", ""),
 IF(AND(_xlfn.XLOOKUP(C301, Products!A:A, Products!C:C, "")="Bakery", RAND()&lt;0.3), "50% Perishable", "")
)</f>
        <v/>
      </c>
      <c r="O301" s="5">
        <f t="shared" ca="1" si="9"/>
        <v>0</v>
      </c>
    </row>
    <row r="302" spans="1:15" x14ac:dyDescent="0.45">
      <c r="A302" t="s">
        <v>62</v>
      </c>
      <c r="B302" s="6">
        <f>_xlfn.XLOOKUP(Table1[[#This Row],[Transaction_ID]],Transactions!A$2:A$501,Transactions!D$2:D$501)</f>
        <v>45734</v>
      </c>
      <c r="C302">
        <v>123527</v>
      </c>
      <c r="D302" s="5">
        <f>_xlfn.XLOOKUP(Table1[[#This Row],[SKU]],Products!A$2:A$91,Products!E$2:E$91)</f>
        <v>4.99</v>
      </c>
      <c r="E302" s="5">
        <f>_xlfn.XLOOKUP(C302,Products!A$2:A$91,Products!F$2:F$91)</f>
        <v>0</v>
      </c>
      <c r="F302">
        <v>1</v>
      </c>
      <c r="G302" s="5">
        <f>Table1[[#This Row],[Price]]*Table1[[#This Row],[Quantity_Sold]]</f>
        <v>4.99</v>
      </c>
      <c r="H302" s="5">
        <f t="shared" ca="1" si="8"/>
        <v>4.99</v>
      </c>
      <c r="I302">
        <f>_xlfn.XLOOKUP(Table1[[#This Row],[Transaction_ID]],Transactions!A$2:A$501,Transactions!B$2:B$501)</f>
        <v>207</v>
      </c>
      <c r="J302">
        <f>_xlfn.XLOOKUP(Table1[[#This Row],[Transaction_ID]],Transactions!$A$2:$A$501,Transactions!$C$2:$C$501)</f>
        <v>2</v>
      </c>
      <c r="K302" t="str">
        <f>_xlfn.XLOOKUP(Table1[[#This Row],[Transaction_ID]],Transactions!A$2:A$501,Transactions!F$2:F$501)</f>
        <v>Debit Card</v>
      </c>
      <c r="L302" t="b">
        <f>_xlfn.XLOOKUP(Table1[[#This Row],[Transaction_ID]],Transactions!A$2:A$501,Transactions!G$2:G$501)</f>
        <v>0</v>
      </c>
      <c r="M302" s="1">
        <f>IF(L302=TRUE, _xlfn.XLOOKUP(C302, Products!A$2:A$91,Products!G$2:G$91), 0)</f>
        <v>0</v>
      </c>
      <c r="N302" t="str">
        <f ca="1">_xlfn.TEXTJOIN(", ", TRUE,
 IF(AND(L302=TRUE, E302&gt;0), "Membership Pricing", ""),
 IF(AND(L302=TRUE, M302&gt;0), "PC Points", ""),
 IF(AND(_xlfn.XLOOKUP(C302, Products!A:A, Products!C:C, "")="Bakery", RAND()&lt;0.3), "50% Perishable", "")
)</f>
        <v/>
      </c>
      <c r="O302" s="5">
        <f t="shared" ca="1" si="9"/>
        <v>0</v>
      </c>
    </row>
    <row r="303" spans="1:15" x14ac:dyDescent="0.45">
      <c r="A303" t="s">
        <v>63</v>
      </c>
      <c r="B303" s="6">
        <f>_xlfn.XLOOKUP(Table1[[#This Row],[Transaction_ID]],Transactions!A$2:A$501,Transactions!D$2:D$501)</f>
        <v>45734</v>
      </c>
      <c r="C303">
        <v>123584</v>
      </c>
      <c r="D303" s="5">
        <f>_xlfn.XLOOKUP(Table1[[#This Row],[SKU]],Products!A$2:A$91,Products!E$2:E$91)</f>
        <v>4.99</v>
      </c>
      <c r="E303" s="5">
        <f>_xlfn.XLOOKUP(C303,Products!A$2:A$91,Products!F$2:F$91)</f>
        <v>0</v>
      </c>
      <c r="F303">
        <v>4</v>
      </c>
      <c r="G303" s="5">
        <f>Table1[[#This Row],[Price]]*Table1[[#This Row],[Quantity_Sold]]</f>
        <v>19.96</v>
      </c>
      <c r="H303" s="5">
        <f t="shared" ca="1" si="8"/>
        <v>19.96</v>
      </c>
      <c r="I303">
        <f>_xlfn.XLOOKUP(Table1[[#This Row],[Transaction_ID]],Transactions!A$2:A$501,Transactions!B$2:B$501)</f>
        <v>221</v>
      </c>
      <c r="J303">
        <f>_xlfn.XLOOKUP(Table1[[#This Row],[Transaction_ID]],Transactions!$A$2:$A$501,Transactions!$C$2:$C$501)</f>
        <v>2</v>
      </c>
      <c r="K303" t="str">
        <f>_xlfn.XLOOKUP(Table1[[#This Row],[Transaction_ID]],Transactions!A$2:A$501,Transactions!F$2:F$501)</f>
        <v>Debit Card</v>
      </c>
      <c r="L303" t="b">
        <f>_xlfn.XLOOKUP(Table1[[#This Row],[Transaction_ID]],Transactions!A$2:A$501,Transactions!G$2:G$501)</f>
        <v>0</v>
      </c>
      <c r="M303" s="1">
        <f>IF(L303=TRUE, _xlfn.XLOOKUP(C303, Products!A$2:A$91,Products!G$2:G$91), 0)</f>
        <v>0</v>
      </c>
      <c r="N303" t="str">
        <f ca="1">_xlfn.TEXTJOIN(", ", TRUE,
 IF(AND(L303=TRUE, E303&gt;0), "Membership Pricing", ""),
 IF(AND(L303=TRUE, M303&gt;0), "PC Points", ""),
 IF(AND(_xlfn.XLOOKUP(C303, Products!A:A, Products!C:C, "")="Bakery", RAND()&lt;0.3), "50% Perishable", "")
)</f>
        <v/>
      </c>
      <c r="O303" s="5">
        <f t="shared" ca="1" si="9"/>
        <v>0</v>
      </c>
    </row>
    <row r="304" spans="1:15" x14ac:dyDescent="0.45">
      <c r="A304" t="s">
        <v>63</v>
      </c>
      <c r="B304" s="6">
        <f>_xlfn.XLOOKUP(Table1[[#This Row],[Transaction_ID]],Transactions!A$2:A$501,Transactions!D$2:D$501)</f>
        <v>45734</v>
      </c>
      <c r="C304">
        <v>123564</v>
      </c>
      <c r="D304" s="5">
        <f>_xlfn.XLOOKUP(Table1[[#This Row],[SKU]],Products!A$2:A$91,Products!E$2:E$91)</f>
        <v>4.49</v>
      </c>
      <c r="E304" s="5">
        <f>_xlfn.XLOOKUP(C304,Products!A$2:A$91,Products!F$2:F$91)</f>
        <v>0</v>
      </c>
      <c r="F304">
        <v>2</v>
      </c>
      <c r="G304" s="5">
        <f>Table1[[#This Row],[Price]]*Table1[[#This Row],[Quantity_Sold]]</f>
        <v>8.98</v>
      </c>
      <c r="H304" s="5">
        <f t="shared" ca="1" si="8"/>
        <v>8.98</v>
      </c>
      <c r="I304">
        <f>_xlfn.XLOOKUP(Table1[[#This Row],[Transaction_ID]],Transactions!A$2:A$501,Transactions!B$2:B$501)</f>
        <v>221</v>
      </c>
      <c r="J304">
        <f>_xlfn.XLOOKUP(Table1[[#This Row],[Transaction_ID]],Transactions!$A$2:$A$501,Transactions!$C$2:$C$501)</f>
        <v>2</v>
      </c>
      <c r="K304" t="str">
        <f>_xlfn.XLOOKUP(Table1[[#This Row],[Transaction_ID]],Transactions!A$2:A$501,Transactions!F$2:F$501)</f>
        <v>Debit Card</v>
      </c>
      <c r="L304" t="b">
        <f>_xlfn.XLOOKUP(Table1[[#This Row],[Transaction_ID]],Transactions!A$2:A$501,Transactions!G$2:G$501)</f>
        <v>0</v>
      </c>
      <c r="M304" s="1">
        <f>IF(L304=TRUE, _xlfn.XLOOKUP(C304, Products!A$2:A$91,Products!G$2:G$91), 0)</f>
        <v>0</v>
      </c>
      <c r="N304" t="str">
        <f ca="1">_xlfn.TEXTJOIN(", ", TRUE,
 IF(AND(L304=TRUE, E304&gt;0), "Membership Pricing", ""),
 IF(AND(L304=TRUE, M304&gt;0), "PC Points", ""),
 IF(AND(_xlfn.XLOOKUP(C304, Products!A:A, Products!C:C, "")="Bakery", RAND()&lt;0.3), "50% Perishable", "")
)</f>
        <v/>
      </c>
      <c r="O304" s="5">
        <f t="shared" ca="1" si="9"/>
        <v>0</v>
      </c>
    </row>
    <row r="305" spans="1:15" x14ac:dyDescent="0.45">
      <c r="A305" t="s">
        <v>63</v>
      </c>
      <c r="B305" s="6">
        <f>_xlfn.XLOOKUP(Table1[[#This Row],[Transaction_ID]],Transactions!A$2:A$501,Transactions!D$2:D$501)</f>
        <v>45734</v>
      </c>
      <c r="C305">
        <v>123546</v>
      </c>
      <c r="D305" s="5">
        <f>_xlfn.XLOOKUP(Table1[[#This Row],[SKU]],Products!A$2:A$91,Products!E$2:E$91)</f>
        <v>3.49</v>
      </c>
      <c r="E305" s="5">
        <f>_xlfn.XLOOKUP(C305,Products!A$2:A$91,Products!F$2:F$91)</f>
        <v>0</v>
      </c>
      <c r="F305">
        <v>1</v>
      </c>
      <c r="G305" s="5">
        <f>Table1[[#This Row],[Price]]*Table1[[#This Row],[Quantity_Sold]]</f>
        <v>3.49</v>
      </c>
      <c r="H305" s="5">
        <f t="shared" ca="1" si="8"/>
        <v>3.49</v>
      </c>
      <c r="I305">
        <f>_xlfn.XLOOKUP(Table1[[#This Row],[Transaction_ID]],Transactions!A$2:A$501,Transactions!B$2:B$501)</f>
        <v>221</v>
      </c>
      <c r="J305">
        <f>_xlfn.XLOOKUP(Table1[[#This Row],[Transaction_ID]],Transactions!$A$2:$A$501,Transactions!$C$2:$C$501)</f>
        <v>2</v>
      </c>
      <c r="K305" t="str">
        <f>_xlfn.XLOOKUP(Table1[[#This Row],[Transaction_ID]],Transactions!A$2:A$501,Transactions!F$2:F$501)</f>
        <v>Debit Card</v>
      </c>
      <c r="L305" t="b">
        <f>_xlfn.XLOOKUP(Table1[[#This Row],[Transaction_ID]],Transactions!A$2:A$501,Transactions!G$2:G$501)</f>
        <v>0</v>
      </c>
      <c r="M305" s="1">
        <f>IF(L305=TRUE, _xlfn.XLOOKUP(C305, Products!A$2:A$91,Products!G$2:G$91), 0)</f>
        <v>0</v>
      </c>
      <c r="N305" t="str">
        <f ca="1">_xlfn.TEXTJOIN(", ", TRUE,
 IF(AND(L305=TRUE, E305&gt;0), "Membership Pricing", ""),
 IF(AND(L305=TRUE, M305&gt;0), "PC Points", ""),
 IF(AND(_xlfn.XLOOKUP(C305, Products!A:A, Products!C:C, "")="Bakery", RAND()&lt;0.3), "50% Perishable", "")
)</f>
        <v/>
      </c>
      <c r="O305" s="5">
        <f t="shared" ca="1" si="9"/>
        <v>0</v>
      </c>
    </row>
    <row r="306" spans="1:15" x14ac:dyDescent="0.45">
      <c r="A306" t="s">
        <v>64</v>
      </c>
      <c r="B306" s="6">
        <f>_xlfn.XLOOKUP(Table1[[#This Row],[Transaction_ID]],Transactions!A$2:A$501,Transactions!D$2:D$501)</f>
        <v>45734</v>
      </c>
      <c r="C306">
        <v>123553</v>
      </c>
      <c r="D306" s="5">
        <f>_xlfn.XLOOKUP(Table1[[#This Row],[SKU]],Products!A$2:A$91,Products!E$2:E$91)</f>
        <v>4.99</v>
      </c>
      <c r="E306" s="5">
        <f>_xlfn.XLOOKUP(C306,Products!A$2:A$91,Products!F$2:F$91)</f>
        <v>0</v>
      </c>
      <c r="F306">
        <v>3</v>
      </c>
      <c r="G306" s="5">
        <f>Table1[[#This Row],[Price]]*Table1[[#This Row],[Quantity_Sold]]</f>
        <v>14.97</v>
      </c>
      <c r="H306" s="5">
        <f t="shared" ca="1" si="8"/>
        <v>14.97</v>
      </c>
      <c r="I306">
        <f>_xlfn.XLOOKUP(Table1[[#This Row],[Transaction_ID]],Transactions!A$2:A$501,Transactions!B$2:B$501)</f>
        <v>215</v>
      </c>
      <c r="J306">
        <f>_xlfn.XLOOKUP(Table1[[#This Row],[Transaction_ID]],Transactions!$A$2:$A$501,Transactions!$C$2:$C$501)</f>
        <v>1</v>
      </c>
      <c r="K306" t="str">
        <f>_xlfn.XLOOKUP(Table1[[#This Row],[Transaction_ID]],Transactions!A$2:A$501,Transactions!F$2:F$501)</f>
        <v>Debit Card</v>
      </c>
      <c r="L306" t="b">
        <f>_xlfn.XLOOKUP(Table1[[#This Row],[Transaction_ID]],Transactions!A$2:A$501,Transactions!G$2:G$501)</f>
        <v>0</v>
      </c>
      <c r="M306" s="1">
        <f>IF(L306=TRUE, _xlfn.XLOOKUP(C306, Products!A$2:A$91,Products!G$2:G$91), 0)</f>
        <v>0</v>
      </c>
      <c r="N306" t="str">
        <f ca="1">_xlfn.TEXTJOIN(", ", TRUE,
 IF(AND(L306=TRUE, E306&gt;0), "Membership Pricing", ""),
 IF(AND(L306=TRUE, M306&gt;0), "PC Points", ""),
 IF(AND(_xlfn.XLOOKUP(C306, Products!A:A, Products!C:C, "")="Bakery", RAND()&lt;0.3), "50% Perishable", "")
)</f>
        <v/>
      </c>
      <c r="O306" s="5">
        <f t="shared" ca="1" si="9"/>
        <v>0</v>
      </c>
    </row>
    <row r="307" spans="1:15" x14ac:dyDescent="0.45">
      <c r="A307" t="s">
        <v>64</v>
      </c>
      <c r="B307" s="6">
        <f>_xlfn.XLOOKUP(Table1[[#This Row],[Transaction_ID]],Transactions!A$2:A$501,Transactions!D$2:D$501)</f>
        <v>45734</v>
      </c>
      <c r="C307">
        <v>123535</v>
      </c>
      <c r="D307" s="5">
        <f>_xlfn.XLOOKUP(Table1[[#This Row],[SKU]],Products!A$2:A$91,Products!E$2:E$91)</f>
        <v>4.99</v>
      </c>
      <c r="E307" s="5">
        <f>_xlfn.XLOOKUP(C307,Products!A$2:A$91,Products!F$2:F$91)</f>
        <v>0</v>
      </c>
      <c r="F307">
        <v>4</v>
      </c>
      <c r="G307" s="5">
        <f>Table1[[#This Row],[Price]]*Table1[[#This Row],[Quantity_Sold]]</f>
        <v>19.96</v>
      </c>
      <c r="H307" s="5">
        <f t="shared" ca="1" si="8"/>
        <v>19.96</v>
      </c>
      <c r="I307">
        <f>_xlfn.XLOOKUP(Table1[[#This Row],[Transaction_ID]],Transactions!A$2:A$501,Transactions!B$2:B$501)</f>
        <v>215</v>
      </c>
      <c r="J307">
        <f>_xlfn.XLOOKUP(Table1[[#This Row],[Transaction_ID]],Transactions!$A$2:$A$501,Transactions!$C$2:$C$501)</f>
        <v>1</v>
      </c>
      <c r="K307" t="str">
        <f>_xlfn.XLOOKUP(Table1[[#This Row],[Transaction_ID]],Transactions!A$2:A$501,Transactions!F$2:F$501)</f>
        <v>Debit Card</v>
      </c>
      <c r="L307" t="b">
        <f>_xlfn.XLOOKUP(Table1[[#This Row],[Transaction_ID]],Transactions!A$2:A$501,Transactions!G$2:G$501)</f>
        <v>0</v>
      </c>
      <c r="M307" s="1">
        <f>IF(L307=TRUE, _xlfn.XLOOKUP(C307, Products!A$2:A$91,Products!G$2:G$91), 0)</f>
        <v>0</v>
      </c>
      <c r="N307" t="str">
        <f ca="1">_xlfn.TEXTJOIN(", ", TRUE,
 IF(AND(L307=TRUE, E307&gt;0), "Membership Pricing", ""),
 IF(AND(L307=TRUE, M307&gt;0), "PC Points", ""),
 IF(AND(_xlfn.XLOOKUP(C307, Products!A:A, Products!C:C, "")="Bakery", RAND()&lt;0.3), "50% Perishable", "")
)</f>
        <v/>
      </c>
      <c r="O307" s="5">
        <f t="shared" ca="1" si="9"/>
        <v>0</v>
      </c>
    </row>
    <row r="308" spans="1:15" x14ac:dyDescent="0.45">
      <c r="A308" t="s">
        <v>64</v>
      </c>
      <c r="B308" s="6">
        <f>_xlfn.XLOOKUP(Table1[[#This Row],[Transaction_ID]],Transactions!A$2:A$501,Transactions!D$2:D$501)</f>
        <v>45734</v>
      </c>
      <c r="C308">
        <v>123561</v>
      </c>
      <c r="D308" s="5">
        <f>_xlfn.XLOOKUP(Table1[[#This Row],[SKU]],Products!A$2:A$91,Products!E$2:E$91)</f>
        <v>8.99</v>
      </c>
      <c r="E308" s="5">
        <f>_xlfn.XLOOKUP(C308,Products!A$2:A$91,Products!F$2:F$91)</f>
        <v>0</v>
      </c>
      <c r="F308">
        <v>4</v>
      </c>
      <c r="G308" s="5">
        <f>Table1[[#This Row],[Price]]*Table1[[#This Row],[Quantity_Sold]]</f>
        <v>35.96</v>
      </c>
      <c r="H308" s="5">
        <f t="shared" ca="1" si="8"/>
        <v>35.96</v>
      </c>
      <c r="I308">
        <f>_xlfn.XLOOKUP(Table1[[#This Row],[Transaction_ID]],Transactions!A$2:A$501,Transactions!B$2:B$501)</f>
        <v>215</v>
      </c>
      <c r="J308">
        <f>_xlfn.XLOOKUP(Table1[[#This Row],[Transaction_ID]],Transactions!$A$2:$A$501,Transactions!$C$2:$C$501)</f>
        <v>1</v>
      </c>
      <c r="K308" t="str">
        <f>_xlfn.XLOOKUP(Table1[[#This Row],[Transaction_ID]],Transactions!A$2:A$501,Transactions!F$2:F$501)</f>
        <v>Debit Card</v>
      </c>
      <c r="L308" t="b">
        <f>_xlfn.XLOOKUP(Table1[[#This Row],[Transaction_ID]],Transactions!A$2:A$501,Transactions!G$2:G$501)</f>
        <v>0</v>
      </c>
      <c r="M308" s="1">
        <f>IF(L308=TRUE, _xlfn.XLOOKUP(C308, Products!A$2:A$91,Products!G$2:G$91), 0)</f>
        <v>0</v>
      </c>
      <c r="N308" t="str">
        <f ca="1">_xlfn.TEXTJOIN(", ", TRUE,
 IF(AND(L308=TRUE, E308&gt;0), "Membership Pricing", ""),
 IF(AND(L308=TRUE, M308&gt;0), "PC Points", ""),
 IF(AND(_xlfn.XLOOKUP(C308, Products!A:A, Products!C:C, "")="Bakery", RAND()&lt;0.3), "50% Perishable", "")
)</f>
        <v/>
      </c>
      <c r="O308" s="5">
        <f t="shared" ca="1" si="9"/>
        <v>0</v>
      </c>
    </row>
    <row r="309" spans="1:15" x14ac:dyDescent="0.45">
      <c r="A309" t="s">
        <v>64</v>
      </c>
      <c r="B309" s="6">
        <f>_xlfn.XLOOKUP(Table1[[#This Row],[Transaction_ID]],Transactions!A$2:A$501,Transactions!D$2:D$501)</f>
        <v>45734</v>
      </c>
      <c r="C309">
        <v>123577</v>
      </c>
      <c r="D309" s="5">
        <f>_xlfn.XLOOKUP(Table1[[#This Row],[SKU]],Products!A$2:A$91,Products!E$2:E$91)</f>
        <v>2.4900000000000002</v>
      </c>
      <c r="E309" s="5">
        <f>_xlfn.XLOOKUP(C309,Products!A$2:A$91,Products!F$2:F$91)</f>
        <v>0</v>
      </c>
      <c r="F309">
        <v>2</v>
      </c>
      <c r="G309" s="5">
        <f>Table1[[#This Row],[Price]]*Table1[[#This Row],[Quantity_Sold]]</f>
        <v>4.9800000000000004</v>
      </c>
      <c r="H309" s="5">
        <f t="shared" ca="1" si="8"/>
        <v>4.9800000000000004</v>
      </c>
      <c r="I309">
        <f>_xlfn.XLOOKUP(Table1[[#This Row],[Transaction_ID]],Transactions!A$2:A$501,Transactions!B$2:B$501)</f>
        <v>215</v>
      </c>
      <c r="J309">
        <f>_xlfn.XLOOKUP(Table1[[#This Row],[Transaction_ID]],Transactions!$A$2:$A$501,Transactions!$C$2:$C$501)</f>
        <v>1</v>
      </c>
      <c r="K309" t="str">
        <f>_xlfn.XLOOKUP(Table1[[#This Row],[Transaction_ID]],Transactions!A$2:A$501,Transactions!F$2:F$501)</f>
        <v>Debit Card</v>
      </c>
      <c r="L309" t="b">
        <f>_xlfn.XLOOKUP(Table1[[#This Row],[Transaction_ID]],Transactions!A$2:A$501,Transactions!G$2:G$501)</f>
        <v>0</v>
      </c>
      <c r="M309" s="1">
        <f>IF(L309=TRUE, _xlfn.XLOOKUP(C309, Products!A$2:A$91,Products!G$2:G$91), 0)</f>
        <v>0</v>
      </c>
      <c r="N309" t="str">
        <f ca="1">_xlfn.TEXTJOIN(", ", TRUE,
 IF(AND(L309=TRUE, E309&gt;0), "Membership Pricing", ""),
 IF(AND(L309=TRUE, M309&gt;0), "PC Points", ""),
 IF(AND(_xlfn.XLOOKUP(C309, Products!A:A, Products!C:C, "")="Bakery", RAND()&lt;0.3), "50% Perishable", "")
)</f>
        <v/>
      </c>
      <c r="O309" s="5">
        <f t="shared" ca="1" si="9"/>
        <v>0</v>
      </c>
    </row>
    <row r="310" spans="1:15" x14ac:dyDescent="0.45">
      <c r="A310" t="s">
        <v>65</v>
      </c>
      <c r="B310" s="6">
        <f>_xlfn.XLOOKUP(Table1[[#This Row],[Transaction_ID]],Transactions!A$2:A$501,Transactions!D$2:D$501)</f>
        <v>45714</v>
      </c>
      <c r="C310">
        <v>123559</v>
      </c>
      <c r="D310" s="5">
        <f>_xlfn.XLOOKUP(Table1[[#This Row],[SKU]],Products!A$2:A$91,Products!E$2:E$91)</f>
        <v>2.99</v>
      </c>
      <c r="E310" s="5">
        <f>_xlfn.XLOOKUP(C310,Products!A$2:A$91,Products!F$2:F$91)</f>
        <v>0</v>
      </c>
      <c r="F310">
        <v>2</v>
      </c>
      <c r="G310" s="5">
        <f>Table1[[#This Row],[Price]]*Table1[[#This Row],[Quantity_Sold]]</f>
        <v>5.98</v>
      </c>
      <c r="H310" s="5">
        <f t="shared" ca="1" si="8"/>
        <v>5.98</v>
      </c>
      <c r="I310">
        <f>_xlfn.XLOOKUP(Table1[[#This Row],[Transaction_ID]],Transactions!A$2:A$501,Transactions!B$2:B$501)</f>
        <v>209</v>
      </c>
      <c r="J310">
        <f>_xlfn.XLOOKUP(Table1[[#This Row],[Transaction_ID]],Transactions!$A$2:$A$501,Transactions!$C$2:$C$501)</f>
        <v>6</v>
      </c>
      <c r="K310" t="str">
        <f>_xlfn.XLOOKUP(Table1[[#This Row],[Transaction_ID]],Transactions!A$2:A$501,Transactions!F$2:F$501)</f>
        <v>Debit Card</v>
      </c>
      <c r="L310" t="b">
        <f>_xlfn.XLOOKUP(Table1[[#This Row],[Transaction_ID]],Transactions!A$2:A$501,Transactions!G$2:G$501)</f>
        <v>0</v>
      </c>
      <c r="M310" s="1">
        <f>IF(L310=TRUE, _xlfn.XLOOKUP(C310, Products!A$2:A$91,Products!G$2:G$91), 0)</f>
        <v>0</v>
      </c>
      <c r="N310" t="str">
        <f ca="1">_xlfn.TEXTJOIN(", ", TRUE,
 IF(AND(L310=TRUE, E310&gt;0), "Membership Pricing", ""),
 IF(AND(L310=TRUE, M310&gt;0), "PC Points", ""),
 IF(AND(_xlfn.XLOOKUP(C310, Products!A:A, Products!C:C, "")="Bakery", RAND()&lt;0.3), "50% Perishable", "")
)</f>
        <v/>
      </c>
      <c r="O310" s="5">
        <f t="shared" ca="1" si="9"/>
        <v>0</v>
      </c>
    </row>
    <row r="311" spans="1:15" x14ac:dyDescent="0.45">
      <c r="A311" t="s">
        <v>65</v>
      </c>
      <c r="B311" s="6">
        <f>_xlfn.XLOOKUP(Table1[[#This Row],[Transaction_ID]],Transactions!A$2:A$501,Transactions!D$2:D$501)</f>
        <v>45714</v>
      </c>
      <c r="C311">
        <v>123568</v>
      </c>
      <c r="D311" s="5">
        <f>_xlfn.XLOOKUP(Table1[[#This Row],[SKU]],Products!A$2:A$91,Products!E$2:E$91)</f>
        <v>4.99</v>
      </c>
      <c r="E311" s="5">
        <f>_xlfn.XLOOKUP(C311,Products!A$2:A$91,Products!F$2:F$91)</f>
        <v>4</v>
      </c>
      <c r="F311">
        <v>4</v>
      </c>
      <c r="G311" s="5">
        <f>Table1[[#This Row],[Price]]*Table1[[#This Row],[Quantity_Sold]]</f>
        <v>19.96</v>
      </c>
      <c r="H311" s="5">
        <f t="shared" ca="1" si="8"/>
        <v>19.96</v>
      </c>
      <c r="I311">
        <f>_xlfn.XLOOKUP(Table1[[#This Row],[Transaction_ID]],Transactions!A$2:A$501,Transactions!B$2:B$501)</f>
        <v>209</v>
      </c>
      <c r="J311">
        <f>_xlfn.XLOOKUP(Table1[[#This Row],[Transaction_ID]],Transactions!$A$2:$A$501,Transactions!$C$2:$C$501)</f>
        <v>6</v>
      </c>
      <c r="K311" t="str">
        <f>_xlfn.XLOOKUP(Table1[[#This Row],[Transaction_ID]],Transactions!A$2:A$501,Transactions!F$2:F$501)</f>
        <v>Debit Card</v>
      </c>
      <c r="L311" t="b">
        <f>_xlfn.XLOOKUP(Table1[[#This Row],[Transaction_ID]],Transactions!A$2:A$501,Transactions!G$2:G$501)</f>
        <v>0</v>
      </c>
      <c r="M311" s="1">
        <f>IF(L311=TRUE, _xlfn.XLOOKUP(C311, Products!A$2:A$91,Products!G$2:G$91), 0)</f>
        <v>0</v>
      </c>
      <c r="N311" t="str">
        <f ca="1">_xlfn.TEXTJOIN(", ", TRUE,
 IF(AND(L311=TRUE, E311&gt;0), "Membership Pricing", ""),
 IF(AND(L311=TRUE, M311&gt;0), "PC Points", ""),
 IF(AND(_xlfn.XLOOKUP(C311, Products!A:A, Products!C:C, "")="Bakery", RAND()&lt;0.3), "50% Perishable", "")
)</f>
        <v/>
      </c>
      <c r="O311" s="5">
        <f t="shared" ca="1" si="9"/>
        <v>0</v>
      </c>
    </row>
    <row r="312" spans="1:15" x14ac:dyDescent="0.45">
      <c r="A312" t="s">
        <v>65</v>
      </c>
      <c r="B312" s="6">
        <f>_xlfn.XLOOKUP(Table1[[#This Row],[Transaction_ID]],Transactions!A$2:A$501,Transactions!D$2:D$501)</f>
        <v>45714</v>
      </c>
      <c r="C312">
        <v>123599</v>
      </c>
      <c r="D312" s="5">
        <f>_xlfn.XLOOKUP(Table1[[#This Row],[SKU]],Products!A$2:A$91,Products!E$2:E$91)</f>
        <v>6.99</v>
      </c>
      <c r="E312" s="5">
        <f>_xlfn.XLOOKUP(C312,Products!A$2:A$91,Products!F$2:F$91)</f>
        <v>0</v>
      </c>
      <c r="F312">
        <v>2</v>
      </c>
      <c r="G312" s="5">
        <f>Table1[[#This Row],[Price]]*Table1[[#This Row],[Quantity_Sold]]</f>
        <v>13.98</v>
      </c>
      <c r="H312" s="5">
        <f t="shared" ca="1" si="8"/>
        <v>13.98</v>
      </c>
      <c r="I312">
        <f>_xlfn.XLOOKUP(Table1[[#This Row],[Transaction_ID]],Transactions!A$2:A$501,Transactions!B$2:B$501)</f>
        <v>209</v>
      </c>
      <c r="J312">
        <f>_xlfn.XLOOKUP(Table1[[#This Row],[Transaction_ID]],Transactions!$A$2:$A$501,Transactions!$C$2:$C$501)</f>
        <v>6</v>
      </c>
      <c r="K312" t="str">
        <f>_xlfn.XLOOKUP(Table1[[#This Row],[Transaction_ID]],Transactions!A$2:A$501,Transactions!F$2:F$501)</f>
        <v>Debit Card</v>
      </c>
      <c r="L312" t="b">
        <f>_xlfn.XLOOKUP(Table1[[#This Row],[Transaction_ID]],Transactions!A$2:A$501,Transactions!G$2:G$501)</f>
        <v>0</v>
      </c>
      <c r="M312" s="1">
        <f>IF(L312=TRUE, _xlfn.XLOOKUP(C312, Products!A$2:A$91,Products!G$2:G$91), 0)</f>
        <v>0</v>
      </c>
      <c r="N312" t="str">
        <f ca="1">_xlfn.TEXTJOIN(", ", TRUE,
 IF(AND(L312=TRUE, E312&gt;0), "Membership Pricing", ""),
 IF(AND(L312=TRUE, M312&gt;0), "PC Points", ""),
 IF(AND(_xlfn.XLOOKUP(C312, Products!A:A, Products!C:C, "")="Bakery", RAND()&lt;0.3), "50% Perishable", "")
)</f>
        <v/>
      </c>
      <c r="O312" s="5">
        <f t="shared" ca="1" si="9"/>
        <v>0</v>
      </c>
    </row>
    <row r="313" spans="1:15" x14ac:dyDescent="0.45">
      <c r="A313" t="s">
        <v>65</v>
      </c>
      <c r="B313" s="6">
        <f>_xlfn.XLOOKUP(Table1[[#This Row],[Transaction_ID]],Transactions!A$2:A$501,Transactions!D$2:D$501)</f>
        <v>45714</v>
      </c>
      <c r="C313">
        <v>123547</v>
      </c>
      <c r="D313" s="5">
        <f>_xlfn.XLOOKUP(Table1[[#This Row],[SKU]],Products!A$2:A$91,Products!E$2:E$91)</f>
        <v>2.99</v>
      </c>
      <c r="E313" s="5">
        <f>_xlfn.XLOOKUP(C313,Products!A$2:A$91,Products!F$2:F$91)</f>
        <v>0</v>
      </c>
      <c r="F313">
        <v>1</v>
      </c>
      <c r="G313" s="5">
        <f>Table1[[#This Row],[Price]]*Table1[[#This Row],[Quantity_Sold]]</f>
        <v>2.99</v>
      </c>
      <c r="H313" s="5">
        <f t="shared" ca="1" si="8"/>
        <v>2.99</v>
      </c>
      <c r="I313">
        <f>_xlfn.XLOOKUP(Table1[[#This Row],[Transaction_ID]],Transactions!A$2:A$501,Transactions!B$2:B$501)</f>
        <v>209</v>
      </c>
      <c r="J313">
        <f>_xlfn.XLOOKUP(Table1[[#This Row],[Transaction_ID]],Transactions!$A$2:$A$501,Transactions!$C$2:$C$501)</f>
        <v>6</v>
      </c>
      <c r="K313" t="str">
        <f>_xlfn.XLOOKUP(Table1[[#This Row],[Transaction_ID]],Transactions!A$2:A$501,Transactions!F$2:F$501)</f>
        <v>Debit Card</v>
      </c>
      <c r="L313" t="b">
        <f>_xlfn.XLOOKUP(Table1[[#This Row],[Transaction_ID]],Transactions!A$2:A$501,Transactions!G$2:G$501)</f>
        <v>0</v>
      </c>
      <c r="M313" s="1">
        <f>IF(L313=TRUE, _xlfn.XLOOKUP(C313, Products!A$2:A$91,Products!G$2:G$91), 0)</f>
        <v>0</v>
      </c>
      <c r="N313" t="str">
        <f ca="1">_xlfn.TEXTJOIN(", ", TRUE,
 IF(AND(L313=TRUE, E313&gt;0), "Membership Pricing", ""),
 IF(AND(L313=TRUE, M313&gt;0), "PC Points", ""),
 IF(AND(_xlfn.XLOOKUP(C313, Products!A:A, Products!C:C, "")="Bakery", RAND()&lt;0.3), "50% Perishable", "")
)</f>
        <v/>
      </c>
      <c r="O313" s="5">
        <f t="shared" ca="1" si="9"/>
        <v>0</v>
      </c>
    </row>
    <row r="314" spans="1:15" x14ac:dyDescent="0.45">
      <c r="A314" t="s">
        <v>66</v>
      </c>
      <c r="B314" s="6">
        <f>_xlfn.XLOOKUP(Table1[[#This Row],[Transaction_ID]],Transactions!A$2:A$501,Transactions!D$2:D$501)</f>
        <v>45714</v>
      </c>
      <c r="C314">
        <v>123511</v>
      </c>
      <c r="D314" s="5">
        <f>_xlfn.XLOOKUP(Table1[[#This Row],[SKU]],Products!A$2:A$91,Products!E$2:E$91)</f>
        <v>2.4900000000000002</v>
      </c>
      <c r="E314" s="5">
        <f>_xlfn.XLOOKUP(C314,Products!A$2:A$91,Products!F$2:F$91)</f>
        <v>2</v>
      </c>
      <c r="F314">
        <v>5</v>
      </c>
      <c r="G314" s="5">
        <f>Table1[[#This Row],[Price]]*Table1[[#This Row],[Quantity_Sold]]</f>
        <v>12.450000000000001</v>
      </c>
      <c r="H314" s="5">
        <f t="shared" ca="1" si="8"/>
        <v>12.450000000000001</v>
      </c>
      <c r="I314">
        <f>_xlfn.XLOOKUP(Table1[[#This Row],[Transaction_ID]],Transactions!A$2:A$501,Transactions!B$2:B$501)</f>
        <v>207</v>
      </c>
      <c r="J314">
        <f>_xlfn.XLOOKUP(Table1[[#This Row],[Transaction_ID]],Transactions!$A$2:$A$501,Transactions!$C$2:$C$501)</f>
        <v>7</v>
      </c>
      <c r="K314" t="str">
        <f>_xlfn.XLOOKUP(Table1[[#This Row],[Transaction_ID]],Transactions!A$2:A$501,Transactions!F$2:F$501)</f>
        <v>Debit Card</v>
      </c>
      <c r="L314" t="b">
        <f>_xlfn.XLOOKUP(Table1[[#This Row],[Transaction_ID]],Transactions!A$2:A$501,Transactions!G$2:G$501)</f>
        <v>0</v>
      </c>
      <c r="M314" s="1">
        <f>IF(L314=TRUE, _xlfn.XLOOKUP(C314, Products!A$2:A$91,Products!G$2:G$91), 0)</f>
        <v>0</v>
      </c>
      <c r="N314" t="str">
        <f ca="1">_xlfn.TEXTJOIN(", ", TRUE,
 IF(AND(L314=TRUE, E314&gt;0), "Membership Pricing", ""),
 IF(AND(L314=TRUE, M314&gt;0), "PC Points", ""),
 IF(AND(_xlfn.XLOOKUP(C314, Products!A:A, Products!C:C, "")="Bakery", RAND()&lt;0.3), "50% Perishable", "")
)</f>
        <v/>
      </c>
      <c r="O314" s="5">
        <f t="shared" ca="1" si="9"/>
        <v>0</v>
      </c>
    </row>
    <row r="315" spans="1:15" x14ac:dyDescent="0.45">
      <c r="A315" t="s">
        <v>66</v>
      </c>
      <c r="B315" s="6">
        <f>_xlfn.XLOOKUP(Table1[[#This Row],[Transaction_ID]],Transactions!A$2:A$501,Transactions!D$2:D$501)</f>
        <v>45714</v>
      </c>
      <c r="C315">
        <v>123524</v>
      </c>
      <c r="D315" s="5">
        <f>_xlfn.XLOOKUP(Table1[[#This Row],[SKU]],Products!A$2:A$91,Products!E$2:E$91)</f>
        <v>2.99</v>
      </c>
      <c r="E315" s="5">
        <f>_xlfn.XLOOKUP(C315,Products!A$2:A$91,Products!F$2:F$91)</f>
        <v>0</v>
      </c>
      <c r="F315">
        <v>5</v>
      </c>
      <c r="G315" s="5">
        <f>Table1[[#This Row],[Price]]*Table1[[#This Row],[Quantity_Sold]]</f>
        <v>14.950000000000001</v>
      </c>
      <c r="H315" s="5">
        <f t="shared" ca="1" si="8"/>
        <v>14.950000000000001</v>
      </c>
      <c r="I315">
        <f>_xlfn.XLOOKUP(Table1[[#This Row],[Transaction_ID]],Transactions!A$2:A$501,Transactions!B$2:B$501)</f>
        <v>207</v>
      </c>
      <c r="J315">
        <f>_xlfn.XLOOKUP(Table1[[#This Row],[Transaction_ID]],Transactions!$A$2:$A$501,Transactions!$C$2:$C$501)</f>
        <v>7</v>
      </c>
      <c r="K315" t="str">
        <f>_xlfn.XLOOKUP(Table1[[#This Row],[Transaction_ID]],Transactions!A$2:A$501,Transactions!F$2:F$501)</f>
        <v>Debit Card</v>
      </c>
      <c r="L315" t="b">
        <f>_xlfn.XLOOKUP(Table1[[#This Row],[Transaction_ID]],Transactions!A$2:A$501,Transactions!G$2:G$501)</f>
        <v>0</v>
      </c>
      <c r="M315" s="1">
        <f>IF(L315=TRUE, _xlfn.XLOOKUP(C315, Products!A$2:A$91,Products!G$2:G$91), 0)</f>
        <v>0</v>
      </c>
      <c r="N315" t="str">
        <f ca="1">_xlfn.TEXTJOIN(", ", TRUE,
 IF(AND(L315=TRUE, E315&gt;0), "Membership Pricing", ""),
 IF(AND(L315=TRUE, M315&gt;0), "PC Points", ""),
 IF(AND(_xlfn.XLOOKUP(C315, Products!A:A, Products!C:C, "")="Bakery", RAND()&lt;0.3), "50% Perishable", "")
)</f>
        <v/>
      </c>
      <c r="O315" s="5">
        <f t="shared" ca="1" si="9"/>
        <v>0</v>
      </c>
    </row>
    <row r="316" spans="1:15" x14ac:dyDescent="0.45">
      <c r="A316" t="s">
        <v>66</v>
      </c>
      <c r="B316" s="6">
        <f>_xlfn.XLOOKUP(Table1[[#This Row],[Transaction_ID]],Transactions!A$2:A$501,Transactions!D$2:D$501)</f>
        <v>45714</v>
      </c>
      <c r="C316">
        <v>123561</v>
      </c>
      <c r="D316" s="5">
        <f>_xlfn.XLOOKUP(Table1[[#This Row],[SKU]],Products!A$2:A$91,Products!E$2:E$91)</f>
        <v>8.99</v>
      </c>
      <c r="E316" s="5">
        <f>_xlfn.XLOOKUP(C316,Products!A$2:A$91,Products!F$2:F$91)</f>
        <v>0</v>
      </c>
      <c r="F316">
        <v>4</v>
      </c>
      <c r="G316" s="5">
        <f>Table1[[#This Row],[Price]]*Table1[[#This Row],[Quantity_Sold]]</f>
        <v>35.96</v>
      </c>
      <c r="H316" s="5">
        <f t="shared" ca="1" si="8"/>
        <v>35.96</v>
      </c>
      <c r="I316">
        <f>_xlfn.XLOOKUP(Table1[[#This Row],[Transaction_ID]],Transactions!A$2:A$501,Transactions!B$2:B$501)</f>
        <v>207</v>
      </c>
      <c r="J316">
        <f>_xlfn.XLOOKUP(Table1[[#This Row],[Transaction_ID]],Transactions!$A$2:$A$501,Transactions!$C$2:$C$501)</f>
        <v>7</v>
      </c>
      <c r="K316" t="str">
        <f>_xlfn.XLOOKUP(Table1[[#This Row],[Transaction_ID]],Transactions!A$2:A$501,Transactions!F$2:F$501)</f>
        <v>Debit Card</v>
      </c>
      <c r="L316" t="b">
        <f>_xlfn.XLOOKUP(Table1[[#This Row],[Transaction_ID]],Transactions!A$2:A$501,Transactions!G$2:G$501)</f>
        <v>0</v>
      </c>
      <c r="M316" s="1">
        <f>IF(L316=TRUE, _xlfn.XLOOKUP(C316, Products!A$2:A$91,Products!G$2:G$91), 0)</f>
        <v>0</v>
      </c>
      <c r="N316" t="str">
        <f ca="1">_xlfn.TEXTJOIN(", ", TRUE,
 IF(AND(L316=TRUE, E316&gt;0), "Membership Pricing", ""),
 IF(AND(L316=TRUE, M316&gt;0), "PC Points", ""),
 IF(AND(_xlfn.XLOOKUP(C316, Products!A:A, Products!C:C, "")="Bakery", RAND()&lt;0.3), "50% Perishable", "")
)</f>
        <v/>
      </c>
      <c r="O316" s="5">
        <f t="shared" ca="1" si="9"/>
        <v>0</v>
      </c>
    </row>
    <row r="317" spans="1:15" x14ac:dyDescent="0.45">
      <c r="A317" t="s">
        <v>66</v>
      </c>
      <c r="B317" s="6">
        <f>_xlfn.XLOOKUP(Table1[[#This Row],[Transaction_ID]],Transactions!A$2:A$501,Transactions!D$2:D$501)</f>
        <v>45714</v>
      </c>
      <c r="C317">
        <v>123535</v>
      </c>
      <c r="D317" s="5">
        <f>_xlfn.XLOOKUP(Table1[[#This Row],[SKU]],Products!A$2:A$91,Products!E$2:E$91)</f>
        <v>4.99</v>
      </c>
      <c r="E317" s="5">
        <f>_xlfn.XLOOKUP(C317,Products!A$2:A$91,Products!F$2:F$91)</f>
        <v>0</v>
      </c>
      <c r="F317">
        <v>4</v>
      </c>
      <c r="G317" s="5">
        <f>Table1[[#This Row],[Price]]*Table1[[#This Row],[Quantity_Sold]]</f>
        <v>19.96</v>
      </c>
      <c r="H317" s="5">
        <f t="shared" ca="1" si="8"/>
        <v>19.96</v>
      </c>
      <c r="I317">
        <f>_xlfn.XLOOKUP(Table1[[#This Row],[Transaction_ID]],Transactions!A$2:A$501,Transactions!B$2:B$501)</f>
        <v>207</v>
      </c>
      <c r="J317">
        <f>_xlfn.XLOOKUP(Table1[[#This Row],[Transaction_ID]],Transactions!$A$2:$A$501,Transactions!$C$2:$C$501)</f>
        <v>7</v>
      </c>
      <c r="K317" t="str">
        <f>_xlfn.XLOOKUP(Table1[[#This Row],[Transaction_ID]],Transactions!A$2:A$501,Transactions!F$2:F$501)</f>
        <v>Debit Card</v>
      </c>
      <c r="L317" t="b">
        <f>_xlfn.XLOOKUP(Table1[[#This Row],[Transaction_ID]],Transactions!A$2:A$501,Transactions!G$2:G$501)</f>
        <v>0</v>
      </c>
      <c r="M317" s="1">
        <f>IF(L317=TRUE, _xlfn.XLOOKUP(C317, Products!A$2:A$91,Products!G$2:G$91), 0)</f>
        <v>0</v>
      </c>
      <c r="N317" t="str">
        <f ca="1">_xlfn.TEXTJOIN(", ", TRUE,
 IF(AND(L317=TRUE, E317&gt;0), "Membership Pricing", ""),
 IF(AND(L317=TRUE, M317&gt;0), "PC Points", ""),
 IF(AND(_xlfn.XLOOKUP(C317, Products!A:A, Products!C:C, "")="Bakery", RAND()&lt;0.3), "50% Perishable", "")
)</f>
        <v/>
      </c>
      <c r="O317" s="5">
        <f t="shared" ca="1" si="9"/>
        <v>0</v>
      </c>
    </row>
    <row r="318" spans="1:15" x14ac:dyDescent="0.45">
      <c r="A318" t="s">
        <v>67</v>
      </c>
      <c r="B318" s="6">
        <f>_xlfn.XLOOKUP(Table1[[#This Row],[Transaction_ID]],Transactions!A$2:A$501,Transactions!D$2:D$501)</f>
        <v>45714</v>
      </c>
      <c r="C318">
        <v>123536</v>
      </c>
      <c r="D318" s="5">
        <f>_xlfn.XLOOKUP(Table1[[#This Row],[SKU]],Products!A$2:A$91,Products!E$2:E$91)</f>
        <v>3.49</v>
      </c>
      <c r="E318" s="5">
        <f>_xlfn.XLOOKUP(C318,Products!A$2:A$91,Products!F$2:F$91)</f>
        <v>0</v>
      </c>
      <c r="F318">
        <v>1</v>
      </c>
      <c r="G318" s="5">
        <f>Table1[[#This Row],[Price]]*Table1[[#This Row],[Quantity_Sold]]</f>
        <v>3.49</v>
      </c>
      <c r="H318" s="5">
        <f t="shared" ca="1" si="8"/>
        <v>3.49</v>
      </c>
      <c r="I318">
        <f>_xlfn.XLOOKUP(Table1[[#This Row],[Transaction_ID]],Transactions!A$2:A$501,Transactions!B$2:B$501)</f>
        <v>216</v>
      </c>
      <c r="J318">
        <f>_xlfn.XLOOKUP(Table1[[#This Row],[Transaction_ID]],Transactions!$A$2:$A$501,Transactions!$C$2:$C$501)</f>
        <v>4</v>
      </c>
      <c r="K318" t="str">
        <f>_xlfn.XLOOKUP(Table1[[#This Row],[Transaction_ID]],Transactions!A$2:A$501,Transactions!F$2:F$501)</f>
        <v>Credit Card</v>
      </c>
      <c r="L318" t="b">
        <f>_xlfn.XLOOKUP(Table1[[#This Row],[Transaction_ID]],Transactions!A$2:A$501,Transactions!G$2:G$501)</f>
        <v>0</v>
      </c>
      <c r="M318" s="1">
        <f>IF(L318=TRUE, _xlfn.XLOOKUP(C318, Products!A$2:A$91,Products!G$2:G$91), 0)</f>
        <v>0</v>
      </c>
      <c r="N318" t="str">
        <f ca="1">_xlfn.TEXTJOIN(", ", TRUE,
 IF(AND(L318=TRUE, E318&gt;0), "Membership Pricing", ""),
 IF(AND(L318=TRUE, M318&gt;0), "PC Points", ""),
 IF(AND(_xlfn.XLOOKUP(C318, Products!A:A, Products!C:C, "")="Bakery", RAND()&lt;0.3), "50% Perishable", "")
)</f>
        <v/>
      </c>
      <c r="O318" s="5">
        <f t="shared" ca="1" si="9"/>
        <v>0</v>
      </c>
    </row>
    <row r="319" spans="1:15" x14ac:dyDescent="0.45">
      <c r="A319" t="s">
        <v>67</v>
      </c>
      <c r="B319" s="6">
        <f>_xlfn.XLOOKUP(Table1[[#This Row],[Transaction_ID]],Transactions!A$2:A$501,Transactions!D$2:D$501)</f>
        <v>45714</v>
      </c>
      <c r="C319">
        <v>123513</v>
      </c>
      <c r="D319" s="5">
        <f>_xlfn.XLOOKUP(Table1[[#This Row],[SKU]],Products!A$2:A$91,Products!E$2:E$91)</f>
        <v>2.99</v>
      </c>
      <c r="E319" s="5">
        <f>_xlfn.XLOOKUP(C319,Products!A$2:A$91,Products!F$2:F$91)</f>
        <v>0</v>
      </c>
      <c r="F319">
        <v>2</v>
      </c>
      <c r="G319" s="5">
        <f>Table1[[#This Row],[Price]]*Table1[[#This Row],[Quantity_Sold]]</f>
        <v>5.98</v>
      </c>
      <c r="H319" s="5">
        <f t="shared" ca="1" si="8"/>
        <v>5.98</v>
      </c>
      <c r="I319">
        <f>_xlfn.XLOOKUP(Table1[[#This Row],[Transaction_ID]],Transactions!A$2:A$501,Transactions!B$2:B$501)</f>
        <v>216</v>
      </c>
      <c r="J319">
        <f>_xlfn.XLOOKUP(Table1[[#This Row],[Transaction_ID]],Transactions!$A$2:$A$501,Transactions!$C$2:$C$501)</f>
        <v>4</v>
      </c>
      <c r="K319" t="str">
        <f>_xlfn.XLOOKUP(Table1[[#This Row],[Transaction_ID]],Transactions!A$2:A$501,Transactions!F$2:F$501)</f>
        <v>Credit Card</v>
      </c>
      <c r="L319" t="b">
        <f>_xlfn.XLOOKUP(Table1[[#This Row],[Transaction_ID]],Transactions!A$2:A$501,Transactions!G$2:G$501)</f>
        <v>0</v>
      </c>
      <c r="M319" s="1">
        <f>IF(L319=TRUE, _xlfn.XLOOKUP(C319, Products!A$2:A$91,Products!G$2:G$91), 0)</f>
        <v>0</v>
      </c>
      <c r="N319" t="str">
        <f ca="1">_xlfn.TEXTJOIN(", ", TRUE,
 IF(AND(L319=TRUE, E319&gt;0), "Membership Pricing", ""),
 IF(AND(L319=TRUE, M319&gt;0), "PC Points", ""),
 IF(AND(_xlfn.XLOOKUP(C319, Products!A:A, Products!C:C, "")="Bakery", RAND()&lt;0.3), "50% Perishable", "")
)</f>
        <v/>
      </c>
      <c r="O319" s="5">
        <f t="shared" ca="1" si="9"/>
        <v>0</v>
      </c>
    </row>
    <row r="320" spans="1:15" x14ac:dyDescent="0.45">
      <c r="A320" t="s">
        <v>67</v>
      </c>
      <c r="B320" s="6">
        <f>_xlfn.XLOOKUP(Table1[[#This Row],[Transaction_ID]],Transactions!A$2:A$501,Transactions!D$2:D$501)</f>
        <v>45714</v>
      </c>
      <c r="C320">
        <v>123579</v>
      </c>
      <c r="D320" s="5">
        <f>_xlfn.XLOOKUP(Table1[[#This Row],[SKU]],Products!A$2:A$91,Products!E$2:E$91)</f>
        <v>5.49</v>
      </c>
      <c r="E320" s="5">
        <f>_xlfn.XLOOKUP(C320,Products!A$2:A$91,Products!F$2:F$91)</f>
        <v>0</v>
      </c>
      <c r="F320">
        <v>3</v>
      </c>
      <c r="G320" s="5">
        <f>Table1[[#This Row],[Price]]*Table1[[#This Row],[Quantity_Sold]]</f>
        <v>16.47</v>
      </c>
      <c r="H320" s="5">
        <f t="shared" ca="1" si="8"/>
        <v>16.47</v>
      </c>
      <c r="I320">
        <f>_xlfn.XLOOKUP(Table1[[#This Row],[Transaction_ID]],Transactions!A$2:A$501,Transactions!B$2:B$501)</f>
        <v>216</v>
      </c>
      <c r="J320">
        <f>_xlfn.XLOOKUP(Table1[[#This Row],[Transaction_ID]],Transactions!$A$2:$A$501,Transactions!$C$2:$C$501)</f>
        <v>4</v>
      </c>
      <c r="K320" t="str">
        <f>_xlfn.XLOOKUP(Table1[[#This Row],[Transaction_ID]],Transactions!A$2:A$501,Transactions!F$2:F$501)</f>
        <v>Credit Card</v>
      </c>
      <c r="L320" t="b">
        <f>_xlfn.XLOOKUP(Table1[[#This Row],[Transaction_ID]],Transactions!A$2:A$501,Transactions!G$2:G$501)</f>
        <v>0</v>
      </c>
      <c r="M320" s="1">
        <f>IF(L320=TRUE, _xlfn.XLOOKUP(C320, Products!A$2:A$91,Products!G$2:G$91), 0)</f>
        <v>0</v>
      </c>
      <c r="N320" t="str">
        <f ca="1">_xlfn.TEXTJOIN(", ", TRUE,
 IF(AND(L320=TRUE, E320&gt;0), "Membership Pricing", ""),
 IF(AND(L320=TRUE, M320&gt;0), "PC Points", ""),
 IF(AND(_xlfn.XLOOKUP(C320, Products!A:A, Products!C:C, "")="Bakery", RAND()&lt;0.3), "50% Perishable", "")
)</f>
        <v/>
      </c>
      <c r="O320" s="5">
        <f t="shared" ca="1" si="9"/>
        <v>0</v>
      </c>
    </row>
    <row r="321" spans="1:15" x14ac:dyDescent="0.45">
      <c r="A321" t="s">
        <v>67</v>
      </c>
      <c r="B321" s="6">
        <f>_xlfn.XLOOKUP(Table1[[#This Row],[Transaction_ID]],Transactions!A$2:A$501,Transactions!D$2:D$501)</f>
        <v>45714</v>
      </c>
      <c r="C321">
        <v>123512</v>
      </c>
      <c r="D321" s="5">
        <f>_xlfn.XLOOKUP(Table1[[#This Row],[SKU]],Products!A$2:A$91,Products!E$2:E$91)</f>
        <v>3.49</v>
      </c>
      <c r="E321" s="5">
        <f>_xlfn.XLOOKUP(C321,Products!A$2:A$91,Products!F$2:F$91)</f>
        <v>0</v>
      </c>
      <c r="F321">
        <v>5</v>
      </c>
      <c r="G321" s="5">
        <f>Table1[[#This Row],[Price]]*Table1[[#This Row],[Quantity_Sold]]</f>
        <v>17.450000000000003</v>
      </c>
      <c r="H321" s="5">
        <f t="shared" ca="1" si="8"/>
        <v>17.450000000000003</v>
      </c>
      <c r="I321">
        <f>_xlfn.XLOOKUP(Table1[[#This Row],[Transaction_ID]],Transactions!A$2:A$501,Transactions!B$2:B$501)</f>
        <v>216</v>
      </c>
      <c r="J321">
        <f>_xlfn.XLOOKUP(Table1[[#This Row],[Transaction_ID]],Transactions!$A$2:$A$501,Transactions!$C$2:$C$501)</f>
        <v>4</v>
      </c>
      <c r="K321" t="str">
        <f>_xlfn.XLOOKUP(Table1[[#This Row],[Transaction_ID]],Transactions!A$2:A$501,Transactions!F$2:F$501)</f>
        <v>Credit Card</v>
      </c>
      <c r="L321" t="b">
        <f>_xlfn.XLOOKUP(Table1[[#This Row],[Transaction_ID]],Transactions!A$2:A$501,Transactions!G$2:G$501)</f>
        <v>0</v>
      </c>
      <c r="M321" s="1">
        <f>IF(L321=TRUE, _xlfn.XLOOKUP(C321, Products!A$2:A$91,Products!G$2:G$91), 0)</f>
        <v>0</v>
      </c>
      <c r="N321" t="str">
        <f ca="1">_xlfn.TEXTJOIN(", ", TRUE,
 IF(AND(L321=TRUE, E321&gt;0), "Membership Pricing", ""),
 IF(AND(L321=TRUE, M321&gt;0), "PC Points", ""),
 IF(AND(_xlfn.XLOOKUP(C321, Products!A:A, Products!C:C, "")="Bakery", RAND()&lt;0.3), "50% Perishable", "")
)</f>
        <v/>
      </c>
      <c r="O321" s="5">
        <f t="shared" ca="1" si="9"/>
        <v>0</v>
      </c>
    </row>
    <row r="322" spans="1:15" x14ac:dyDescent="0.45">
      <c r="A322" t="s">
        <v>68</v>
      </c>
      <c r="B322" s="6">
        <f>_xlfn.XLOOKUP(Table1[[#This Row],[Transaction_ID]],Transactions!A$2:A$501,Transactions!D$2:D$501)</f>
        <v>45714</v>
      </c>
      <c r="C322">
        <v>123545</v>
      </c>
      <c r="D322" s="5">
        <f>_xlfn.XLOOKUP(Table1[[#This Row],[SKU]],Products!A$2:A$91,Products!E$2:E$91)</f>
        <v>3.99</v>
      </c>
      <c r="E322" s="5">
        <f>_xlfn.XLOOKUP(C322,Products!A$2:A$91,Products!F$2:F$91)</f>
        <v>2.4900000000000002</v>
      </c>
      <c r="F322">
        <v>5</v>
      </c>
      <c r="G322" s="5">
        <f>Table1[[#This Row],[Price]]*Table1[[#This Row],[Quantity_Sold]]</f>
        <v>19.950000000000003</v>
      </c>
      <c r="H322" s="5">
        <f t="shared" ref="H322:H385" ca="1" si="10" xml:space="preserve">
 IF(AND(ISNUMBER(SEARCH("50% Perishable", N322)), ISNUMBER(SEARCH("Membership Pricing", N322)), E322&gt;0),
    F322 * E322 * 0.5,
    IF(AND(ISNUMBER(SEARCH("50% Perishable", N322)), NOT(ISNUMBER(SEARCH("Membership Pricing", N322)))),
       F322 * D322 * 0.5,
       IF(AND(L322=TRUE, ISNUMBER(SEARCH("Membership Pricing", N322)), E322&gt;0),
          F322 * E322,
          F322 * D322
       )
    )
)</f>
        <v>19.950000000000003</v>
      </c>
      <c r="I322">
        <f>_xlfn.XLOOKUP(Table1[[#This Row],[Transaction_ID]],Transactions!A$2:A$501,Transactions!B$2:B$501)</f>
        <v>220</v>
      </c>
      <c r="J322">
        <f>_xlfn.XLOOKUP(Table1[[#This Row],[Transaction_ID]],Transactions!$A$2:$A$501,Transactions!$C$2:$C$501)</f>
        <v>1</v>
      </c>
      <c r="K322" t="str">
        <f>_xlfn.XLOOKUP(Table1[[#This Row],[Transaction_ID]],Transactions!A$2:A$501,Transactions!F$2:F$501)</f>
        <v>Credit Card</v>
      </c>
      <c r="L322" t="b">
        <f>_xlfn.XLOOKUP(Table1[[#This Row],[Transaction_ID]],Transactions!A$2:A$501,Transactions!G$2:G$501)</f>
        <v>0</v>
      </c>
      <c r="M322" s="1">
        <f>IF(L322=TRUE, _xlfn.XLOOKUP(C322, Products!A$2:A$91,Products!G$2:G$91), 0)</f>
        <v>0</v>
      </c>
      <c r="N322" t="str">
        <f ca="1">_xlfn.TEXTJOIN(", ", TRUE,
 IF(AND(L322=TRUE, E322&gt;0), "Membership Pricing", ""),
 IF(AND(L322=TRUE, M322&gt;0), "PC Points", ""),
 IF(AND(_xlfn.XLOOKUP(C322, Products!A:A, Products!C:C, "")="Bakery", RAND()&lt;0.3), "50% Perishable", "")
)</f>
        <v/>
      </c>
      <c r="O322" s="5">
        <f t="shared" ref="O322:O385" ca="1" si="11">G322-H322</f>
        <v>0</v>
      </c>
    </row>
    <row r="323" spans="1:15" x14ac:dyDescent="0.45">
      <c r="A323" t="s">
        <v>68</v>
      </c>
      <c r="B323" s="6">
        <f>_xlfn.XLOOKUP(Table1[[#This Row],[Transaction_ID]],Transactions!A$2:A$501,Transactions!D$2:D$501)</f>
        <v>45714</v>
      </c>
      <c r="C323">
        <v>123565</v>
      </c>
      <c r="D323" s="5">
        <f>_xlfn.XLOOKUP(Table1[[#This Row],[SKU]],Products!A$2:A$91,Products!E$2:E$91)</f>
        <v>3.49</v>
      </c>
      <c r="E323" s="5">
        <f>_xlfn.XLOOKUP(C323,Products!A$2:A$91,Products!F$2:F$91)</f>
        <v>0</v>
      </c>
      <c r="F323">
        <v>2</v>
      </c>
      <c r="G323" s="5">
        <f>Table1[[#This Row],[Price]]*Table1[[#This Row],[Quantity_Sold]]</f>
        <v>6.98</v>
      </c>
      <c r="H323" s="5">
        <f t="shared" ca="1" si="10"/>
        <v>6.98</v>
      </c>
      <c r="I323">
        <f>_xlfn.XLOOKUP(Table1[[#This Row],[Transaction_ID]],Transactions!A$2:A$501,Transactions!B$2:B$501)</f>
        <v>220</v>
      </c>
      <c r="J323">
        <f>_xlfn.XLOOKUP(Table1[[#This Row],[Transaction_ID]],Transactions!$A$2:$A$501,Transactions!$C$2:$C$501)</f>
        <v>1</v>
      </c>
      <c r="K323" t="str">
        <f>_xlfn.XLOOKUP(Table1[[#This Row],[Transaction_ID]],Transactions!A$2:A$501,Transactions!F$2:F$501)</f>
        <v>Credit Card</v>
      </c>
      <c r="L323" t="b">
        <f>_xlfn.XLOOKUP(Table1[[#This Row],[Transaction_ID]],Transactions!A$2:A$501,Transactions!G$2:G$501)</f>
        <v>0</v>
      </c>
      <c r="M323" s="1">
        <f>IF(L323=TRUE, _xlfn.XLOOKUP(C323, Products!A$2:A$91,Products!G$2:G$91), 0)</f>
        <v>0</v>
      </c>
      <c r="N323" t="str">
        <f ca="1">_xlfn.TEXTJOIN(", ", TRUE,
 IF(AND(L323=TRUE, E323&gt;0), "Membership Pricing", ""),
 IF(AND(L323=TRUE, M323&gt;0), "PC Points", ""),
 IF(AND(_xlfn.XLOOKUP(C323, Products!A:A, Products!C:C, "")="Bakery", RAND()&lt;0.3), "50% Perishable", "")
)</f>
        <v/>
      </c>
      <c r="O323" s="5">
        <f t="shared" ca="1" si="11"/>
        <v>0</v>
      </c>
    </row>
    <row r="324" spans="1:15" x14ac:dyDescent="0.45">
      <c r="A324" t="s">
        <v>68</v>
      </c>
      <c r="B324" s="6">
        <f>_xlfn.XLOOKUP(Table1[[#This Row],[Transaction_ID]],Transactions!A$2:A$501,Transactions!D$2:D$501)</f>
        <v>45714</v>
      </c>
      <c r="C324">
        <v>123585</v>
      </c>
      <c r="D324" s="5">
        <f>_xlfn.XLOOKUP(Table1[[#This Row],[SKU]],Products!A$2:A$91,Products!E$2:E$91)</f>
        <v>2.99</v>
      </c>
      <c r="E324" s="5">
        <f>_xlfn.XLOOKUP(C324,Products!A$2:A$91,Products!F$2:F$91)</f>
        <v>0</v>
      </c>
      <c r="F324">
        <v>5</v>
      </c>
      <c r="G324" s="5">
        <f>Table1[[#This Row],[Price]]*Table1[[#This Row],[Quantity_Sold]]</f>
        <v>14.950000000000001</v>
      </c>
      <c r="H324" s="5">
        <f t="shared" ca="1" si="10"/>
        <v>14.950000000000001</v>
      </c>
      <c r="I324">
        <f>_xlfn.XLOOKUP(Table1[[#This Row],[Transaction_ID]],Transactions!A$2:A$501,Transactions!B$2:B$501)</f>
        <v>220</v>
      </c>
      <c r="J324">
        <f>_xlfn.XLOOKUP(Table1[[#This Row],[Transaction_ID]],Transactions!$A$2:$A$501,Transactions!$C$2:$C$501)</f>
        <v>1</v>
      </c>
      <c r="K324" t="str">
        <f>_xlfn.XLOOKUP(Table1[[#This Row],[Transaction_ID]],Transactions!A$2:A$501,Transactions!F$2:F$501)</f>
        <v>Credit Card</v>
      </c>
      <c r="L324" t="b">
        <f>_xlfn.XLOOKUP(Table1[[#This Row],[Transaction_ID]],Transactions!A$2:A$501,Transactions!G$2:G$501)</f>
        <v>0</v>
      </c>
      <c r="M324" s="1">
        <f>IF(L324=TRUE, _xlfn.XLOOKUP(C324, Products!A$2:A$91,Products!G$2:G$91), 0)</f>
        <v>0</v>
      </c>
      <c r="N324" t="str">
        <f ca="1">_xlfn.TEXTJOIN(", ", TRUE,
 IF(AND(L324=TRUE, E324&gt;0), "Membership Pricing", ""),
 IF(AND(L324=TRUE, M324&gt;0), "PC Points", ""),
 IF(AND(_xlfn.XLOOKUP(C324, Products!A:A, Products!C:C, "")="Bakery", RAND()&lt;0.3), "50% Perishable", "")
)</f>
        <v/>
      </c>
      <c r="O324" s="5">
        <f t="shared" ca="1" si="11"/>
        <v>0</v>
      </c>
    </row>
    <row r="325" spans="1:15" x14ac:dyDescent="0.45">
      <c r="A325" t="s">
        <v>69</v>
      </c>
      <c r="B325" s="6">
        <f>_xlfn.XLOOKUP(Table1[[#This Row],[Transaction_ID]],Transactions!A$2:A$501,Transactions!D$2:D$501)</f>
        <v>45714</v>
      </c>
      <c r="C325">
        <v>123573</v>
      </c>
      <c r="D325" s="5">
        <f>_xlfn.XLOOKUP(Table1[[#This Row],[SKU]],Products!A$2:A$91,Products!E$2:E$91)</f>
        <v>2.99</v>
      </c>
      <c r="E325" s="5">
        <f>_xlfn.XLOOKUP(C325,Products!A$2:A$91,Products!F$2:F$91)</f>
        <v>0</v>
      </c>
      <c r="F325">
        <v>5</v>
      </c>
      <c r="G325" s="5">
        <f>Table1[[#This Row],[Price]]*Table1[[#This Row],[Quantity_Sold]]</f>
        <v>14.950000000000001</v>
      </c>
      <c r="H325" s="5">
        <f t="shared" ca="1" si="10"/>
        <v>14.950000000000001</v>
      </c>
      <c r="I325">
        <f>_xlfn.XLOOKUP(Table1[[#This Row],[Transaction_ID]],Transactions!A$2:A$501,Transactions!B$2:B$501)</f>
        <v>220</v>
      </c>
      <c r="J325">
        <f>_xlfn.XLOOKUP(Table1[[#This Row],[Transaction_ID]],Transactions!$A$2:$A$501,Transactions!$C$2:$C$501)</f>
        <v>7</v>
      </c>
      <c r="K325" t="str">
        <f>_xlfn.XLOOKUP(Table1[[#This Row],[Transaction_ID]],Transactions!A$2:A$501,Transactions!F$2:F$501)</f>
        <v>Credit Card</v>
      </c>
      <c r="L325" t="b">
        <f>_xlfn.XLOOKUP(Table1[[#This Row],[Transaction_ID]],Transactions!A$2:A$501,Transactions!G$2:G$501)</f>
        <v>0</v>
      </c>
      <c r="M325" s="1">
        <f>IF(L325=TRUE, _xlfn.XLOOKUP(C325, Products!A$2:A$91,Products!G$2:G$91), 0)</f>
        <v>0</v>
      </c>
      <c r="N325" t="str">
        <f ca="1">_xlfn.TEXTJOIN(", ", TRUE,
 IF(AND(L325=TRUE, E325&gt;0), "Membership Pricing", ""),
 IF(AND(L325=TRUE, M325&gt;0), "PC Points", ""),
 IF(AND(_xlfn.XLOOKUP(C325, Products!A:A, Products!C:C, "")="Bakery", RAND()&lt;0.3), "50% Perishable", "")
)</f>
        <v/>
      </c>
      <c r="O325" s="5">
        <f t="shared" ca="1" si="11"/>
        <v>0</v>
      </c>
    </row>
    <row r="326" spans="1:15" x14ac:dyDescent="0.45">
      <c r="A326" t="s">
        <v>69</v>
      </c>
      <c r="B326" s="6">
        <f>_xlfn.XLOOKUP(Table1[[#This Row],[Transaction_ID]],Transactions!A$2:A$501,Transactions!D$2:D$501)</f>
        <v>45714</v>
      </c>
      <c r="C326">
        <v>123574</v>
      </c>
      <c r="D326" s="5">
        <f>_xlfn.XLOOKUP(Table1[[#This Row],[SKU]],Products!A$2:A$91,Products!E$2:E$91)</f>
        <v>4.99</v>
      </c>
      <c r="E326" s="5">
        <f>_xlfn.XLOOKUP(C326,Products!A$2:A$91,Products!F$2:F$91)</f>
        <v>0</v>
      </c>
      <c r="F326">
        <v>1</v>
      </c>
      <c r="G326" s="5">
        <f>Table1[[#This Row],[Price]]*Table1[[#This Row],[Quantity_Sold]]</f>
        <v>4.99</v>
      </c>
      <c r="H326" s="5">
        <f t="shared" ca="1" si="10"/>
        <v>4.99</v>
      </c>
      <c r="I326">
        <f>_xlfn.XLOOKUP(Table1[[#This Row],[Transaction_ID]],Transactions!A$2:A$501,Transactions!B$2:B$501)</f>
        <v>220</v>
      </c>
      <c r="J326">
        <f>_xlfn.XLOOKUP(Table1[[#This Row],[Transaction_ID]],Transactions!$A$2:$A$501,Transactions!$C$2:$C$501)</f>
        <v>7</v>
      </c>
      <c r="K326" t="str">
        <f>_xlfn.XLOOKUP(Table1[[#This Row],[Transaction_ID]],Transactions!A$2:A$501,Transactions!F$2:F$501)</f>
        <v>Credit Card</v>
      </c>
      <c r="L326" t="b">
        <f>_xlfn.XLOOKUP(Table1[[#This Row],[Transaction_ID]],Transactions!A$2:A$501,Transactions!G$2:G$501)</f>
        <v>0</v>
      </c>
      <c r="M326" s="1">
        <f>IF(L326=TRUE, _xlfn.XLOOKUP(C326, Products!A$2:A$91,Products!G$2:G$91), 0)</f>
        <v>0</v>
      </c>
      <c r="N326" t="str">
        <f ca="1">_xlfn.TEXTJOIN(", ", TRUE,
 IF(AND(L326=TRUE, E326&gt;0), "Membership Pricing", ""),
 IF(AND(L326=TRUE, M326&gt;0), "PC Points", ""),
 IF(AND(_xlfn.XLOOKUP(C326, Products!A:A, Products!C:C, "")="Bakery", RAND()&lt;0.3), "50% Perishable", "")
)</f>
        <v/>
      </c>
      <c r="O326" s="5">
        <f t="shared" ca="1" si="11"/>
        <v>0</v>
      </c>
    </row>
    <row r="327" spans="1:15" x14ac:dyDescent="0.45">
      <c r="A327" t="s">
        <v>70</v>
      </c>
      <c r="B327" s="6">
        <f>_xlfn.XLOOKUP(Table1[[#This Row],[Transaction_ID]],Transactions!A$2:A$501,Transactions!D$2:D$501)</f>
        <v>45714</v>
      </c>
      <c r="C327">
        <v>123551</v>
      </c>
      <c r="D327" s="5">
        <f>_xlfn.XLOOKUP(Table1[[#This Row],[SKU]],Products!A$2:A$91,Products!E$2:E$91)</f>
        <v>6.49</v>
      </c>
      <c r="E327" s="5">
        <f>_xlfn.XLOOKUP(C327,Products!A$2:A$91,Products!F$2:F$91)</f>
        <v>0</v>
      </c>
      <c r="F327">
        <v>2</v>
      </c>
      <c r="G327" s="5">
        <f>Table1[[#This Row],[Price]]*Table1[[#This Row],[Quantity_Sold]]</f>
        <v>12.98</v>
      </c>
      <c r="H327" s="5">
        <f t="shared" ca="1" si="10"/>
        <v>12.98</v>
      </c>
      <c r="I327">
        <f>_xlfn.XLOOKUP(Table1[[#This Row],[Transaction_ID]],Transactions!A$2:A$501,Transactions!B$2:B$501)</f>
        <v>211</v>
      </c>
      <c r="J327">
        <f>_xlfn.XLOOKUP(Table1[[#This Row],[Transaction_ID]],Transactions!$A$2:$A$501,Transactions!$C$2:$C$501)</f>
        <v>4</v>
      </c>
      <c r="K327" t="str">
        <f>_xlfn.XLOOKUP(Table1[[#This Row],[Transaction_ID]],Transactions!A$2:A$501,Transactions!F$2:F$501)</f>
        <v>Credit Card</v>
      </c>
      <c r="L327" t="b">
        <f>_xlfn.XLOOKUP(Table1[[#This Row],[Transaction_ID]],Transactions!A$2:A$501,Transactions!G$2:G$501)</f>
        <v>0</v>
      </c>
      <c r="M327" s="1">
        <f>IF(L327=TRUE, _xlfn.XLOOKUP(C327, Products!A$2:A$91,Products!G$2:G$91), 0)</f>
        <v>0</v>
      </c>
      <c r="N327" t="str">
        <f ca="1">_xlfn.TEXTJOIN(", ", TRUE,
 IF(AND(L327=TRUE, E327&gt;0), "Membership Pricing", ""),
 IF(AND(L327=TRUE, M327&gt;0), "PC Points", ""),
 IF(AND(_xlfn.XLOOKUP(C327, Products!A:A, Products!C:C, "")="Bakery", RAND()&lt;0.3), "50% Perishable", "")
)</f>
        <v/>
      </c>
      <c r="O327" s="5">
        <f t="shared" ca="1" si="11"/>
        <v>0</v>
      </c>
    </row>
    <row r="328" spans="1:15" x14ac:dyDescent="0.45">
      <c r="A328" t="s">
        <v>70</v>
      </c>
      <c r="B328" s="6">
        <f>_xlfn.XLOOKUP(Table1[[#This Row],[Transaction_ID]],Transactions!A$2:A$501,Transactions!D$2:D$501)</f>
        <v>45714</v>
      </c>
      <c r="C328">
        <v>123518</v>
      </c>
      <c r="D328" s="5">
        <f>_xlfn.XLOOKUP(Table1[[#This Row],[SKU]],Products!A$2:A$91,Products!E$2:E$91)</f>
        <v>1.99</v>
      </c>
      <c r="E328" s="5">
        <f>_xlfn.XLOOKUP(C328,Products!A$2:A$91,Products!F$2:F$91)</f>
        <v>0</v>
      </c>
      <c r="F328">
        <v>4</v>
      </c>
      <c r="G328" s="5">
        <f>Table1[[#This Row],[Price]]*Table1[[#This Row],[Quantity_Sold]]</f>
        <v>7.96</v>
      </c>
      <c r="H328" s="5">
        <f t="shared" ca="1" si="10"/>
        <v>7.96</v>
      </c>
      <c r="I328">
        <f>_xlfn.XLOOKUP(Table1[[#This Row],[Transaction_ID]],Transactions!A$2:A$501,Transactions!B$2:B$501)</f>
        <v>211</v>
      </c>
      <c r="J328">
        <f>_xlfn.XLOOKUP(Table1[[#This Row],[Transaction_ID]],Transactions!$A$2:$A$501,Transactions!$C$2:$C$501)</f>
        <v>4</v>
      </c>
      <c r="K328" t="str">
        <f>_xlfn.XLOOKUP(Table1[[#This Row],[Transaction_ID]],Transactions!A$2:A$501,Transactions!F$2:F$501)</f>
        <v>Credit Card</v>
      </c>
      <c r="L328" t="b">
        <f>_xlfn.XLOOKUP(Table1[[#This Row],[Transaction_ID]],Transactions!A$2:A$501,Transactions!G$2:G$501)</f>
        <v>0</v>
      </c>
      <c r="M328" s="1">
        <f>IF(L328=TRUE, _xlfn.XLOOKUP(C328, Products!A$2:A$91,Products!G$2:G$91), 0)</f>
        <v>0</v>
      </c>
      <c r="N328" t="str">
        <f ca="1">_xlfn.TEXTJOIN(", ", TRUE,
 IF(AND(L328=TRUE, E328&gt;0), "Membership Pricing", ""),
 IF(AND(L328=TRUE, M328&gt;0), "PC Points", ""),
 IF(AND(_xlfn.XLOOKUP(C328, Products!A:A, Products!C:C, "")="Bakery", RAND()&lt;0.3), "50% Perishable", "")
)</f>
        <v/>
      </c>
      <c r="O328" s="5">
        <f t="shared" ca="1" si="11"/>
        <v>0</v>
      </c>
    </row>
    <row r="329" spans="1:15" x14ac:dyDescent="0.45">
      <c r="A329" t="s">
        <v>70</v>
      </c>
      <c r="B329" s="6">
        <f>_xlfn.XLOOKUP(Table1[[#This Row],[Transaction_ID]],Transactions!A$2:A$501,Transactions!D$2:D$501)</f>
        <v>45714</v>
      </c>
      <c r="C329">
        <v>123560</v>
      </c>
      <c r="D329" s="5">
        <f>_xlfn.XLOOKUP(Table1[[#This Row],[SKU]],Products!A$2:A$91,Products!E$2:E$91)</f>
        <v>7.99</v>
      </c>
      <c r="E329" s="5">
        <f>_xlfn.XLOOKUP(C329,Products!A$2:A$91,Products!F$2:F$91)</f>
        <v>0</v>
      </c>
      <c r="F329">
        <v>1</v>
      </c>
      <c r="G329" s="5">
        <f>Table1[[#This Row],[Price]]*Table1[[#This Row],[Quantity_Sold]]</f>
        <v>7.99</v>
      </c>
      <c r="H329" s="5">
        <f t="shared" ca="1" si="10"/>
        <v>7.99</v>
      </c>
      <c r="I329">
        <f>_xlfn.XLOOKUP(Table1[[#This Row],[Transaction_ID]],Transactions!A$2:A$501,Transactions!B$2:B$501)</f>
        <v>211</v>
      </c>
      <c r="J329">
        <f>_xlfn.XLOOKUP(Table1[[#This Row],[Transaction_ID]],Transactions!$A$2:$A$501,Transactions!$C$2:$C$501)</f>
        <v>4</v>
      </c>
      <c r="K329" t="str">
        <f>_xlfn.XLOOKUP(Table1[[#This Row],[Transaction_ID]],Transactions!A$2:A$501,Transactions!F$2:F$501)</f>
        <v>Credit Card</v>
      </c>
      <c r="L329" t="b">
        <f>_xlfn.XLOOKUP(Table1[[#This Row],[Transaction_ID]],Transactions!A$2:A$501,Transactions!G$2:G$501)</f>
        <v>0</v>
      </c>
      <c r="M329" s="1">
        <f>IF(L329=TRUE, _xlfn.XLOOKUP(C329, Products!A$2:A$91,Products!G$2:G$91), 0)</f>
        <v>0</v>
      </c>
      <c r="N329" t="str">
        <f ca="1">_xlfn.TEXTJOIN(", ", TRUE,
 IF(AND(L329=TRUE, E329&gt;0), "Membership Pricing", ""),
 IF(AND(L329=TRUE, M329&gt;0), "PC Points", ""),
 IF(AND(_xlfn.XLOOKUP(C329, Products!A:A, Products!C:C, "")="Bakery", RAND()&lt;0.3), "50% Perishable", "")
)</f>
        <v/>
      </c>
      <c r="O329" s="5">
        <f t="shared" ca="1" si="11"/>
        <v>0</v>
      </c>
    </row>
    <row r="330" spans="1:15" x14ac:dyDescent="0.45">
      <c r="A330" t="s">
        <v>70</v>
      </c>
      <c r="B330" s="6">
        <f>_xlfn.XLOOKUP(Table1[[#This Row],[Transaction_ID]],Transactions!A$2:A$501,Transactions!D$2:D$501)</f>
        <v>45714</v>
      </c>
      <c r="C330">
        <v>123589</v>
      </c>
      <c r="D330" s="5">
        <f>_xlfn.XLOOKUP(Table1[[#This Row],[SKU]],Products!A$2:A$91,Products!E$2:E$91)</f>
        <v>4.99</v>
      </c>
      <c r="E330" s="5">
        <f>_xlfn.XLOOKUP(C330,Products!A$2:A$91,Products!F$2:F$91)</f>
        <v>0</v>
      </c>
      <c r="F330">
        <v>5</v>
      </c>
      <c r="G330" s="5">
        <f>Table1[[#This Row],[Price]]*Table1[[#This Row],[Quantity_Sold]]</f>
        <v>24.950000000000003</v>
      </c>
      <c r="H330" s="5">
        <f t="shared" ca="1" si="10"/>
        <v>24.950000000000003</v>
      </c>
      <c r="I330">
        <f>_xlfn.XLOOKUP(Table1[[#This Row],[Transaction_ID]],Transactions!A$2:A$501,Transactions!B$2:B$501)</f>
        <v>211</v>
      </c>
      <c r="J330">
        <f>_xlfn.XLOOKUP(Table1[[#This Row],[Transaction_ID]],Transactions!$A$2:$A$501,Transactions!$C$2:$C$501)</f>
        <v>4</v>
      </c>
      <c r="K330" t="str">
        <f>_xlfn.XLOOKUP(Table1[[#This Row],[Transaction_ID]],Transactions!A$2:A$501,Transactions!F$2:F$501)</f>
        <v>Credit Card</v>
      </c>
      <c r="L330" t="b">
        <f>_xlfn.XLOOKUP(Table1[[#This Row],[Transaction_ID]],Transactions!A$2:A$501,Transactions!G$2:G$501)</f>
        <v>0</v>
      </c>
      <c r="M330" s="1">
        <f>IF(L330=TRUE, _xlfn.XLOOKUP(C330, Products!A$2:A$91,Products!G$2:G$91), 0)</f>
        <v>0</v>
      </c>
      <c r="N330" t="str">
        <f ca="1">_xlfn.TEXTJOIN(", ", TRUE,
 IF(AND(L330=TRUE, E330&gt;0), "Membership Pricing", ""),
 IF(AND(L330=TRUE, M330&gt;0), "PC Points", ""),
 IF(AND(_xlfn.XLOOKUP(C330, Products!A:A, Products!C:C, "")="Bakery", RAND()&lt;0.3), "50% Perishable", "")
)</f>
        <v/>
      </c>
      <c r="O330" s="5">
        <f t="shared" ca="1" si="11"/>
        <v>0</v>
      </c>
    </row>
    <row r="331" spans="1:15" x14ac:dyDescent="0.45">
      <c r="A331" t="s">
        <v>71</v>
      </c>
      <c r="B331" s="6">
        <f>_xlfn.XLOOKUP(Table1[[#This Row],[Transaction_ID]],Transactions!A$2:A$501,Transactions!D$2:D$501)</f>
        <v>45743</v>
      </c>
      <c r="C331">
        <v>123562</v>
      </c>
      <c r="D331" s="5">
        <f>_xlfn.XLOOKUP(Table1[[#This Row],[SKU]],Products!A$2:A$91,Products!E$2:E$91)</f>
        <v>5.99</v>
      </c>
      <c r="E331" s="5">
        <f>_xlfn.XLOOKUP(C331,Products!A$2:A$91,Products!F$2:F$91)</f>
        <v>0</v>
      </c>
      <c r="F331">
        <v>2</v>
      </c>
      <c r="G331" s="5">
        <f>Table1[[#This Row],[Price]]*Table1[[#This Row],[Quantity_Sold]]</f>
        <v>11.98</v>
      </c>
      <c r="H331" s="5">
        <f t="shared" ca="1" si="10"/>
        <v>11.98</v>
      </c>
      <c r="I331">
        <f>_xlfn.XLOOKUP(Table1[[#This Row],[Transaction_ID]],Transactions!A$2:A$501,Transactions!B$2:B$501)</f>
        <v>212</v>
      </c>
      <c r="J331">
        <f>_xlfn.XLOOKUP(Table1[[#This Row],[Transaction_ID]],Transactions!$A$2:$A$501,Transactions!$C$2:$C$501)</f>
        <v>1</v>
      </c>
      <c r="K331" t="str">
        <f>_xlfn.XLOOKUP(Table1[[#This Row],[Transaction_ID]],Transactions!A$2:A$501,Transactions!F$2:F$501)</f>
        <v>Credit Card</v>
      </c>
      <c r="L331" t="b">
        <f>_xlfn.XLOOKUP(Table1[[#This Row],[Transaction_ID]],Transactions!A$2:A$501,Transactions!G$2:G$501)</f>
        <v>0</v>
      </c>
      <c r="M331" s="1">
        <f>IF(L331=TRUE, _xlfn.XLOOKUP(C331, Products!A$2:A$91,Products!G$2:G$91), 0)</f>
        <v>0</v>
      </c>
      <c r="N331" t="str">
        <f ca="1">_xlfn.TEXTJOIN(", ", TRUE,
 IF(AND(L331=TRUE, E331&gt;0), "Membership Pricing", ""),
 IF(AND(L331=TRUE, M331&gt;0), "PC Points", ""),
 IF(AND(_xlfn.XLOOKUP(C331, Products!A:A, Products!C:C, "")="Bakery", RAND()&lt;0.3), "50% Perishable", "")
)</f>
        <v/>
      </c>
      <c r="O331" s="5">
        <f t="shared" ca="1" si="11"/>
        <v>0</v>
      </c>
    </row>
    <row r="332" spans="1:15" x14ac:dyDescent="0.45">
      <c r="A332" t="s">
        <v>71</v>
      </c>
      <c r="B332" s="6">
        <f>_xlfn.XLOOKUP(Table1[[#This Row],[Transaction_ID]],Transactions!A$2:A$501,Transactions!D$2:D$501)</f>
        <v>45743</v>
      </c>
      <c r="C332">
        <v>123534</v>
      </c>
      <c r="D332" s="5">
        <f>_xlfn.XLOOKUP(Table1[[#This Row],[SKU]],Products!A$2:A$91,Products!E$2:E$91)</f>
        <v>10.99</v>
      </c>
      <c r="E332" s="5">
        <f>_xlfn.XLOOKUP(C332,Products!A$2:A$91,Products!F$2:F$91)</f>
        <v>7.49</v>
      </c>
      <c r="F332">
        <v>5</v>
      </c>
      <c r="G332" s="5">
        <f>Table1[[#This Row],[Price]]*Table1[[#This Row],[Quantity_Sold]]</f>
        <v>54.95</v>
      </c>
      <c r="H332" s="5">
        <f t="shared" ca="1" si="10"/>
        <v>54.95</v>
      </c>
      <c r="I332">
        <f>_xlfn.XLOOKUP(Table1[[#This Row],[Transaction_ID]],Transactions!A$2:A$501,Transactions!B$2:B$501)</f>
        <v>212</v>
      </c>
      <c r="J332">
        <f>_xlfn.XLOOKUP(Table1[[#This Row],[Transaction_ID]],Transactions!$A$2:$A$501,Transactions!$C$2:$C$501)</f>
        <v>1</v>
      </c>
      <c r="K332" t="str">
        <f>_xlfn.XLOOKUP(Table1[[#This Row],[Transaction_ID]],Transactions!A$2:A$501,Transactions!F$2:F$501)</f>
        <v>Credit Card</v>
      </c>
      <c r="L332" t="b">
        <f>_xlfn.XLOOKUP(Table1[[#This Row],[Transaction_ID]],Transactions!A$2:A$501,Transactions!G$2:G$501)</f>
        <v>0</v>
      </c>
      <c r="M332" s="1">
        <f>IF(L332=TRUE, _xlfn.XLOOKUP(C332, Products!A$2:A$91,Products!G$2:G$91), 0)</f>
        <v>0</v>
      </c>
      <c r="N332" t="str">
        <f ca="1">_xlfn.TEXTJOIN(", ", TRUE,
 IF(AND(L332=TRUE, E332&gt;0), "Membership Pricing", ""),
 IF(AND(L332=TRUE, M332&gt;0), "PC Points", ""),
 IF(AND(_xlfn.XLOOKUP(C332, Products!A:A, Products!C:C, "")="Bakery", RAND()&lt;0.3), "50% Perishable", "")
)</f>
        <v/>
      </c>
      <c r="O332" s="5">
        <f t="shared" ca="1" si="11"/>
        <v>0</v>
      </c>
    </row>
    <row r="333" spans="1:15" x14ac:dyDescent="0.45">
      <c r="A333" t="s">
        <v>71</v>
      </c>
      <c r="B333" s="6">
        <f>_xlfn.XLOOKUP(Table1[[#This Row],[Transaction_ID]],Transactions!A$2:A$501,Transactions!D$2:D$501)</f>
        <v>45743</v>
      </c>
      <c r="C333">
        <v>123512</v>
      </c>
      <c r="D333" s="5">
        <f>_xlfn.XLOOKUP(Table1[[#This Row],[SKU]],Products!A$2:A$91,Products!E$2:E$91)</f>
        <v>3.49</v>
      </c>
      <c r="E333" s="5">
        <f>_xlfn.XLOOKUP(C333,Products!A$2:A$91,Products!F$2:F$91)</f>
        <v>0</v>
      </c>
      <c r="F333">
        <v>1</v>
      </c>
      <c r="G333" s="5">
        <f>Table1[[#This Row],[Price]]*Table1[[#This Row],[Quantity_Sold]]</f>
        <v>3.49</v>
      </c>
      <c r="H333" s="5">
        <f t="shared" ca="1" si="10"/>
        <v>3.49</v>
      </c>
      <c r="I333">
        <f>_xlfn.XLOOKUP(Table1[[#This Row],[Transaction_ID]],Transactions!A$2:A$501,Transactions!B$2:B$501)</f>
        <v>212</v>
      </c>
      <c r="J333">
        <f>_xlfn.XLOOKUP(Table1[[#This Row],[Transaction_ID]],Transactions!$A$2:$A$501,Transactions!$C$2:$C$501)</f>
        <v>1</v>
      </c>
      <c r="K333" t="str">
        <f>_xlfn.XLOOKUP(Table1[[#This Row],[Transaction_ID]],Transactions!A$2:A$501,Transactions!F$2:F$501)</f>
        <v>Credit Card</v>
      </c>
      <c r="L333" t="b">
        <f>_xlfn.XLOOKUP(Table1[[#This Row],[Transaction_ID]],Transactions!A$2:A$501,Transactions!G$2:G$501)</f>
        <v>0</v>
      </c>
      <c r="M333" s="1">
        <f>IF(L333=TRUE, _xlfn.XLOOKUP(C333, Products!A$2:A$91,Products!G$2:G$91), 0)</f>
        <v>0</v>
      </c>
      <c r="N333" t="str">
        <f ca="1">_xlfn.TEXTJOIN(", ", TRUE,
 IF(AND(L333=TRUE, E333&gt;0), "Membership Pricing", ""),
 IF(AND(L333=TRUE, M333&gt;0), "PC Points", ""),
 IF(AND(_xlfn.XLOOKUP(C333, Products!A:A, Products!C:C, "")="Bakery", RAND()&lt;0.3), "50% Perishable", "")
)</f>
        <v/>
      </c>
      <c r="O333" s="5">
        <f t="shared" ca="1" si="11"/>
        <v>0</v>
      </c>
    </row>
    <row r="334" spans="1:15" x14ac:dyDescent="0.45">
      <c r="A334" t="s">
        <v>327</v>
      </c>
      <c r="B334" s="6">
        <f>_xlfn.XLOOKUP(Table1[[#This Row],[Transaction_ID]],Transactions!A$2:A$501,Transactions!D$2:D$501)</f>
        <v>45710</v>
      </c>
      <c r="C334">
        <v>123580</v>
      </c>
      <c r="D334" s="5">
        <f>_xlfn.XLOOKUP(Table1[[#This Row],[SKU]],Products!A$2:A$91,Products!E$2:E$91)</f>
        <v>3.79</v>
      </c>
      <c r="E334" s="5">
        <f>_xlfn.XLOOKUP(C334,Products!A$2:A$91,Products!F$2:F$91)</f>
        <v>3.49</v>
      </c>
      <c r="F334">
        <v>5</v>
      </c>
      <c r="G334" s="5">
        <f>Table1[[#This Row],[Price]]*Table1[[#This Row],[Quantity_Sold]]</f>
        <v>18.95</v>
      </c>
      <c r="H334" s="5">
        <f t="shared" ca="1" si="10"/>
        <v>9.4749999999999996</v>
      </c>
      <c r="I334">
        <f>_xlfn.XLOOKUP(Table1[[#This Row],[Transaction_ID]],Transactions!A$2:A$501,Transactions!B$2:B$501)</f>
        <v>219</v>
      </c>
      <c r="J334">
        <f>_xlfn.XLOOKUP(Table1[[#This Row],[Transaction_ID]],Transactions!$A$2:$A$501,Transactions!$C$2:$C$501)</f>
        <v>6</v>
      </c>
      <c r="K334" t="str">
        <f>_xlfn.XLOOKUP(Table1[[#This Row],[Transaction_ID]],Transactions!A$2:A$501,Transactions!F$2:F$501)</f>
        <v>Debit Card</v>
      </c>
      <c r="L334" t="b">
        <f>_xlfn.XLOOKUP(Table1[[#This Row],[Transaction_ID]],Transactions!A$2:A$501,Transactions!G$2:G$501)</f>
        <v>0</v>
      </c>
      <c r="M334" s="1">
        <f>IF(L334=TRUE, _xlfn.XLOOKUP(C334, Products!A$2:A$91,Products!G$2:G$91), 0)</f>
        <v>0</v>
      </c>
      <c r="N334" t="str">
        <f ca="1">_xlfn.TEXTJOIN(", ", TRUE,
 IF(AND(L334=TRUE, E334&gt;0), "Membership Pricing", ""),
 IF(AND(L334=TRUE, M334&gt;0), "PC Points", ""),
 IF(AND(_xlfn.XLOOKUP(C334, Products!A:A, Products!C:C, "")="Bakery", RAND()&lt;0.3), "50% Perishable", "")
)</f>
        <v>50% Perishable</v>
      </c>
      <c r="O334" s="5">
        <f t="shared" ca="1" si="11"/>
        <v>9.4749999999999996</v>
      </c>
    </row>
    <row r="335" spans="1:15" x14ac:dyDescent="0.45">
      <c r="A335" t="s">
        <v>327</v>
      </c>
      <c r="B335" s="6">
        <f>_xlfn.XLOOKUP(Table1[[#This Row],[Transaction_ID]],Transactions!A$2:A$501,Transactions!D$2:D$501)</f>
        <v>45710</v>
      </c>
      <c r="C335">
        <v>123566</v>
      </c>
      <c r="D335" s="5">
        <f>_xlfn.XLOOKUP(Table1[[#This Row],[SKU]],Products!A$2:A$91,Products!E$2:E$91)</f>
        <v>2.4900000000000002</v>
      </c>
      <c r="E335" s="5">
        <f>_xlfn.XLOOKUP(C335,Products!A$2:A$91,Products!F$2:F$91)</f>
        <v>0</v>
      </c>
      <c r="F335">
        <v>3</v>
      </c>
      <c r="G335" s="5">
        <f>Table1[[#This Row],[Price]]*Table1[[#This Row],[Quantity_Sold]]</f>
        <v>7.4700000000000006</v>
      </c>
      <c r="H335" s="5">
        <f t="shared" ca="1" si="10"/>
        <v>7.4700000000000006</v>
      </c>
      <c r="I335">
        <f>_xlfn.XLOOKUP(Table1[[#This Row],[Transaction_ID]],Transactions!A$2:A$501,Transactions!B$2:B$501)</f>
        <v>219</v>
      </c>
      <c r="J335">
        <f>_xlfn.XLOOKUP(Table1[[#This Row],[Transaction_ID]],Transactions!$A$2:$A$501,Transactions!$C$2:$C$501)</f>
        <v>6</v>
      </c>
      <c r="K335" t="str">
        <f>_xlfn.XLOOKUP(Table1[[#This Row],[Transaction_ID]],Transactions!A$2:A$501,Transactions!F$2:F$501)</f>
        <v>Debit Card</v>
      </c>
      <c r="L335" t="b">
        <f>_xlfn.XLOOKUP(Table1[[#This Row],[Transaction_ID]],Transactions!A$2:A$501,Transactions!G$2:G$501)</f>
        <v>0</v>
      </c>
      <c r="M335" s="1">
        <f>IF(L335=TRUE, _xlfn.XLOOKUP(C335, Products!A$2:A$91,Products!G$2:G$91), 0)</f>
        <v>0</v>
      </c>
      <c r="N335" t="str">
        <f ca="1">_xlfn.TEXTJOIN(", ", TRUE,
 IF(AND(L335=TRUE, E335&gt;0), "Membership Pricing", ""),
 IF(AND(L335=TRUE, M335&gt;0), "PC Points", ""),
 IF(AND(_xlfn.XLOOKUP(C335, Products!A:A, Products!C:C, "")="Bakery", RAND()&lt;0.3), "50% Perishable", "")
)</f>
        <v/>
      </c>
      <c r="O335" s="5">
        <f t="shared" ca="1" si="11"/>
        <v>0</v>
      </c>
    </row>
    <row r="336" spans="1:15" x14ac:dyDescent="0.45">
      <c r="A336" t="s">
        <v>72</v>
      </c>
      <c r="B336" s="6">
        <f>_xlfn.XLOOKUP(Table1[[#This Row],[Transaction_ID]],Transactions!A$2:A$501,Transactions!D$2:D$501)</f>
        <v>45695</v>
      </c>
      <c r="C336">
        <v>123551</v>
      </c>
      <c r="D336" s="5">
        <f>_xlfn.XLOOKUP(Table1[[#This Row],[SKU]],Products!A$2:A$91,Products!E$2:E$91)</f>
        <v>6.49</v>
      </c>
      <c r="E336" s="5">
        <f>_xlfn.XLOOKUP(C336,Products!A$2:A$91,Products!F$2:F$91)</f>
        <v>0</v>
      </c>
      <c r="F336">
        <v>5</v>
      </c>
      <c r="G336" s="5">
        <f>Table1[[#This Row],[Price]]*Table1[[#This Row],[Quantity_Sold]]</f>
        <v>32.450000000000003</v>
      </c>
      <c r="H336" s="5">
        <f t="shared" ca="1" si="10"/>
        <v>32.450000000000003</v>
      </c>
      <c r="I336">
        <f>_xlfn.XLOOKUP(Table1[[#This Row],[Transaction_ID]],Transactions!A$2:A$501,Transactions!B$2:B$501)</f>
        <v>207</v>
      </c>
      <c r="J336">
        <f>_xlfn.XLOOKUP(Table1[[#This Row],[Transaction_ID]],Transactions!$A$2:$A$501,Transactions!$C$2:$C$501)</f>
        <v>4</v>
      </c>
      <c r="K336" t="str">
        <f>_xlfn.XLOOKUP(Table1[[#This Row],[Transaction_ID]],Transactions!A$2:A$501,Transactions!F$2:F$501)</f>
        <v>Debit Card</v>
      </c>
      <c r="L336" t="b">
        <f>_xlfn.XLOOKUP(Table1[[#This Row],[Transaction_ID]],Transactions!A$2:A$501,Transactions!G$2:G$501)</f>
        <v>0</v>
      </c>
      <c r="M336" s="1">
        <f>IF(L336=TRUE, _xlfn.XLOOKUP(C336, Products!A$2:A$91,Products!G$2:G$91), 0)</f>
        <v>0</v>
      </c>
      <c r="N336" t="str">
        <f ca="1">_xlfn.TEXTJOIN(", ", TRUE,
 IF(AND(L336=TRUE, E336&gt;0), "Membership Pricing", ""),
 IF(AND(L336=TRUE, M336&gt;0), "PC Points", ""),
 IF(AND(_xlfn.XLOOKUP(C336, Products!A:A, Products!C:C, "")="Bakery", RAND()&lt;0.3), "50% Perishable", "")
)</f>
        <v/>
      </c>
      <c r="O336" s="5">
        <f t="shared" ca="1" si="11"/>
        <v>0</v>
      </c>
    </row>
    <row r="337" spans="1:15" x14ac:dyDescent="0.45">
      <c r="A337" t="s">
        <v>72</v>
      </c>
      <c r="B337" s="6">
        <f>_xlfn.XLOOKUP(Table1[[#This Row],[Transaction_ID]],Transactions!A$2:A$501,Transactions!D$2:D$501)</f>
        <v>45695</v>
      </c>
      <c r="C337">
        <v>123512</v>
      </c>
      <c r="D337" s="5">
        <f>_xlfn.XLOOKUP(Table1[[#This Row],[SKU]],Products!A$2:A$91,Products!E$2:E$91)</f>
        <v>3.49</v>
      </c>
      <c r="E337" s="5">
        <f>_xlfn.XLOOKUP(C337,Products!A$2:A$91,Products!F$2:F$91)</f>
        <v>0</v>
      </c>
      <c r="F337">
        <v>5</v>
      </c>
      <c r="G337" s="5">
        <f>Table1[[#This Row],[Price]]*Table1[[#This Row],[Quantity_Sold]]</f>
        <v>17.450000000000003</v>
      </c>
      <c r="H337" s="5">
        <f t="shared" ca="1" si="10"/>
        <v>17.450000000000003</v>
      </c>
      <c r="I337">
        <f>_xlfn.XLOOKUP(Table1[[#This Row],[Transaction_ID]],Transactions!A$2:A$501,Transactions!B$2:B$501)</f>
        <v>207</v>
      </c>
      <c r="J337">
        <f>_xlfn.XLOOKUP(Table1[[#This Row],[Transaction_ID]],Transactions!$A$2:$A$501,Transactions!$C$2:$C$501)</f>
        <v>4</v>
      </c>
      <c r="K337" t="str">
        <f>_xlfn.XLOOKUP(Table1[[#This Row],[Transaction_ID]],Transactions!A$2:A$501,Transactions!F$2:F$501)</f>
        <v>Debit Card</v>
      </c>
      <c r="L337" t="b">
        <f>_xlfn.XLOOKUP(Table1[[#This Row],[Transaction_ID]],Transactions!A$2:A$501,Transactions!G$2:G$501)</f>
        <v>0</v>
      </c>
      <c r="M337" s="1">
        <f>IF(L337=TRUE, _xlfn.XLOOKUP(C337, Products!A$2:A$91,Products!G$2:G$91), 0)</f>
        <v>0</v>
      </c>
      <c r="N337" t="str">
        <f ca="1">_xlfn.TEXTJOIN(", ", TRUE,
 IF(AND(L337=TRUE, E337&gt;0), "Membership Pricing", ""),
 IF(AND(L337=TRUE, M337&gt;0), "PC Points", ""),
 IF(AND(_xlfn.XLOOKUP(C337, Products!A:A, Products!C:C, "")="Bakery", RAND()&lt;0.3), "50% Perishable", "")
)</f>
        <v/>
      </c>
      <c r="O337" s="5">
        <f t="shared" ca="1" si="11"/>
        <v>0</v>
      </c>
    </row>
    <row r="338" spans="1:15" x14ac:dyDescent="0.45">
      <c r="A338" t="s">
        <v>328</v>
      </c>
      <c r="B338" s="6">
        <f>_xlfn.XLOOKUP(Table1[[#This Row],[Transaction_ID]],Transactions!A$2:A$501,Transactions!D$2:D$501)</f>
        <v>45695</v>
      </c>
      <c r="C338">
        <v>123537</v>
      </c>
      <c r="D338" s="5">
        <f>_xlfn.XLOOKUP(Table1[[#This Row],[SKU]],Products!A$2:A$91,Products!E$2:E$91)</f>
        <v>6.49</v>
      </c>
      <c r="E338" s="5">
        <f>_xlfn.XLOOKUP(C338,Products!A$2:A$91,Products!F$2:F$91)</f>
        <v>0</v>
      </c>
      <c r="F338">
        <v>3</v>
      </c>
      <c r="G338" s="5">
        <f>Table1[[#This Row],[Price]]*Table1[[#This Row],[Quantity_Sold]]</f>
        <v>19.47</v>
      </c>
      <c r="H338" s="5">
        <f t="shared" ca="1" si="10"/>
        <v>19.47</v>
      </c>
      <c r="I338">
        <f>_xlfn.XLOOKUP(Table1[[#This Row],[Transaction_ID]],Transactions!A$2:A$501,Transactions!B$2:B$501)</f>
        <v>218</v>
      </c>
      <c r="J338">
        <f>_xlfn.XLOOKUP(Table1[[#This Row],[Transaction_ID]],Transactions!$A$2:$A$501,Transactions!$C$2:$C$501)</f>
        <v>6</v>
      </c>
      <c r="K338" t="str">
        <f>_xlfn.XLOOKUP(Table1[[#This Row],[Transaction_ID]],Transactions!A$2:A$501,Transactions!F$2:F$501)</f>
        <v>Credit Card</v>
      </c>
      <c r="L338" t="b">
        <f>_xlfn.XLOOKUP(Table1[[#This Row],[Transaction_ID]],Transactions!A$2:A$501,Transactions!G$2:G$501)</f>
        <v>0</v>
      </c>
      <c r="M338" s="1">
        <f>IF(L338=TRUE, _xlfn.XLOOKUP(C338, Products!A$2:A$91,Products!G$2:G$91), 0)</f>
        <v>0</v>
      </c>
      <c r="N338" t="str">
        <f ca="1">_xlfn.TEXTJOIN(", ", TRUE,
 IF(AND(L338=TRUE, E338&gt;0), "Membership Pricing", ""),
 IF(AND(L338=TRUE, M338&gt;0), "PC Points", ""),
 IF(AND(_xlfn.XLOOKUP(C338, Products!A:A, Products!C:C, "")="Bakery", RAND()&lt;0.3), "50% Perishable", "")
)</f>
        <v/>
      </c>
      <c r="O338" s="5">
        <f t="shared" ca="1" si="11"/>
        <v>0</v>
      </c>
    </row>
    <row r="339" spans="1:15" x14ac:dyDescent="0.45">
      <c r="A339" t="s">
        <v>328</v>
      </c>
      <c r="B339" s="6">
        <f>_xlfn.XLOOKUP(Table1[[#This Row],[Transaction_ID]],Transactions!A$2:A$501,Transactions!D$2:D$501)</f>
        <v>45695</v>
      </c>
      <c r="C339">
        <v>123582</v>
      </c>
      <c r="D339" s="5">
        <f>_xlfn.XLOOKUP(Table1[[#This Row],[SKU]],Products!A$2:A$91,Products!E$2:E$91)</f>
        <v>3.99</v>
      </c>
      <c r="E339" s="5">
        <f>_xlfn.XLOOKUP(C339,Products!A$2:A$91,Products!F$2:F$91)</f>
        <v>0</v>
      </c>
      <c r="F339">
        <v>4</v>
      </c>
      <c r="G339" s="5">
        <f>Table1[[#This Row],[Price]]*Table1[[#This Row],[Quantity_Sold]]</f>
        <v>15.96</v>
      </c>
      <c r="H339" s="5">
        <f t="shared" ca="1" si="10"/>
        <v>15.96</v>
      </c>
      <c r="I339">
        <f>_xlfn.XLOOKUP(Table1[[#This Row],[Transaction_ID]],Transactions!A$2:A$501,Transactions!B$2:B$501)</f>
        <v>218</v>
      </c>
      <c r="J339">
        <f>_xlfn.XLOOKUP(Table1[[#This Row],[Transaction_ID]],Transactions!$A$2:$A$501,Transactions!$C$2:$C$501)</f>
        <v>6</v>
      </c>
      <c r="K339" t="str">
        <f>_xlfn.XLOOKUP(Table1[[#This Row],[Transaction_ID]],Transactions!A$2:A$501,Transactions!F$2:F$501)</f>
        <v>Credit Card</v>
      </c>
      <c r="L339" t="b">
        <f>_xlfn.XLOOKUP(Table1[[#This Row],[Transaction_ID]],Transactions!A$2:A$501,Transactions!G$2:G$501)</f>
        <v>0</v>
      </c>
      <c r="M339" s="1">
        <f>IF(L339=TRUE, _xlfn.XLOOKUP(C339, Products!A$2:A$91,Products!G$2:G$91), 0)</f>
        <v>0</v>
      </c>
      <c r="N339" t="str">
        <f ca="1">_xlfn.TEXTJOIN(", ", TRUE,
 IF(AND(L339=TRUE, E339&gt;0), "Membership Pricing", ""),
 IF(AND(L339=TRUE, M339&gt;0), "PC Points", ""),
 IF(AND(_xlfn.XLOOKUP(C339, Products!A:A, Products!C:C, "")="Bakery", RAND()&lt;0.3), "50% Perishable", "")
)</f>
        <v/>
      </c>
      <c r="O339" s="5">
        <f t="shared" ca="1" si="11"/>
        <v>0</v>
      </c>
    </row>
    <row r="340" spans="1:15" x14ac:dyDescent="0.45">
      <c r="A340" t="s">
        <v>73</v>
      </c>
      <c r="B340" s="6">
        <f>_xlfn.XLOOKUP(Table1[[#This Row],[Transaction_ID]],Transactions!A$2:A$501,Transactions!D$2:D$501)</f>
        <v>45695</v>
      </c>
      <c r="C340">
        <v>123594</v>
      </c>
      <c r="D340" s="5">
        <f>_xlfn.XLOOKUP(Table1[[#This Row],[SKU]],Products!A$2:A$91,Products!E$2:E$91)</f>
        <v>3.49</v>
      </c>
      <c r="E340" s="5">
        <f>_xlfn.XLOOKUP(C340,Products!A$2:A$91,Products!F$2:F$91)</f>
        <v>0</v>
      </c>
      <c r="F340">
        <v>4</v>
      </c>
      <c r="G340" s="5">
        <f>Table1[[#This Row],[Price]]*Table1[[#This Row],[Quantity_Sold]]</f>
        <v>13.96</v>
      </c>
      <c r="H340" s="5">
        <f t="shared" ca="1" si="10"/>
        <v>13.96</v>
      </c>
      <c r="I340">
        <f>_xlfn.XLOOKUP(Table1[[#This Row],[Transaction_ID]],Transactions!A$2:A$501,Transactions!B$2:B$501)</f>
        <v>207</v>
      </c>
      <c r="J340">
        <f>_xlfn.XLOOKUP(Table1[[#This Row],[Transaction_ID]],Transactions!$A$2:$A$501,Transactions!$C$2:$C$501)</f>
        <v>2</v>
      </c>
      <c r="K340" t="str">
        <f>_xlfn.XLOOKUP(Table1[[#This Row],[Transaction_ID]],Transactions!A$2:A$501,Transactions!F$2:F$501)</f>
        <v>Credit Card</v>
      </c>
      <c r="L340" t="b">
        <f>_xlfn.XLOOKUP(Table1[[#This Row],[Transaction_ID]],Transactions!A$2:A$501,Transactions!G$2:G$501)</f>
        <v>1</v>
      </c>
      <c r="M340" s="1">
        <f>IF(L340=TRUE, _xlfn.XLOOKUP(C340, Products!A$2:A$91,Products!G$2:G$91), 0)</f>
        <v>0</v>
      </c>
      <c r="N340" t="str">
        <f ca="1">_xlfn.TEXTJOIN(", ", TRUE,
 IF(AND(L340=TRUE, E340&gt;0), "Membership Pricing", ""),
 IF(AND(L340=TRUE, M340&gt;0), "PC Points", ""),
 IF(AND(_xlfn.XLOOKUP(C340, Products!A:A, Products!C:C, "")="Bakery", RAND()&lt;0.3), "50% Perishable", "")
)</f>
        <v/>
      </c>
      <c r="O340" s="5">
        <f t="shared" ca="1" si="11"/>
        <v>0</v>
      </c>
    </row>
    <row r="341" spans="1:15" x14ac:dyDescent="0.45">
      <c r="A341" t="s">
        <v>73</v>
      </c>
      <c r="B341" s="6">
        <f>_xlfn.XLOOKUP(Table1[[#This Row],[Transaction_ID]],Transactions!A$2:A$501,Transactions!D$2:D$501)</f>
        <v>45695</v>
      </c>
      <c r="C341">
        <v>123552</v>
      </c>
      <c r="D341" s="5">
        <f>_xlfn.XLOOKUP(Table1[[#This Row],[SKU]],Products!A$2:A$91,Products!E$2:E$91)</f>
        <v>5.49</v>
      </c>
      <c r="E341" s="5">
        <f>_xlfn.XLOOKUP(C341,Products!A$2:A$91,Products!F$2:F$91)</f>
        <v>0</v>
      </c>
      <c r="F341">
        <v>5</v>
      </c>
      <c r="G341" s="5">
        <f>Table1[[#This Row],[Price]]*Table1[[#This Row],[Quantity_Sold]]</f>
        <v>27.450000000000003</v>
      </c>
      <c r="H341" s="5">
        <f t="shared" ca="1" si="10"/>
        <v>27.450000000000003</v>
      </c>
      <c r="I341">
        <f>_xlfn.XLOOKUP(Table1[[#This Row],[Transaction_ID]],Transactions!A$2:A$501,Transactions!B$2:B$501)</f>
        <v>207</v>
      </c>
      <c r="J341">
        <f>_xlfn.XLOOKUP(Table1[[#This Row],[Transaction_ID]],Transactions!$A$2:$A$501,Transactions!$C$2:$C$501)</f>
        <v>2</v>
      </c>
      <c r="K341" t="str">
        <f>_xlfn.XLOOKUP(Table1[[#This Row],[Transaction_ID]],Transactions!A$2:A$501,Transactions!F$2:F$501)</f>
        <v>Credit Card</v>
      </c>
      <c r="L341" t="b">
        <f>_xlfn.XLOOKUP(Table1[[#This Row],[Transaction_ID]],Transactions!A$2:A$501,Transactions!G$2:G$501)</f>
        <v>1</v>
      </c>
      <c r="M341" s="1">
        <f>IF(L341=TRUE, _xlfn.XLOOKUP(C341, Products!A$2:A$91,Products!G$2:G$91), 0)</f>
        <v>0</v>
      </c>
      <c r="N341" t="str">
        <f ca="1">_xlfn.TEXTJOIN(", ", TRUE,
 IF(AND(L341=TRUE, E341&gt;0), "Membership Pricing", ""),
 IF(AND(L341=TRUE, M341&gt;0), "PC Points", ""),
 IF(AND(_xlfn.XLOOKUP(C341, Products!A:A, Products!C:C, "")="Bakery", RAND()&lt;0.3), "50% Perishable", "")
)</f>
        <v/>
      </c>
      <c r="O341" s="5">
        <f t="shared" ca="1" si="11"/>
        <v>0</v>
      </c>
    </row>
    <row r="342" spans="1:15" x14ac:dyDescent="0.45">
      <c r="A342" t="s">
        <v>73</v>
      </c>
      <c r="B342" s="6">
        <f>_xlfn.XLOOKUP(Table1[[#This Row],[Transaction_ID]],Transactions!A$2:A$501,Transactions!D$2:D$501)</f>
        <v>45695</v>
      </c>
      <c r="C342">
        <v>123563</v>
      </c>
      <c r="D342" s="5">
        <f>_xlfn.XLOOKUP(Table1[[#This Row],[SKU]],Products!A$2:A$91,Products!E$2:E$91)</f>
        <v>3.49</v>
      </c>
      <c r="E342" s="5">
        <f>_xlfn.XLOOKUP(C342,Products!A$2:A$91,Products!F$2:F$91)</f>
        <v>0</v>
      </c>
      <c r="F342">
        <v>2</v>
      </c>
      <c r="G342" s="5">
        <f>Table1[[#This Row],[Price]]*Table1[[#This Row],[Quantity_Sold]]</f>
        <v>6.98</v>
      </c>
      <c r="H342" s="5">
        <f t="shared" ca="1" si="10"/>
        <v>6.98</v>
      </c>
      <c r="I342">
        <f>_xlfn.XLOOKUP(Table1[[#This Row],[Transaction_ID]],Transactions!A$2:A$501,Transactions!B$2:B$501)</f>
        <v>207</v>
      </c>
      <c r="J342">
        <f>_xlfn.XLOOKUP(Table1[[#This Row],[Transaction_ID]],Transactions!$A$2:$A$501,Transactions!$C$2:$C$501)</f>
        <v>2</v>
      </c>
      <c r="K342" t="str">
        <f>_xlfn.XLOOKUP(Table1[[#This Row],[Transaction_ID]],Transactions!A$2:A$501,Transactions!F$2:F$501)</f>
        <v>Credit Card</v>
      </c>
      <c r="L342" t="b">
        <f>_xlfn.XLOOKUP(Table1[[#This Row],[Transaction_ID]],Transactions!A$2:A$501,Transactions!G$2:G$501)</f>
        <v>1</v>
      </c>
      <c r="M342" s="1">
        <f>IF(L342=TRUE, _xlfn.XLOOKUP(C342, Products!A$2:A$91,Products!G$2:G$91), 0)</f>
        <v>0</v>
      </c>
      <c r="N342" t="str">
        <f ca="1">_xlfn.TEXTJOIN(", ", TRUE,
 IF(AND(L342=TRUE, E342&gt;0), "Membership Pricing", ""),
 IF(AND(L342=TRUE, M342&gt;0), "PC Points", ""),
 IF(AND(_xlfn.XLOOKUP(C342, Products!A:A, Products!C:C, "")="Bakery", RAND()&lt;0.3), "50% Perishable", "")
)</f>
        <v/>
      </c>
      <c r="O342" s="5">
        <f t="shared" ca="1" si="11"/>
        <v>0</v>
      </c>
    </row>
    <row r="343" spans="1:15" x14ac:dyDescent="0.45">
      <c r="A343" t="s">
        <v>73</v>
      </c>
      <c r="B343" s="6">
        <f>_xlfn.XLOOKUP(Table1[[#This Row],[Transaction_ID]],Transactions!A$2:A$501,Transactions!D$2:D$501)</f>
        <v>45695</v>
      </c>
      <c r="C343">
        <v>123541</v>
      </c>
      <c r="D343" s="5">
        <f>_xlfn.XLOOKUP(Table1[[#This Row],[SKU]],Products!A$2:A$91,Products!E$2:E$91)</f>
        <v>6.99</v>
      </c>
      <c r="E343" s="5">
        <f>_xlfn.XLOOKUP(C343,Products!A$2:A$91,Products!F$2:F$91)</f>
        <v>0</v>
      </c>
      <c r="F343">
        <v>4</v>
      </c>
      <c r="G343" s="5">
        <f>Table1[[#This Row],[Price]]*Table1[[#This Row],[Quantity_Sold]]</f>
        <v>27.96</v>
      </c>
      <c r="H343" s="5">
        <f t="shared" ca="1" si="10"/>
        <v>27.96</v>
      </c>
      <c r="I343">
        <f>_xlfn.XLOOKUP(Table1[[#This Row],[Transaction_ID]],Transactions!A$2:A$501,Transactions!B$2:B$501)</f>
        <v>207</v>
      </c>
      <c r="J343">
        <f>_xlfn.XLOOKUP(Table1[[#This Row],[Transaction_ID]],Transactions!$A$2:$A$501,Transactions!$C$2:$C$501)</f>
        <v>2</v>
      </c>
      <c r="K343" t="str">
        <f>_xlfn.XLOOKUP(Table1[[#This Row],[Transaction_ID]],Transactions!A$2:A$501,Transactions!F$2:F$501)</f>
        <v>Credit Card</v>
      </c>
      <c r="L343" t="b">
        <f>_xlfn.XLOOKUP(Table1[[#This Row],[Transaction_ID]],Transactions!A$2:A$501,Transactions!G$2:G$501)</f>
        <v>1</v>
      </c>
      <c r="M343" s="1">
        <f>IF(L343=TRUE, _xlfn.XLOOKUP(C343, Products!A$2:A$91,Products!G$2:G$91), 0)</f>
        <v>0</v>
      </c>
      <c r="N343" t="str">
        <f ca="1">_xlfn.TEXTJOIN(", ", TRUE,
 IF(AND(L343=TRUE, E343&gt;0), "Membership Pricing", ""),
 IF(AND(L343=TRUE, M343&gt;0), "PC Points", ""),
 IF(AND(_xlfn.XLOOKUP(C343, Products!A:A, Products!C:C, "")="Bakery", RAND()&lt;0.3), "50% Perishable", "")
)</f>
        <v/>
      </c>
      <c r="O343" s="5">
        <f t="shared" ca="1" si="11"/>
        <v>0</v>
      </c>
    </row>
    <row r="344" spans="1:15" x14ac:dyDescent="0.45">
      <c r="A344" t="s">
        <v>74</v>
      </c>
      <c r="B344" s="6">
        <f>_xlfn.XLOOKUP(Table1[[#This Row],[Transaction_ID]],Transactions!A$2:A$501,Transactions!D$2:D$501)</f>
        <v>45695</v>
      </c>
      <c r="C344">
        <v>123600</v>
      </c>
      <c r="D344" s="5">
        <f>_xlfn.XLOOKUP(Table1[[#This Row],[SKU]],Products!A$2:A$91,Products!E$2:E$91)</f>
        <v>4.99</v>
      </c>
      <c r="E344" s="5">
        <f>_xlfn.XLOOKUP(C344,Products!A$2:A$91,Products!F$2:F$91)</f>
        <v>0</v>
      </c>
      <c r="F344">
        <v>4</v>
      </c>
      <c r="G344" s="5">
        <f>Table1[[#This Row],[Price]]*Table1[[#This Row],[Quantity_Sold]]</f>
        <v>19.96</v>
      </c>
      <c r="H344" s="5">
        <f t="shared" ca="1" si="10"/>
        <v>19.96</v>
      </c>
      <c r="I344">
        <f>_xlfn.XLOOKUP(Table1[[#This Row],[Transaction_ID]],Transactions!A$2:A$501,Transactions!B$2:B$501)</f>
        <v>212</v>
      </c>
      <c r="J344">
        <f>_xlfn.XLOOKUP(Table1[[#This Row],[Transaction_ID]],Transactions!$A$2:$A$501,Transactions!$C$2:$C$501)</f>
        <v>6</v>
      </c>
      <c r="K344" t="str">
        <f>_xlfn.XLOOKUP(Table1[[#This Row],[Transaction_ID]],Transactions!A$2:A$501,Transactions!F$2:F$501)</f>
        <v>Credit Card</v>
      </c>
      <c r="L344" t="b">
        <f>_xlfn.XLOOKUP(Table1[[#This Row],[Transaction_ID]],Transactions!A$2:A$501,Transactions!G$2:G$501)</f>
        <v>1</v>
      </c>
      <c r="M344" s="1">
        <f>IF(L344=TRUE, _xlfn.XLOOKUP(C344, Products!A$2:A$91,Products!G$2:G$91), 0)</f>
        <v>2000</v>
      </c>
      <c r="N344" t="str">
        <f ca="1">_xlfn.TEXTJOIN(", ", TRUE,
 IF(AND(L344=TRUE, E344&gt;0), "Membership Pricing", ""),
 IF(AND(L344=TRUE, M344&gt;0), "PC Points", ""),
 IF(AND(_xlfn.XLOOKUP(C344, Products!A:A, Products!C:C, "")="Bakery", RAND()&lt;0.3), "50% Perishable", "")
)</f>
        <v>PC Points</v>
      </c>
      <c r="O344" s="5">
        <f t="shared" ca="1" si="11"/>
        <v>0</v>
      </c>
    </row>
    <row r="345" spans="1:15" x14ac:dyDescent="0.45">
      <c r="A345" t="s">
        <v>74</v>
      </c>
      <c r="B345" s="6">
        <f>_xlfn.XLOOKUP(Table1[[#This Row],[Transaction_ID]],Transactions!A$2:A$501,Transactions!D$2:D$501)</f>
        <v>45695</v>
      </c>
      <c r="C345">
        <v>123513</v>
      </c>
      <c r="D345" s="5">
        <f>_xlfn.XLOOKUP(Table1[[#This Row],[SKU]],Products!A$2:A$91,Products!E$2:E$91)</f>
        <v>2.99</v>
      </c>
      <c r="E345" s="5">
        <f>_xlfn.XLOOKUP(C345,Products!A$2:A$91,Products!F$2:F$91)</f>
        <v>0</v>
      </c>
      <c r="F345">
        <v>4</v>
      </c>
      <c r="G345" s="5">
        <f>Table1[[#This Row],[Price]]*Table1[[#This Row],[Quantity_Sold]]</f>
        <v>11.96</v>
      </c>
      <c r="H345" s="5">
        <f t="shared" ca="1" si="10"/>
        <v>11.96</v>
      </c>
      <c r="I345">
        <f>_xlfn.XLOOKUP(Table1[[#This Row],[Transaction_ID]],Transactions!A$2:A$501,Transactions!B$2:B$501)</f>
        <v>212</v>
      </c>
      <c r="J345">
        <f>_xlfn.XLOOKUP(Table1[[#This Row],[Transaction_ID]],Transactions!$A$2:$A$501,Transactions!$C$2:$C$501)</f>
        <v>6</v>
      </c>
      <c r="K345" t="str">
        <f>_xlfn.XLOOKUP(Table1[[#This Row],[Transaction_ID]],Transactions!A$2:A$501,Transactions!F$2:F$501)</f>
        <v>Credit Card</v>
      </c>
      <c r="L345" t="b">
        <f>_xlfn.XLOOKUP(Table1[[#This Row],[Transaction_ID]],Transactions!A$2:A$501,Transactions!G$2:G$501)</f>
        <v>1</v>
      </c>
      <c r="M345" s="1">
        <f>IF(L345=TRUE, _xlfn.XLOOKUP(C345, Products!A$2:A$91,Products!G$2:G$91), 0)</f>
        <v>1000</v>
      </c>
      <c r="N345" t="str">
        <f ca="1">_xlfn.TEXTJOIN(", ", TRUE,
 IF(AND(L345=TRUE, E345&gt;0), "Membership Pricing", ""),
 IF(AND(L345=TRUE, M345&gt;0), "PC Points", ""),
 IF(AND(_xlfn.XLOOKUP(C345, Products!A:A, Products!C:C, "")="Bakery", RAND()&lt;0.3), "50% Perishable", "")
)</f>
        <v>PC Points</v>
      </c>
      <c r="O345" s="5">
        <f t="shared" ca="1" si="11"/>
        <v>0</v>
      </c>
    </row>
    <row r="346" spans="1:15" x14ac:dyDescent="0.45">
      <c r="A346" t="s">
        <v>75</v>
      </c>
      <c r="B346" s="6">
        <f>_xlfn.XLOOKUP(Table1[[#This Row],[Transaction_ID]],Transactions!A$2:A$501,Transactions!D$2:D$501)</f>
        <v>45737</v>
      </c>
      <c r="C346">
        <v>123570</v>
      </c>
      <c r="D346" s="5">
        <f>_xlfn.XLOOKUP(Table1[[#This Row],[SKU]],Products!A$2:A$91,Products!E$2:E$91)</f>
        <v>5.49</v>
      </c>
      <c r="E346" s="5">
        <f>_xlfn.XLOOKUP(C346,Products!A$2:A$91,Products!F$2:F$91)</f>
        <v>0</v>
      </c>
      <c r="F346">
        <v>4</v>
      </c>
      <c r="G346" s="5">
        <f>Table1[[#This Row],[Price]]*Table1[[#This Row],[Quantity_Sold]]</f>
        <v>21.96</v>
      </c>
      <c r="H346" s="5">
        <f t="shared" ca="1" si="10"/>
        <v>21.96</v>
      </c>
      <c r="I346">
        <f>_xlfn.XLOOKUP(Table1[[#This Row],[Transaction_ID]],Transactions!A$2:A$501,Transactions!B$2:B$501)</f>
        <v>219</v>
      </c>
      <c r="J346">
        <f>_xlfn.XLOOKUP(Table1[[#This Row],[Transaction_ID]],Transactions!$A$2:$A$501,Transactions!$C$2:$C$501)</f>
        <v>2</v>
      </c>
      <c r="K346" t="str">
        <f>_xlfn.XLOOKUP(Table1[[#This Row],[Transaction_ID]],Transactions!A$2:A$501,Transactions!F$2:F$501)</f>
        <v>Credit Card</v>
      </c>
      <c r="L346" t="b">
        <f>_xlfn.XLOOKUP(Table1[[#This Row],[Transaction_ID]],Transactions!A$2:A$501,Transactions!G$2:G$501)</f>
        <v>1</v>
      </c>
      <c r="M346" s="1">
        <f>IF(L346=TRUE, _xlfn.XLOOKUP(C346, Products!A$2:A$91,Products!G$2:G$91), 0)</f>
        <v>0</v>
      </c>
      <c r="N346" t="str">
        <f ca="1">_xlfn.TEXTJOIN(", ", TRUE,
 IF(AND(L346=TRUE, E346&gt;0), "Membership Pricing", ""),
 IF(AND(L346=TRUE, M346&gt;0), "PC Points", ""),
 IF(AND(_xlfn.XLOOKUP(C346, Products!A:A, Products!C:C, "")="Bakery", RAND()&lt;0.3), "50% Perishable", "")
)</f>
        <v/>
      </c>
      <c r="O346" s="5">
        <f t="shared" ca="1" si="11"/>
        <v>0</v>
      </c>
    </row>
    <row r="347" spans="1:15" x14ac:dyDescent="0.45">
      <c r="A347" t="s">
        <v>75</v>
      </c>
      <c r="B347" s="6">
        <f>_xlfn.XLOOKUP(Table1[[#This Row],[Transaction_ID]],Transactions!A$2:A$501,Transactions!D$2:D$501)</f>
        <v>45737</v>
      </c>
      <c r="C347">
        <v>123537</v>
      </c>
      <c r="D347" s="5">
        <f>_xlfn.XLOOKUP(Table1[[#This Row],[SKU]],Products!A$2:A$91,Products!E$2:E$91)</f>
        <v>6.49</v>
      </c>
      <c r="E347" s="5">
        <f>_xlfn.XLOOKUP(C347,Products!A$2:A$91,Products!F$2:F$91)</f>
        <v>0</v>
      </c>
      <c r="F347">
        <v>3</v>
      </c>
      <c r="G347" s="5">
        <f>Table1[[#This Row],[Price]]*Table1[[#This Row],[Quantity_Sold]]</f>
        <v>19.47</v>
      </c>
      <c r="H347" s="5">
        <f t="shared" ca="1" si="10"/>
        <v>19.47</v>
      </c>
      <c r="I347">
        <f>_xlfn.XLOOKUP(Table1[[#This Row],[Transaction_ID]],Transactions!A$2:A$501,Transactions!B$2:B$501)</f>
        <v>219</v>
      </c>
      <c r="J347">
        <f>_xlfn.XLOOKUP(Table1[[#This Row],[Transaction_ID]],Transactions!$A$2:$A$501,Transactions!$C$2:$C$501)</f>
        <v>2</v>
      </c>
      <c r="K347" t="str">
        <f>_xlfn.XLOOKUP(Table1[[#This Row],[Transaction_ID]],Transactions!A$2:A$501,Transactions!F$2:F$501)</f>
        <v>Credit Card</v>
      </c>
      <c r="L347" t="b">
        <f>_xlfn.XLOOKUP(Table1[[#This Row],[Transaction_ID]],Transactions!A$2:A$501,Transactions!G$2:G$501)</f>
        <v>1</v>
      </c>
      <c r="M347" s="1">
        <f>IF(L347=TRUE, _xlfn.XLOOKUP(C347, Products!A$2:A$91,Products!G$2:G$91), 0)</f>
        <v>0</v>
      </c>
      <c r="N347" t="str">
        <f ca="1">_xlfn.TEXTJOIN(", ", TRUE,
 IF(AND(L347=TRUE, E347&gt;0), "Membership Pricing", ""),
 IF(AND(L347=TRUE, M347&gt;0), "PC Points", ""),
 IF(AND(_xlfn.XLOOKUP(C347, Products!A:A, Products!C:C, "")="Bakery", RAND()&lt;0.3), "50% Perishable", "")
)</f>
        <v/>
      </c>
      <c r="O347" s="5">
        <f t="shared" ca="1" si="11"/>
        <v>0</v>
      </c>
    </row>
    <row r="348" spans="1:15" x14ac:dyDescent="0.45">
      <c r="A348" t="s">
        <v>76</v>
      </c>
      <c r="B348" s="6">
        <f>_xlfn.XLOOKUP(Table1[[#This Row],[Transaction_ID]],Transactions!A$2:A$501,Transactions!D$2:D$501)</f>
        <v>45737</v>
      </c>
      <c r="C348">
        <v>123548</v>
      </c>
      <c r="D348" s="5">
        <f>_xlfn.XLOOKUP(Table1[[#This Row],[SKU]],Products!A$2:A$91,Products!E$2:E$91)</f>
        <v>3.49</v>
      </c>
      <c r="E348" s="5">
        <f>_xlfn.XLOOKUP(C348,Products!A$2:A$91,Products!F$2:F$91)</f>
        <v>0</v>
      </c>
      <c r="F348">
        <v>2</v>
      </c>
      <c r="G348" s="5">
        <f>Table1[[#This Row],[Price]]*Table1[[#This Row],[Quantity_Sold]]</f>
        <v>6.98</v>
      </c>
      <c r="H348" s="5">
        <f t="shared" ca="1" si="10"/>
        <v>6.98</v>
      </c>
      <c r="I348">
        <f>_xlfn.XLOOKUP(Table1[[#This Row],[Transaction_ID]],Transactions!A$2:A$501,Transactions!B$2:B$501)</f>
        <v>213</v>
      </c>
      <c r="J348">
        <f>_xlfn.XLOOKUP(Table1[[#This Row],[Transaction_ID]],Transactions!$A$2:$A$501,Transactions!$C$2:$C$501)</f>
        <v>6</v>
      </c>
      <c r="K348" t="str">
        <f>_xlfn.XLOOKUP(Table1[[#This Row],[Transaction_ID]],Transactions!A$2:A$501,Transactions!F$2:F$501)</f>
        <v>Credit Card</v>
      </c>
      <c r="L348" t="b">
        <f>_xlfn.XLOOKUP(Table1[[#This Row],[Transaction_ID]],Transactions!A$2:A$501,Transactions!G$2:G$501)</f>
        <v>1</v>
      </c>
      <c r="M348" s="1">
        <f>IF(L348=TRUE, _xlfn.XLOOKUP(C348, Products!A$2:A$91,Products!G$2:G$91), 0)</f>
        <v>0</v>
      </c>
      <c r="N348" t="str">
        <f ca="1">_xlfn.TEXTJOIN(", ", TRUE,
 IF(AND(L348=TRUE, E348&gt;0), "Membership Pricing", ""),
 IF(AND(L348=TRUE, M348&gt;0), "PC Points", ""),
 IF(AND(_xlfn.XLOOKUP(C348, Products!A:A, Products!C:C, "")="Bakery", RAND()&lt;0.3), "50% Perishable", "")
)</f>
        <v/>
      </c>
      <c r="O348" s="5">
        <f t="shared" ca="1" si="11"/>
        <v>0</v>
      </c>
    </row>
    <row r="349" spans="1:15" x14ac:dyDescent="0.45">
      <c r="A349" t="s">
        <v>76</v>
      </c>
      <c r="B349" s="6">
        <f>_xlfn.XLOOKUP(Table1[[#This Row],[Transaction_ID]],Transactions!A$2:A$501,Transactions!D$2:D$501)</f>
        <v>45737</v>
      </c>
      <c r="C349">
        <v>123517</v>
      </c>
      <c r="D349" s="5">
        <f>_xlfn.XLOOKUP(Table1[[#This Row],[SKU]],Products!A$2:A$91,Products!E$2:E$91)</f>
        <v>2.4900000000000002</v>
      </c>
      <c r="E349" s="5">
        <f>_xlfn.XLOOKUP(C349,Products!A$2:A$91,Products!F$2:F$91)</f>
        <v>0</v>
      </c>
      <c r="F349">
        <v>1</v>
      </c>
      <c r="G349" s="5">
        <f>Table1[[#This Row],[Price]]*Table1[[#This Row],[Quantity_Sold]]</f>
        <v>2.4900000000000002</v>
      </c>
      <c r="H349" s="5">
        <f t="shared" ca="1" si="10"/>
        <v>2.4900000000000002</v>
      </c>
      <c r="I349">
        <f>_xlfn.XLOOKUP(Table1[[#This Row],[Transaction_ID]],Transactions!A$2:A$501,Transactions!B$2:B$501)</f>
        <v>213</v>
      </c>
      <c r="J349">
        <f>_xlfn.XLOOKUP(Table1[[#This Row],[Transaction_ID]],Transactions!$A$2:$A$501,Transactions!$C$2:$C$501)</f>
        <v>6</v>
      </c>
      <c r="K349" t="str">
        <f>_xlfn.XLOOKUP(Table1[[#This Row],[Transaction_ID]],Transactions!A$2:A$501,Transactions!F$2:F$501)</f>
        <v>Credit Card</v>
      </c>
      <c r="L349" t="b">
        <f>_xlfn.XLOOKUP(Table1[[#This Row],[Transaction_ID]],Transactions!A$2:A$501,Transactions!G$2:G$501)</f>
        <v>1</v>
      </c>
      <c r="M349" s="1">
        <f>IF(L349=TRUE, _xlfn.XLOOKUP(C349, Products!A$2:A$91,Products!G$2:G$91), 0)</f>
        <v>0</v>
      </c>
      <c r="N349" t="str">
        <f ca="1">_xlfn.TEXTJOIN(", ", TRUE,
 IF(AND(L349=TRUE, E349&gt;0), "Membership Pricing", ""),
 IF(AND(L349=TRUE, M349&gt;0), "PC Points", ""),
 IF(AND(_xlfn.XLOOKUP(C349, Products!A:A, Products!C:C, "")="Bakery", RAND()&lt;0.3), "50% Perishable", "")
)</f>
        <v/>
      </c>
      <c r="O349" s="5">
        <f t="shared" ca="1" si="11"/>
        <v>0</v>
      </c>
    </row>
    <row r="350" spans="1:15" x14ac:dyDescent="0.45">
      <c r="A350" t="s">
        <v>76</v>
      </c>
      <c r="B350" s="6">
        <f>_xlfn.XLOOKUP(Table1[[#This Row],[Transaction_ID]],Transactions!A$2:A$501,Transactions!D$2:D$501)</f>
        <v>45737</v>
      </c>
      <c r="C350">
        <v>123511</v>
      </c>
      <c r="D350" s="5">
        <f>_xlfn.XLOOKUP(Table1[[#This Row],[SKU]],Products!A$2:A$91,Products!E$2:E$91)</f>
        <v>2.4900000000000002</v>
      </c>
      <c r="E350" s="5">
        <f>_xlfn.XLOOKUP(C350,Products!A$2:A$91,Products!F$2:F$91)</f>
        <v>2</v>
      </c>
      <c r="F350">
        <v>1</v>
      </c>
      <c r="G350" s="5">
        <f>Table1[[#This Row],[Price]]*Table1[[#This Row],[Quantity_Sold]]</f>
        <v>2.4900000000000002</v>
      </c>
      <c r="H350" s="5">
        <f t="shared" ca="1" si="10"/>
        <v>2</v>
      </c>
      <c r="I350">
        <f>_xlfn.XLOOKUP(Table1[[#This Row],[Transaction_ID]],Transactions!A$2:A$501,Transactions!B$2:B$501)</f>
        <v>213</v>
      </c>
      <c r="J350">
        <f>_xlfn.XLOOKUP(Table1[[#This Row],[Transaction_ID]],Transactions!$A$2:$A$501,Transactions!$C$2:$C$501)</f>
        <v>6</v>
      </c>
      <c r="K350" t="str">
        <f>_xlfn.XLOOKUP(Table1[[#This Row],[Transaction_ID]],Transactions!A$2:A$501,Transactions!F$2:F$501)</f>
        <v>Credit Card</v>
      </c>
      <c r="L350" t="b">
        <f>_xlfn.XLOOKUP(Table1[[#This Row],[Transaction_ID]],Transactions!A$2:A$501,Transactions!G$2:G$501)</f>
        <v>1</v>
      </c>
      <c r="M350" s="1">
        <f>IF(L350=TRUE, _xlfn.XLOOKUP(C350, Products!A$2:A$91,Products!G$2:G$91), 0)</f>
        <v>0</v>
      </c>
      <c r="N350" t="str">
        <f ca="1">_xlfn.TEXTJOIN(", ", TRUE,
 IF(AND(L350=TRUE, E350&gt;0), "Membership Pricing", ""),
 IF(AND(L350=TRUE, M350&gt;0), "PC Points", ""),
 IF(AND(_xlfn.XLOOKUP(C350, Products!A:A, Products!C:C, "")="Bakery", RAND()&lt;0.3), "50% Perishable", "")
)</f>
        <v>Membership Pricing</v>
      </c>
      <c r="O350" s="5">
        <f t="shared" ca="1" si="11"/>
        <v>0.49000000000000021</v>
      </c>
    </row>
    <row r="351" spans="1:15" x14ac:dyDescent="0.45">
      <c r="A351" t="s">
        <v>76</v>
      </c>
      <c r="B351" s="6">
        <f>_xlfn.XLOOKUP(Table1[[#This Row],[Transaction_ID]],Transactions!A$2:A$501,Transactions!D$2:D$501)</f>
        <v>45737</v>
      </c>
      <c r="C351">
        <v>123572</v>
      </c>
      <c r="D351" s="5">
        <f>_xlfn.XLOOKUP(Table1[[#This Row],[SKU]],Products!A$2:A$91,Products!E$2:E$91)</f>
        <v>2.99</v>
      </c>
      <c r="E351" s="5">
        <f>_xlfn.XLOOKUP(C351,Products!A$2:A$91,Products!F$2:F$91)</f>
        <v>0</v>
      </c>
      <c r="F351">
        <v>4</v>
      </c>
      <c r="G351" s="5">
        <f>Table1[[#This Row],[Price]]*Table1[[#This Row],[Quantity_Sold]]</f>
        <v>11.96</v>
      </c>
      <c r="H351" s="5">
        <f t="shared" ca="1" si="10"/>
        <v>11.96</v>
      </c>
      <c r="I351">
        <f>_xlfn.XLOOKUP(Table1[[#This Row],[Transaction_ID]],Transactions!A$2:A$501,Transactions!B$2:B$501)</f>
        <v>213</v>
      </c>
      <c r="J351">
        <f>_xlfn.XLOOKUP(Table1[[#This Row],[Transaction_ID]],Transactions!$A$2:$A$501,Transactions!$C$2:$C$501)</f>
        <v>6</v>
      </c>
      <c r="K351" t="str">
        <f>_xlfn.XLOOKUP(Table1[[#This Row],[Transaction_ID]],Transactions!A$2:A$501,Transactions!F$2:F$501)</f>
        <v>Credit Card</v>
      </c>
      <c r="L351" t="b">
        <f>_xlfn.XLOOKUP(Table1[[#This Row],[Transaction_ID]],Transactions!A$2:A$501,Transactions!G$2:G$501)</f>
        <v>1</v>
      </c>
      <c r="M351" s="1">
        <f>IF(L351=TRUE, _xlfn.XLOOKUP(C351, Products!A$2:A$91,Products!G$2:G$91), 0)</f>
        <v>0</v>
      </c>
      <c r="N351" t="str">
        <f ca="1">_xlfn.TEXTJOIN(", ", TRUE,
 IF(AND(L351=TRUE, E351&gt;0), "Membership Pricing", ""),
 IF(AND(L351=TRUE, M351&gt;0), "PC Points", ""),
 IF(AND(_xlfn.XLOOKUP(C351, Products!A:A, Products!C:C, "")="Bakery", RAND()&lt;0.3), "50% Perishable", "")
)</f>
        <v/>
      </c>
      <c r="O351" s="5">
        <f t="shared" ca="1" si="11"/>
        <v>0</v>
      </c>
    </row>
    <row r="352" spans="1:15" x14ac:dyDescent="0.45">
      <c r="A352" t="s">
        <v>77</v>
      </c>
      <c r="B352" s="6">
        <f>_xlfn.XLOOKUP(Table1[[#This Row],[Transaction_ID]],Transactions!A$2:A$501,Transactions!D$2:D$501)</f>
        <v>45737</v>
      </c>
      <c r="C352">
        <v>123534</v>
      </c>
      <c r="D352" s="5">
        <f>_xlfn.XLOOKUP(Table1[[#This Row],[SKU]],Products!A$2:A$91,Products!E$2:E$91)</f>
        <v>10.99</v>
      </c>
      <c r="E352" s="5">
        <f>_xlfn.XLOOKUP(C352,Products!A$2:A$91,Products!F$2:F$91)</f>
        <v>7.49</v>
      </c>
      <c r="F352">
        <v>1</v>
      </c>
      <c r="G352" s="5">
        <f>Table1[[#This Row],[Price]]*Table1[[#This Row],[Quantity_Sold]]</f>
        <v>10.99</v>
      </c>
      <c r="H352" s="5">
        <f t="shared" ca="1" si="10"/>
        <v>7.49</v>
      </c>
      <c r="I352">
        <f>_xlfn.XLOOKUP(Table1[[#This Row],[Transaction_ID]],Transactions!A$2:A$501,Transactions!B$2:B$501)</f>
        <v>218</v>
      </c>
      <c r="J352">
        <f>_xlfn.XLOOKUP(Table1[[#This Row],[Transaction_ID]],Transactions!$A$2:$A$501,Transactions!$C$2:$C$501)</f>
        <v>6</v>
      </c>
      <c r="K352" t="str">
        <f>_xlfn.XLOOKUP(Table1[[#This Row],[Transaction_ID]],Transactions!A$2:A$501,Transactions!F$2:F$501)</f>
        <v>Credit Card</v>
      </c>
      <c r="L352" t="b">
        <f>_xlfn.XLOOKUP(Table1[[#This Row],[Transaction_ID]],Transactions!A$2:A$501,Transactions!G$2:G$501)</f>
        <v>1</v>
      </c>
      <c r="M352" s="1">
        <f>IF(L352=TRUE, _xlfn.XLOOKUP(C352, Products!A$2:A$91,Products!G$2:G$91), 0)</f>
        <v>0</v>
      </c>
      <c r="N352" t="str">
        <f ca="1">_xlfn.TEXTJOIN(", ", TRUE,
 IF(AND(L352=TRUE, E352&gt;0), "Membership Pricing", ""),
 IF(AND(L352=TRUE, M352&gt;0), "PC Points", ""),
 IF(AND(_xlfn.XLOOKUP(C352, Products!A:A, Products!C:C, "")="Bakery", RAND()&lt;0.3), "50% Perishable", "")
)</f>
        <v>Membership Pricing</v>
      </c>
      <c r="O352" s="5">
        <f t="shared" ca="1" si="11"/>
        <v>3.5</v>
      </c>
    </row>
    <row r="353" spans="1:15" x14ac:dyDescent="0.45">
      <c r="A353" t="s">
        <v>77</v>
      </c>
      <c r="B353" s="6">
        <f>_xlfn.XLOOKUP(Table1[[#This Row],[Transaction_ID]],Transactions!A$2:A$501,Transactions!D$2:D$501)</f>
        <v>45737</v>
      </c>
      <c r="C353">
        <v>123590</v>
      </c>
      <c r="D353" s="5">
        <f>_xlfn.XLOOKUP(Table1[[#This Row],[SKU]],Products!A$2:A$91,Products!E$2:E$91)</f>
        <v>6.99</v>
      </c>
      <c r="E353" s="5">
        <f>_xlfn.XLOOKUP(C353,Products!A$2:A$91,Products!F$2:F$91)</f>
        <v>6</v>
      </c>
      <c r="F353">
        <v>1</v>
      </c>
      <c r="G353" s="5">
        <f>Table1[[#This Row],[Price]]*Table1[[#This Row],[Quantity_Sold]]</f>
        <v>6.99</v>
      </c>
      <c r="H353" s="5">
        <f t="shared" ca="1" si="10"/>
        <v>6</v>
      </c>
      <c r="I353">
        <f>_xlfn.XLOOKUP(Table1[[#This Row],[Transaction_ID]],Transactions!A$2:A$501,Transactions!B$2:B$501)</f>
        <v>218</v>
      </c>
      <c r="J353">
        <f>_xlfn.XLOOKUP(Table1[[#This Row],[Transaction_ID]],Transactions!$A$2:$A$501,Transactions!$C$2:$C$501)</f>
        <v>6</v>
      </c>
      <c r="K353" t="str">
        <f>_xlfn.XLOOKUP(Table1[[#This Row],[Transaction_ID]],Transactions!A$2:A$501,Transactions!F$2:F$501)</f>
        <v>Credit Card</v>
      </c>
      <c r="L353" t="b">
        <f>_xlfn.XLOOKUP(Table1[[#This Row],[Transaction_ID]],Transactions!A$2:A$501,Transactions!G$2:G$501)</f>
        <v>1</v>
      </c>
      <c r="M353" s="1">
        <f>IF(L353=TRUE, _xlfn.XLOOKUP(C353, Products!A$2:A$91,Products!G$2:G$91), 0)</f>
        <v>0</v>
      </c>
      <c r="N353" t="str">
        <f ca="1">_xlfn.TEXTJOIN(", ", TRUE,
 IF(AND(L353=TRUE, E353&gt;0), "Membership Pricing", ""),
 IF(AND(L353=TRUE, M353&gt;0), "PC Points", ""),
 IF(AND(_xlfn.XLOOKUP(C353, Products!A:A, Products!C:C, "")="Bakery", RAND()&lt;0.3), "50% Perishable", "")
)</f>
        <v>Membership Pricing</v>
      </c>
      <c r="O353" s="5">
        <f t="shared" ca="1" si="11"/>
        <v>0.99000000000000021</v>
      </c>
    </row>
    <row r="354" spans="1:15" x14ac:dyDescent="0.45">
      <c r="A354" t="s">
        <v>77</v>
      </c>
      <c r="B354" s="6">
        <f>_xlfn.XLOOKUP(Table1[[#This Row],[Transaction_ID]],Transactions!A$2:A$501,Transactions!D$2:D$501)</f>
        <v>45737</v>
      </c>
      <c r="C354">
        <v>123548</v>
      </c>
      <c r="D354" s="5">
        <f>_xlfn.XLOOKUP(Table1[[#This Row],[SKU]],Products!A$2:A$91,Products!E$2:E$91)</f>
        <v>3.49</v>
      </c>
      <c r="E354" s="5">
        <f>_xlfn.XLOOKUP(C354,Products!A$2:A$91,Products!F$2:F$91)</f>
        <v>0</v>
      </c>
      <c r="F354">
        <v>3</v>
      </c>
      <c r="G354" s="5">
        <f>Table1[[#This Row],[Price]]*Table1[[#This Row],[Quantity_Sold]]</f>
        <v>10.47</v>
      </c>
      <c r="H354" s="5">
        <f t="shared" ca="1" si="10"/>
        <v>10.47</v>
      </c>
      <c r="I354">
        <f>_xlfn.XLOOKUP(Table1[[#This Row],[Transaction_ID]],Transactions!A$2:A$501,Transactions!B$2:B$501)</f>
        <v>218</v>
      </c>
      <c r="J354">
        <f>_xlfn.XLOOKUP(Table1[[#This Row],[Transaction_ID]],Transactions!$A$2:$A$501,Transactions!$C$2:$C$501)</f>
        <v>6</v>
      </c>
      <c r="K354" t="str">
        <f>_xlfn.XLOOKUP(Table1[[#This Row],[Transaction_ID]],Transactions!A$2:A$501,Transactions!F$2:F$501)</f>
        <v>Credit Card</v>
      </c>
      <c r="L354" t="b">
        <f>_xlfn.XLOOKUP(Table1[[#This Row],[Transaction_ID]],Transactions!A$2:A$501,Transactions!G$2:G$501)</f>
        <v>1</v>
      </c>
      <c r="M354" s="1">
        <f>IF(L354=TRUE, _xlfn.XLOOKUP(C354, Products!A$2:A$91,Products!G$2:G$91), 0)</f>
        <v>0</v>
      </c>
      <c r="N354" t="str">
        <f ca="1">_xlfn.TEXTJOIN(", ", TRUE,
 IF(AND(L354=TRUE, E354&gt;0), "Membership Pricing", ""),
 IF(AND(L354=TRUE, M354&gt;0), "PC Points", ""),
 IF(AND(_xlfn.XLOOKUP(C354, Products!A:A, Products!C:C, "")="Bakery", RAND()&lt;0.3), "50% Perishable", "")
)</f>
        <v/>
      </c>
      <c r="O354" s="5">
        <f t="shared" ca="1" si="11"/>
        <v>0</v>
      </c>
    </row>
    <row r="355" spans="1:15" x14ac:dyDescent="0.45">
      <c r="A355" t="s">
        <v>78</v>
      </c>
      <c r="B355" s="6">
        <f>_xlfn.XLOOKUP(Table1[[#This Row],[Transaction_ID]],Transactions!A$2:A$501,Transactions!D$2:D$501)</f>
        <v>45692</v>
      </c>
      <c r="C355">
        <v>123586</v>
      </c>
      <c r="D355" s="5">
        <f>_xlfn.XLOOKUP(Table1[[#This Row],[SKU]],Products!A$2:A$91,Products!E$2:E$91)</f>
        <v>3.49</v>
      </c>
      <c r="E355" s="5">
        <f>_xlfn.XLOOKUP(C355,Products!A$2:A$91,Products!F$2:F$91)</f>
        <v>0</v>
      </c>
      <c r="F355">
        <v>4</v>
      </c>
      <c r="G355" s="5">
        <f>Table1[[#This Row],[Price]]*Table1[[#This Row],[Quantity_Sold]]</f>
        <v>13.96</v>
      </c>
      <c r="H355" s="5">
        <f t="shared" ca="1" si="10"/>
        <v>13.96</v>
      </c>
      <c r="I355">
        <f>_xlfn.XLOOKUP(Table1[[#This Row],[Transaction_ID]],Transactions!A$2:A$501,Transactions!B$2:B$501)</f>
        <v>222</v>
      </c>
      <c r="J355">
        <f>_xlfn.XLOOKUP(Table1[[#This Row],[Transaction_ID]],Transactions!$A$2:$A$501,Transactions!$C$2:$C$501)</f>
        <v>5</v>
      </c>
      <c r="K355" t="str">
        <f>_xlfn.XLOOKUP(Table1[[#This Row],[Transaction_ID]],Transactions!A$2:A$501,Transactions!F$2:F$501)</f>
        <v>Debit Card</v>
      </c>
      <c r="L355" t="b">
        <f>_xlfn.XLOOKUP(Table1[[#This Row],[Transaction_ID]],Transactions!A$2:A$501,Transactions!G$2:G$501)</f>
        <v>1</v>
      </c>
      <c r="M355" s="1">
        <f>IF(L355=TRUE, _xlfn.XLOOKUP(C355, Products!A$2:A$91,Products!G$2:G$91), 0)</f>
        <v>0</v>
      </c>
      <c r="N355" t="str">
        <f ca="1">_xlfn.TEXTJOIN(", ", TRUE,
 IF(AND(L355=TRUE, E355&gt;0), "Membership Pricing", ""),
 IF(AND(L355=TRUE, M355&gt;0), "PC Points", ""),
 IF(AND(_xlfn.XLOOKUP(C355, Products!A:A, Products!C:C, "")="Bakery", RAND()&lt;0.3), "50% Perishable", "")
)</f>
        <v/>
      </c>
      <c r="O355" s="5">
        <f t="shared" ca="1" si="11"/>
        <v>0</v>
      </c>
    </row>
    <row r="356" spans="1:15" x14ac:dyDescent="0.45">
      <c r="A356" t="s">
        <v>78</v>
      </c>
      <c r="B356" s="6">
        <f>_xlfn.XLOOKUP(Table1[[#This Row],[Transaction_ID]],Transactions!A$2:A$501,Transactions!D$2:D$501)</f>
        <v>45692</v>
      </c>
      <c r="C356">
        <v>123549</v>
      </c>
      <c r="D356" s="5">
        <f>_xlfn.XLOOKUP(Table1[[#This Row],[SKU]],Products!A$2:A$91,Products!E$2:E$91)</f>
        <v>4.99</v>
      </c>
      <c r="E356" s="5">
        <f>_xlfn.XLOOKUP(C356,Products!A$2:A$91,Products!F$2:F$91)</f>
        <v>0</v>
      </c>
      <c r="F356">
        <v>2</v>
      </c>
      <c r="G356" s="5">
        <f>Table1[[#This Row],[Price]]*Table1[[#This Row],[Quantity_Sold]]</f>
        <v>9.98</v>
      </c>
      <c r="H356" s="5">
        <f t="shared" ca="1" si="10"/>
        <v>9.98</v>
      </c>
      <c r="I356">
        <f>_xlfn.XLOOKUP(Table1[[#This Row],[Transaction_ID]],Transactions!A$2:A$501,Transactions!B$2:B$501)</f>
        <v>222</v>
      </c>
      <c r="J356">
        <f>_xlfn.XLOOKUP(Table1[[#This Row],[Transaction_ID]],Transactions!$A$2:$A$501,Transactions!$C$2:$C$501)</f>
        <v>5</v>
      </c>
      <c r="K356" t="str">
        <f>_xlfn.XLOOKUP(Table1[[#This Row],[Transaction_ID]],Transactions!A$2:A$501,Transactions!F$2:F$501)</f>
        <v>Debit Card</v>
      </c>
      <c r="L356" t="b">
        <f>_xlfn.XLOOKUP(Table1[[#This Row],[Transaction_ID]],Transactions!A$2:A$501,Transactions!G$2:G$501)</f>
        <v>1</v>
      </c>
      <c r="M356" s="1">
        <f>IF(L356=TRUE, _xlfn.XLOOKUP(C356, Products!A$2:A$91,Products!G$2:G$91), 0)</f>
        <v>0</v>
      </c>
      <c r="N356" t="str">
        <f ca="1">_xlfn.TEXTJOIN(", ", TRUE,
 IF(AND(L356=TRUE, E356&gt;0), "Membership Pricing", ""),
 IF(AND(L356=TRUE, M356&gt;0), "PC Points", ""),
 IF(AND(_xlfn.XLOOKUP(C356, Products!A:A, Products!C:C, "")="Bakery", RAND()&lt;0.3), "50% Perishable", "")
)</f>
        <v/>
      </c>
      <c r="O356" s="5">
        <f t="shared" ca="1" si="11"/>
        <v>0</v>
      </c>
    </row>
    <row r="357" spans="1:15" x14ac:dyDescent="0.45">
      <c r="A357" t="s">
        <v>79</v>
      </c>
      <c r="B357" s="6">
        <f>_xlfn.XLOOKUP(Table1[[#This Row],[Transaction_ID]],Transactions!A$2:A$501,Transactions!D$2:D$501)</f>
        <v>45692</v>
      </c>
      <c r="C357">
        <v>123579</v>
      </c>
      <c r="D357" s="5">
        <f>_xlfn.XLOOKUP(Table1[[#This Row],[SKU]],Products!A$2:A$91,Products!E$2:E$91)</f>
        <v>5.49</v>
      </c>
      <c r="E357" s="5">
        <f>_xlfn.XLOOKUP(C357,Products!A$2:A$91,Products!F$2:F$91)</f>
        <v>0</v>
      </c>
      <c r="F357">
        <v>3</v>
      </c>
      <c r="G357" s="5">
        <f>Table1[[#This Row],[Price]]*Table1[[#This Row],[Quantity_Sold]]</f>
        <v>16.47</v>
      </c>
      <c r="H357" s="5">
        <f t="shared" ca="1" si="10"/>
        <v>16.47</v>
      </c>
      <c r="I357">
        <f>_xlfn.XLOOKUP(Table1[[#This Row],[Transaction_ID]],Transactions!A$2:A$501,Transactions!B$2:B$501)</f>
        <v>223</v>
      </c>
      <c r="J357">
        <f>_xlfn.XLOOKUP(Table1[[#This Row],[Transaction_ID]],Transactions!$A$2:$A$501,Transactions!$C$2:$C$501)</f>
        <v>7</v>
      </c>
      <c r="K357" t="str">
        <f>_xlfn.XLOOKUP(Table1[[#This Row],[Transaction_ID]],Transactions!A$2:A$501,Transactions!F$2:F$501)</f>
        <v>Debit Card</v>
      </c>
      <c r="L357" t="b">
        <f>_xlfn.XLOOKUP(Table1[[#This Row],[Transaction_ID]],Transactions!A$2:A$501,Transactions!G$2:G$501)</f>
        <v>1</v>
      </c>
      <c r="M357" s="1">
        <f>IF(L357=TRUE, _xlfn.XLOOKUP(C357, Products!A$2:A$91,Products!G$2:G$91), 0)</f>
        <v>0</v>
      </c>
      <c r="N357" t="str">
        <f ca="1">_xlfn.TEXTJOIN(", ", TRUE,
 IF(AND(L357=TRUE, E357&gt;0), "Membership Pricing", ""),
 IF(AND(L357=TRUE, M357&gt;0), "PC Points", ""),
 IF(AND(_xlfn.XLOOKUP(C357, Products!A:A, Products!C:C, "")="Bakery", RAND()&lt;0.3), "50% Perishable", "")
)</f>
        <v/>
      </c>
      <c r="O357" s="5">
        <f t="shared" ca="1" si="11"/>
        <v>0</v>
      </c>
    </row>
    <row r="358" spans="1:15" x14ac:dyDescent="0.45">
      <c r="A358" t="s">
        <v>79</v>
      </c>
      <c r="B358" s="6">
        <f>_xlfn.XLOOKUP(Table1[[#This Row],[Transaction_ID]],Transactions!A$2:A$501,Transactions!D$2:D$501)</f>
        <v>45692</v>
      </c>
      <c r="C358">
        <v>123592</v>
      </c>
      <c r="D358" s="5">
        <f>_xlfn.XLOOKUP(Table1[[#This Row],[SKU]],Products!A$2:A$91,Products!E$2:E$91)</f>
        <v>2.99</v>
      </c>
      <c r="E358" s="5">
        <f>_xlfn.XLOOKUP(C358,Products!A$2:A$91,Products!F$2:F$91)</f>
        <v>0</v>
      </c>
      <c r="F358">
        <v>2</v>
      </c>
      <c r="G358" s="5">
        <f>Table1[[#This Row],[Price]]*Table1[[#This Row],[Quantity_Sold]]</f>
        <v>5.98</v>
      </c>
      <c r="H358" s="5">
        <f t="shared" ca="1" si="10"/>
        <v>5.98</v>
      </c>
      <c r="I358">
        <f>_xlfn.XLOOKUP(Table1[[#This Row],[Transaction_ID]],Transactions!A$2:A$501,Transactions!B$2:B$501)</f>
        <v>223</v>
      </c>
      <c r="J358">
        <f>_xlfn.XLOOKUP(Table1[[#This Row],[Transaction_ID]],Transactions!$A$2:$A$501,Transactions!$C$2:$C$501)</f>
        <v>7</v>
      </c>
      <c r="K358" t="str">
        <f>_xlfn.XLOOKUP(Table1[[#This Row],[Transaction_ID]],Transactions!A$2:A$501,Transactions!F$2:F$501)</f>
        <v>Debit Card</v>
      </c>
      <c r="L358" t="b">
        <f>_xlfn.XLOOKUP(Table1[[#This Row],[Transaction_ID]],Transactions!A$2:A$501,Transactions!G$2:G$501)</f>
        <v>1</v>
      </c>
      <c r="M358" s="1">
        <f>IF(L358=TRUE, _xlfn.XLOOKUP(C358, Products!A$2:A$91,Products!G$2:G$91), 0)</f>
        <v>0</v>
      </c>
      <c r="N358" t="str">
        <f ca="1">_xlfn.TEXTJOIN(", ", TRUE,
 IF(AND(L358=TRUE, E358&gt;0), "Membership Pricing", ""),
 IF(AND(L358=TRUE, M358&gt;0), "PC Points", ""),
 IF(AND(_xlfn.XLOOKUP(C358, Products!A:A, Products!C:C, "")="Bakery", RAND()&lt;0.3), "50% Perishable", "")
)</f>
        <v/>
      </c>
      <c r="O358" s="5">
        <f t="shared" ca="1" si="11"/>
        <v>0</v>
      </c>
    </row>
    <row r="359" spans="1:15" x14ac:dyDescent="0.45">
      <c r="A359" t="s">
        <v>79</v>
      </c>
      <c r="B359" s="6">
        <f>_xlfn.XLOOKUP(Table1[[#This Row],[Transaction_ID]],Transactions!A$2:A$501,Transactions!D$2:D$501)</f>
        <v>45692</v>
      </c>
      <c r="C359">
        <v>123599</v>
      </c>
      <c r="D359" s="5">
        <f>_xlfn.XLOOKUP(Table1[[#This Row],[SKU]],Products!A$2:A$91,Products!E$2:E$91)</f>
        <v>6.99</v>
      </c>
      <c r="E359" s="5">
        <f>_xlfn.XLOOKUP(C359,Products!A$2:A$91,Products!F$2:F$91)</f>
        <v>0</v>
      </c>
      <c r="F359">
        <v>1</v>
      </c>
      <c r="G359" s="5">
        <f>Table1[[#This Row],[Price]]*Table1[[#This Row],[Quantity_Sold]]</f>
        <v>6.99</v>
      </c>
      <c r="H359" s="5">
        <f t="shared" ca="1" si="10"/>
        <v>6.99</v>
      </c>
      <c r="I359">
        <f>_xlfn.XLOOKUP(Table1[[#This Row],[Transaction_ID]],Transactions!A$2:A$501,Transactions!B$2:B$501)</f>
        <v>223</v>
      </c>
      <c r="J359">
        <f>_xlfn.XLOOKUP(Table1[[#This Row],[Transaction_ID]],Transactions!$A$2:$A$501,Transactions!$C$2:$C$501)</f>
        <v>7</v>
      </c>
      <c r="K359" t="str">
        <f>_xlfn.XLOOKUP(Table1[[#This Row],[Transaction_ID]],Transactions!A$2:A$501,Transactions!F$2:F$501)</f>
        <v>Debit Card</v>
      </c>
      <c r="L359" t="b">
        <f>_xlfn.XLOOKUP(Table1[[#This Row],[Transaction_ID]],Transactions!A$2:A$501,Transactions!G$2:G$501)</f>
        <v>1</v>
      </c>
      <c r="M359" s="1">
        <f>IF(L359=TRUE, _xlfn.XLOOKUP(C359, Products!A$2:A$91,Products!G$2:G$91), 0)</f>
        <v>0</v>
      </c>
      <c r="N359" t="str">
        <f ca="1">_xlfn.TEXTJOIN(", ", TRUE,
 IF(AND(L359=TRUE, E359&gt;0), "Membership Pricing", ""),
 IF(AND(L359=TRUE, M359&gt;0), "PC Points", ""),
 IF(AND(_xlfn.XLOOKUP(C359, Products!A:A, Products!C:C, "")="Bakery", RAND()&lt;0.3), "50% Perishable", "")
)</f>
        <v/>
      </c>
      <c r="O359" s="5">
        <f t="shared" ca="1" si="11"/>
        <v>0</v>
      </c>
    </row>
    <row r="360" spans="1:15" x14ac:dyDescent="0.45">
      <c r="A360" t="s">
        <v>80</v>
      </c>
      <c r="B360" s="6">
        <f>_xlfn.XLOOKUP(Table1[[#This Row],[Transaction_ID]],Transactions!A$2:A$501,Transactions!D$2:D$501)</f>
        <v>45710</v>
      </c>
      <c r="C360">
        <v>123576</v>
      </c>
      <c r="D360" s="5">
        <f>_xlfn.XLOOKUP(Table1[[#This Row],[SKU]],Products!A$2:A$91,Products!E$2:E$91)</f>
        <v>2.99</v>
      </c>
      <c r="E360" s="5">
        <f>_xlfn.XLOOKUP(C360,Products!A$2:A$91,Products!F$2:F$91)</f>
        <v>0</v>
      </c>
      <c r="F360">
        <v>1</v>
      </c>
      <c r="G360" s="5">
        <f>Table1[[#This Row],[Price]]*Table1[[#This Row],[Quantity_Sold]]</f>
        <v>2.99</v>
      </c>
      <c r="H360" s="5">
        <f t="shared" ca="1" si="10"/>
        <v>2.99</v>
      </c>
      <c r="I360">
        <f>_xlfn.XLOOKUP(Table1[[#This Row],[Transaction_ID]],Transactions!A$2:A$501,Transactions!B$2:B$501)</f>
        <v>214</v>
      </c>
      <c r="J360">
        <f>_xlfn.XLOOKUP(Table1[[#This Row],[Transaction_ID]],Transactions!$A$2:$A$501,Transactions!$C$2:$C$501)</f>
        <v>1</v>
      </c>
      <c r="K360" t="str">
        <f>_xlfn.XLOOKUP(Table1[[#This Row],[Transaction_ID]],Transactions!A$2:A$501,Transactions!F$2:F$501)</f>
        <v>Debit Card</v>
      </c>
      <c r="L360" t="b">
        <f>_xlfn.XLOOKUP(Table1[[#This Row],[Transaction_ID]],Transactions!A$2:A$501,Transactions!G$2:G$501)</f>
        <v>1</v>
      </c>
      <c r="M360" s="1">
        <f>IF(L360=TRUE, _xlfn.XLOOKUP(C360, Products!A$2:A$91,Products!G$2:G$91), 0)</f>
        <v>0</v>
      </c>
      <c r="N360" t="str">
        <f ca="1">_xlfn.TEXTJOIN(", ", TRUE,
 IF(AND(L360=TRUE, E360&gt;0), "Membership Pricing", ""),
 IF(AND(L360=TRUE, M360&gt;0), "PC Points", ""),
 IF(AND(_xlfn.XLOOKUP(C360, Products!A:A, Products!C:C, "")="Bakery", RAND()&lt;0.3), "50% Perishable", "")
)</f>
        <v/>
      </c>
      <c r="O360" s="5">
        <f t="shared" ca="1" si="11"/>
        <v>0</v>
      </c>
    </row>
    <row r="361" spans="1:15" x14ac:dyDescent="0.45">
      <c r="A361" t="s">
        <v>80</v>
      </c>
      <c r="B361" s="6">
        <f>_xlfn.XLOOKUP(Table1[[#This Row],[Transaction_ID]],Transactions!A$2:A$501,Transactions!D$2:D$501)</f>
        <v>45710</v>
      </c>
      <c r="C361">
        <v>123597</v>
      </c>
      <c r="D361" s="5">
        <f>_xlfn.XLOOKUP(Table1[[#This Row],[SKU]],Products!A$2:A$91,Products!E$2:E$91)</f>
        <v>5.49</v>
      </c>
      <c r="E361" s="5">
        <f>_xlfn.XLOOKUP(C361,Products!A$2:A$91,Products!F$2:F$91)</f>
        <v>0</v>
      </c>
      <c r="F361">
        <v>1</v>
      </c>
      <c r="G361" s="5">
        <f>Table1[[#This Row],[Price]]*Table1[[#This Row],[Quantity_Sold]]</f>
        <v>5.49</v>
      </c>
      <c r="H361" s="5">
        <f t="shared" ca="1" si="10"/>
        <v>5.49</v>
      </c>
      <c r="I361">
        <f>_xlfn.XLOOKUP(Table1[[#This Row],[Transaction_ID]],Transactions!A$2:A$501,Transactions!B$2:B$501)</f>
        <v>214</v>
      </c>
      <c r="J361">
        <f>_xlfn.XLOOKUP(Table1[[#This Row],[Transaction_ID]],Transactions!$A$2:$A$501,Transactions!$C$2:$C$501)</f>
        <v>1</v>
      </c>
      <c r="K361" t="str">
        <f>_xlfn.XLOOKUP(Table1[[#This Row],[Transaction_ID]],Transactions!A$2:A$501,Transactions!F$2:F$501)</f>
        <v>Debit Card</v>
      </c>
      <c r="L361" t="b">
        <f>_xlfn.XLOOKUP(Table1[[#This Row],[Transaction_ID]],Transactions!A$2:A$501,Transactions!G$2:G$501)</f>
        <v>1</v>
      </c>
      <c r="M361" s="1">
        <f>IF(L361=TRUE, _xlfn.XLOOKUP(C361, Products!A$2:A$91,Products!G$2:G$91), 0)</f>
        <v>0</v>
      </c>
      <c r="N361" t="str">
        <f ca="1">_xlfn.TEXTJOIN(", ", TRUE,
 IF(AND(L361=TRUE, E361&gt;0), "Membership Pricing", ""),
 IF(AND(L361=TRUE, M361&gt;0), "PC Points", ""),
 IF(AND(_xlfn.XLOOKUP(C361, Products!A:A, Products!C:C, "")="Bakery", RAND()&lt;0.3), "50% Perishable", "")
)</f>
        <v/>
      </c>
      <c r="O361" s="5">
        <f t="shared" ca="1" si="11"/>
        <v>0</v>
      </c>
    </row>
    <row r="362" spans="1:15" x14ac:dyDescent="0.45">
      <c r="A362" t="s">
        <v>80</v>
      </c>
      <c r="B362" s="6">
        <f>_xlfn.XLOOKUP(Table1[[#This Row],[Transaction_ID]],Transactions!A$2:A$501,Transactions!D$2:D$501)</f>
        <v>45710</v>
      </c>
      <c r="C362">
        <v>123564</v>
      </c>
      <c r="D362" s="5">
        <f>_xlfn.XLOOKUP(Table1[[#This Row],[SKU]],Products!A$2:A$91,Products!E$2:E$91)</f>
        <v>4.49</v>
      </c>
      <c r="E362" s="5">
        <f>_xlfn.XLOOKUP(C362,Products!A$2:A$91,Products!F$2:F$91)</f>
        <v>0</v>
      </c>
      <c r="F362">
        <v>3</v>
      </c>
      <c r="G362" s="5">
        <f>Table1[[#This Row],[Price]]*Table1[[#This Row],[Quantity_Sold]]</f>
        <v>13.47</v>
      </c>
      <c r="H362" s="5">
        <f t="shared" ca="1" si="10"/>
        <v>13.47</v>
      </c>
      <c r="I362">
        <f>_xlfn.XLOOKUP(Table1[[#This Row],[Transaction_ID]],Transactions!A$2:A$501,Transactions!B$2:B$501)</f>
        <v>214</v>
      </c>
      <c r="J362">
        <f>_xlfn.XLOOKUP(Table1[[#This Row],[Transaction_ID]],Transactions!$A$2:$A$501,Transactions!$C$2:$C$501)</f>
        <v>1</v>
      </c>
      <c r="K362" t="str">
        <f>_xlfn.XLOOKUP(Table1[[#This Row],[Transaction_ID]],Transactions!A$2:A$501,Transactions!F$2:F$501)</f>
        <v>Debit Card</v>
      </c>
      <c r="L362" t="b">
        <f>_xlfn.XLOOKUP(Table1[[#This Row],[Transaction_ID]],Transactions!A$2:A$501,Transactions!G$2:G$501)</f>
        <v>1</v>
      </c>
      <c r="M362" s="1">
        <f>IF(L362=TRUE, _xlfn.XLOOKUP(C362, Products!A$2:A$91,Products!G$2:G$91), 0)</f>
        <v>0</v>
      </c>
      <c r="N362" t="str">
        <f ca="1">_xlfn.TEXTJOIN(", ", TRUE,
 IF(AND(L362=TRUE, E362&gt;0), "Membership Pricing", ""),
 IF(AND(L362=TRUE, M362&gt;0), "PC Points", ""),
 IF(AND(_xlfn.XLOOKUP(C362, Products!A:A, Products!C:C, "")="Bakery", RAND()&lt;0.3), "50% Perishable", "")
)</f>
        <v/>
      </c>
      <c r="O362" s="5">
        <f t="shared" ca="1" si="11"/>
        <v>0</v>
      </c>
    </row>
    <row r="363" spans="1:15" x14ac:dyDescent="0.45">
      <c r="A363" t="s">
        <v>80</v>
      </c>
      <c r="B363" s="6">
        <f>_xlfn.XLOOKUP(Table1[[#This Row],[Transaction_ID]],Transactions!A$2:A$501,Transactions!D$2:D$501)</f>
        <v>45710</v>
      </c>
      <c r="C363">
        <v>123557</v>
      </c>
      <c r="D363" s="5">
        <f>_xlfn.XLOOKUP(Table1[[#This Row],[SKU]],Products!A$2:A$91,Products!E$2:E$91)</f>
        <v>6.49</v>
      </c>
      <c r="E363" s="5">
        <f>_xlfn.XLOOKUP(C363,Products!A$2:A$91,Products!F$2:F$91)</f>
        <v>4.99</v>
      </c>
      <c r="F363">
        <v>5</v>
      </c>
      <c r="G363" s="5">
        <f>Table1[[#This Row],[Price]]*Table1[[#This Row],[Quantity_Sold]]</f>
        <v>32.450000000000003</v>
      </c>
      <c r="H363" s="5">
        <f t="shared" ca="1" si="10"/>
        <v>24.950000000000003</v>
      </c>
      <c r="I363">
        <f>_xlfn.XLOOKUP(Table1[[#This Row],[Transaction_ID]],Transactions!A$2:A$501,Transactions!B$2:B$501)</f>
        <v>214</v>
      </c>
      <c r="J363">
        <f>_xlfn.XLOOKUP(Table1[[#This Row],[Transaction_ID]],Transactions!$A$2:$A$501,Transactions!$C$2:$C$501)</f>
        <v>1</v>
      </c>
      <c r="K363" t="str">
        <f>_xlfn.XLOOKUP(Table1[[#This Row],[Transaction_ID]],Transactions!A$2:A$501,Transactions!F$2:F$501)</f>
        <v>Debit Card</v>
      </c>
      <c r="L363" t="b">
        <f>_xlfn.XLOOKUP(Table1[[#This Row],[Transaction_ID]],Transactions!A$2:A$501,Transactions!G$2:G$501)</f>
        <v>1</v>
      </c>
      <c r="M363" s="1">
        <f>IF(L363=TRUE, _xlfn.XLOOKUP(C363, Products!A$2:A$91,Products!G$2:G$91), 0)</f>
        <v>0</v>
      </c>
      <c r="N363" t="str">
        <f ca="1">_xlfn.TEXTJOIN(", ", TRUE,
 IF(AND(L363=TRUE, E363&gt;0), "Membership Pricing", ""),
 IF(AND(L363=TRUE, M363&gt;0), "PC Points", ""),
 IF(AND(_xlfn.XLOOKUP(C363, Products!A:A, Products!C:C, "")="Bakery", RAND()&lt;0.3), "50% Perishable", "")
)</f>
        <v>Membership Pricing</v>
      </c>
      <c r="O363" s="5">
        <f ca="1">G363-H363</f>
        <v>7.5</v>
      </c>
    </row>
    <row r="364" spans="1:15" x14ac:dyDescent="0.45">
      <c r="A364" t="s">
        <v>81</v>
      </c>
      <c r="B364" s="6">
        <f>_xlfn.XLOOKUP(Table1[[#This Row],[Transaction_ID]],Transactions!A$2:A$501,Transactions!D$2:D$501)</f>
        <v>45710</v>
      </c>
      <c r="C364">
        <v>123528</v>
      </c>
      <c r="D364" s="5">
        <f>_xlfn.XLOOKUP(Table1[[#This Row],[SKU]],Products!A$2:A$91,Products!E$2:E$91)</f>
        <v>3.99</v>
      </c>
      <c r="E364" s="5">
        <f>_xlfn.XLOOKUP(C364,Products!A$2:A$91,Products!F$2:F$91)</f>
        <v>0</v>
      </c>
      <c r="F364">
        <v>5</v>
      </c>
      <c r="G364" s="5">
        <f>Table1[[#This Row],[Price]]*Table1[[#This Row],[Quantity_Sold]]</f>
        <v>19.950000000000003</v>
      </c>
      <c r="H364" s="5">
        <f t="shared" ca="1" si="10"/>
        <v>19.950000000000003</v>
      </c>
      <c r="I364">
        <f>_xlfn.XLOOKUP(Table1[[#This Row],[Transaction_ID]],Transactions!A$2:A$501,Transactions!B$2:B$501)</f>
        <v>209</v>
      </c>
      <c r="J364">
        <f>_xlfn.XLOOKUP(Table1[[#This Row],[Transaction_ID]],Transactions!$A$2:$A$501,Transactions!$C$2:$C$501)</f>
        <v>5</v>
      </c>
      <c r="K364" t="str">
        <f>_xlfn.XLOOKUP(Table1[[#This Row],[Transaction_ID]],Transactions!A$2:A$501,Transactions!F$2:F$501)</f>
        <v>Debit Card</v>
      </c>
      <c r="L364" t="b">
        <f>_xlfn.XLOOKUP(Table1[[#This Row],[Transaction_ID]],Transactions!A$2:A$501,Transactions!G$2:G$501)</f>
        <v>1</v>
      </c>
      <c r="M364" s="1">
        <f>IF(L364=TRUE, _xlfn.XLOOKUP(C364, Products!A$2:A$91,Products!G$2:G$91), 0)</f>
        <v>0</v>
      </c>
      <c r="N364" t="str">
        <f ca="1">_xlfn.TEXTJOIN(", ", TRUE,
 IF(AND(L364=TRUE, E364&gt;0), "Membership Pricing", ""),
 IF(AND(L364=TRUE, M364&gt;0), "PC Points", ""),
 IF(AND(_xlfn.XLOOKUP(C364, Products!A:A, Products!C:C, "")="Bakery", RAND()&lt;0.3), "50% Perishable", "")
)</f>
        <v/>
      </c>
      <c r="O364" s="5">
        <f t="shared" ca="1" si="11"/>
        <v>0</v>
      </c>
    </row>
    <row r="365" spans="1:15" x14ac:dyDescent="0.45">
      <c r="A365" t="s">
        <v>81</v>
      </c>
      <c r="B365" s="6">
        <f>_xlfn.XLOOKUP(Table1[[#This Row],[Transaction_ID]],Transactions!A$2:A$501,Transactions!D$2:D$501)</f>
        <v>45710</v>
      </c>
      <c r="C365">
        <v>123568</v>
      </c>
      <c r="D365" s="5">
        <f>_xlfn.XLOOKUP(Table1[[#This Row],[SKU]],Products!A$2:A$91,Products!E$2:E$91)</f>
        <v>4.99</v>
      </c>
      <c r="E365" s="5">
        <f>_xlfn.XLOOKUP(C365,Products!A$2:A$91,Products!F$2:F$91)</f>
        <v>4</v>
      </c>
      <c r="F365">
        <v>4</v>
      </c>
      <c r="G365" s="5">
        <f>Table1[[#This Row],[Price]]*Table1[[#This Row],[Quantity_Sold]]</f>
        <v>19.96</v>
      </c>
      <c r="H365" s="5">
        <f t="shared" ca="1" si="10"/>
        <v>16</v>
      </c>
      <c r="I365">
        <f>_xlfn.XLOOKUP(Table1[[#This Row],[Transaction_ID]],Transactions!A$2:A$501,Transactions!B$2:B$501)</f>
        <v>209</v>
      </c>
      <c r="J365">
        <f>_xlfn.XLOOKUP(Table1[[#This Row],[Transaction_ID]],Transactions!$A$2:$A$501,Transactions!$C$2:$C$501)</f>
        <v>5</v>
      </c>
      <c r="K365" t="str">
        <f>_xlfn.XLOOKUP(Table1[[#This Row],[Transaction_ID]],Transactions!A$2:A$501,Transactions!F$2:F$501)</f>
        <v>Debit Card</v>
      </c>
      <c r="L365" t="b">
        <f>_xlfn.XLOOKUP(Table1[[#This Row],[Transaction_ID]],Transactions!A$2:A$501,Transactions!G$2:G$501)</f>
        <v>1</v>
      </c>
      <c r="M365" s="1">
        <f>IF(L365=TRUE, _xlfn.XLOOKUP(C365, Products!A$2:A$91,Products!G$2:G$91), 0)</f>
        <v>0</v>
      </c>
      <c r="N365" t="str">
        <f ca="1">_xlfn.TEXTJOIN(", ", TRUE,
 IF(AND(L365=TRUE, E365&gt;0), "Membership Pricing", ""),
 IF(AND(L365=TRUE, M365&gt;0), "PC Points", ""),
 IF(AND(_xlfn.XLOOKUP(C365, Products!A:A, Products!C:C, "")="Bakery", RAND()&lt;0.3), "50% Perishable", "")
)</f>
        <v>Membership Pricing</v>
      </c>
      <c r="O365" s="5">
        <f t="shared" ca="1" si="11"/>
        <v>3.9600000000000009</v>
      </c>
    </row>
    <row r="366" spans="1:15" x14ac:dyDescent="0.45">
      <c r="A366" t="s">
        <v>81</v>
      </c>
      <c r="B366" s="6">
        <f>_xlfn.XLOOKUP(Table1[[#This Row],[Transaction_ID]],Transactions!A$2:A$501,Transactions!D$2:D$501)</f>
        <v>45710</v>
      </c>
      <c r="C366">
        <v>123578</v>
      </c>
      <c r="D366" s="5">
        <f>_xlfn.XLOOKUP(Table1[[#This Row],[SKU]],Products!A$2:A$91,Products!E$2:E$91)</f>
        <v>3.29</v>
      </c>
      <c r="E366" s="5">
        <f>_xlfn.XLOOKUP(C366,Products!A$2:A$91,Products!F$2:F$91)</f>
        <v>0</v>
      </c>
      <c r="F366">
        <v>4</v>
      </c>
      <c r="G366" s="5">
        <f>Table1[[#This Row],[Price]]*Table1[[#This Row],[Quantity_Sold]]</f>
        <v>13.16</v>
      </c>
      <c r="H366" s="5">
        <f t="shared" ca="1" si="10"/>
        <v>13.16</v>
      </c>
      <c r="I366">
        <f>_xlfn.XLOOKUP(Table1[[#This Row],[Transaction_ID]],Transactions!A$2:A$501,Transactions!B$2:B$501)</f>
        <v>209</v>
      </c>
      <c r="J366">
        <f>_xlfn.XLOOKUP(Table1[[#This Row],[Transaction_ID]],Transactions!$A$2:$A$501,Transactions!$C$2:$C$501)</f>
        <v>5</v>
      </c>
      <c r="K366" t="str">
        <f>_xlfn.XLOOKUP(Table1[[#This Row],[Transaction_ID]],Transactions!A$2:A$501,Transactions!F$2:F$501)</f>
        <v>Debit Card</v>
      </c>
      <c r="L366" t="b">
        <f>_xlfn.XLOOKUP(Table1[[#This Row],[Transaction_ID]],Transactions!A$2:A$501,Transactions!G$2:G$501)</f>
        <v>1</v>
      </c>
      <c r="M366" s="1">
        <f>IF(L366=TRUE, _xlfn.XLOOKUP(C366, Products!A$2:A$91,Products!G$2:G$91), 0)</f>
        <v>0</v>
      </c>
      <c r="N366" t="str">
        <f ca="1">_xlfn.TEXTJOIN(", ", TRUE,
 IF(AND(L366=TRUE, E366&gt;0), "Membership Pricing", ""),
 IF(AND(L366=TRUE, M366&gt;0), "PC Points", ""),
 IF(AND(_xlfn.XLOOKUP(C366, Products!A:A, Products!C:C, "")="Bakery", RAND()&lt;0.3), "50% Perishable", "")
)</f>
        <v/>
      </c>
      <c r="O366" s="5">
        <f t="shared" ca="1" si="11"/>
        <v>0</v>
      </c>
    </row>
    <row r="367" spans="1:15" x14ac:dyDescent="0.45">
      <c r="A367" t="s">
        <v>81</v>
      </c>
      <c r="B367" s="6">
        <f>_xlfn.XLOOKUP(Table1[[#This Row],[Transaction_ID]],Transactions!A$2:A$501,Transactions!D$2:D$501)</f>
        <v>45710</v>
      </c>
      <c r="C367">
        <v>123597</v>
      </c>
      <c r="D367" s="5">
        <f>_xlfn.XLOOKUP(Table1[[#This Row],[SKU]],Products!A$2:A$91,Products!E$2:E$91)</f>
        <v>5.49</v>
      </c>
      <c r="E367" s="5">
        <f>_xlfn.XLOOKUP(C367,Products!A$2:A$91,Products!F$2:F$91)</f>
        <v>0</v>
      </c>
      <c r="F367">
        <v>1</v>
      </c>
      <c r="G367" s="5">
        <f>Table1[[#This Row],[Price]]*Table1[[#This Row],[Quantity_Sold]]</f>
        <v>5.49</v>
      </c>
      <c r="H367" s="5">
        <f t="shared" ca="1" si="10"/>
        <v>5.49</v>
      </c>
      <c r="I367">
        <f>_xlfn.XLOOKUP(Table1[[#This Row],[Transaction_ID]],Transactions!A$2:A$501,Transactions!B$2:B$501)</f>
        <v>209</v>
      </c>
      <c r="J367">
        <f>_xlfn.XLOOKUP(Table1[[#This Row],[Transaction_ID]],Transactions!$A$2:$A$501,Transactions!$C$2:$C$501)</f>
        <v>5</v>
      </c>
      <c r="K367" t="str">
        <f>_xlfn.XLOOKUP(Table1[[#This Row],[Transaction_ID]],Transactions!A$2:A$501,Transactions!F$2:F$501)</f>
        <v>Debit Card</v>
      </c>
      <c r="L367" t="b">
        <f>_xlfn.XLOOKUP(Table1[[#This Row],[Transaction_ID]],Transactions!A$2:A$501,Transactions!G$2:G$501)</f>
        <v>1</v>
      </c>
      <c r="M367" s="1">
        <f>IF(L367=TRUE, _xlfn.XLOOKUP(C367, Products!A$2:A$91,Products!G$2:G$91), 0)</f>
        <v>0</v>
      </c>
      <c r="N367" t="str">
        <f ca="1">_xlfn.TEXTJOIN(", ", TRUE,
 IF(AND(L367=TRUE, E367&gt;0), "Membership Pricing", ""),
 IF(AND(L367=TRUE, M367&gt;0), "PC Points", ""),
 IF(AND(_xlfn.XLOOKUP(C367, Products!A:A, Products!C:C, "")="Bakery", RAND()&lt;0.3), "50% Perishable", "")
)</f>
        <v/>
      </c>
      <c r="O367" s="5">
        <f t="shared" ca="1" si="11"/>
        <v>0</v>
      </c>
    </row>
    <row r="368" spans="1:15" x14ac:dyDescent="0.45">
      <c r="A368" t="s">
        <v>82</v>
      </c>
      <c r="B368" s="6">
        <f>_xlfn.XLOOKUP(Table1[[#This Row],[Transaction_ID]],Transactions!A$2:A$501,Transactions!D$2:D$501)</f>
        <v>45710</v>
      </c>
      <c r="C368">
        <v>123550</v>
      </c>
      <c r="D368" s="5">
        <f>_xlfn.XLOOKUP(Table1[[#This Row],[SKU]],Products!A$2:A$91,Products!E$2:E$91)</f>
        <v>5.99</v>
      </c>
      <c r="E368" s="5">
        <f>_xlfn.XLOOKUP(C368,Products!A$2:A$91,Products!F$2:F$91)</f>
        <v>0</v>
      </c>
      <c r="F368">
        <v>4</v>
      </c>
      <c r="G368" s="5">
        <f>Table1[[#This Row],[Price]]*Table1[[#This Row],[Quantity_Sold]]</f>
        <v>23.96</v>
      </c>
      <c r="H368" s="5">
        <f t="shared" ca="1" si="10"/>
        <v>23.96</v>
      </c>
      <c r="I368">
        <f>_xlfn.XLOOKUP(Table1[[#This Row],[Transaction_ID]],Transactions!A$2:A$501,Transactions!B$2:B$501)</f>
        <v>216</v>
      </c>
      <c r="J368">
        <f>_xlfn.XLOOKUP(Table1[[#This Row],[Transaction_ID]],Transactions!$A$2:$A$501,Transactions!$C$2:$C$501)</f>
        <v>2</v>
      </c>
      <c r="K368" t="str">
        <f>_xlfn.XLOOKUP(Table1[[#This Row],[Transaction_ID]],Transactions!A$2:A$501,Transactions!F$2:F$501)</f>
        <v>Debit Card</v>
      </c>
      <c r="L368" t="b">
        <f>_xlfn.XLOOKUP(Table1[[#This Row],[Transaction_ID]],Transactions!A$2:A$501,Transactions!G$2:G$501)</f>
        <v>1</v>
      </c>
      <c r="M368" s="1">
        <f>IF(L368=TRUE, _xlfn.XLOOKUP(C368, Products!A$2:A$91,Products!G$2:G$91), 0)</f>
        <v>0</v>
      </c>
      <c r="N368" t="str">
        <f ca="1">_xlfn.TEXTJOIN(", ", TRUE,
 IF(AND(L368=TRUE, E368&gt;0), "Membership Pricing", ""),
 IF(AND(L368=TRUE, M368&gt;0), "PC Points", ""),
 IF(AND(_xlfn.XLOOKUP(C368, Products!A:A, Products!C:C, "")="Bakery", RAND()&lt;0.3), "50% Perishable", "")
)</f>
        <v/>
      </c>
      <c r="O368" s="5">
        <f t="shared" ca="1" si="11"/>
        <v>0</v>
      </c>
    </row>
    <row r="369" spans="1:15" x14ac:dyDescent="0.45">
      <c r="A369" t="s">
        <v>82</v>
      </c>
      <c r="B369" s="6">
        <f>_xlfn.XLOOKUP(Table1[[#This Row],[Transaction_ID]],Transactions!A$2:A$501,Transactions!D$2:D$501)</f>
        <v>45710</v>
      </c>
      <c r="C369">
        <v>123541</v>
      </c>
      <c r="D369" s="5">
        <f>_xlfn.XLOOKUP(Table1[[#This Row],[SKU]],Products!A$2:A$91,Products!E$2:E$91)</f>
        <v>6.99</v>
      </c>
      <c r="E369" s="5">
        <f>_xlfn.XLOOKUP(C369,Products!A$2:A$91,Products!F$2:F$91)</f>
        <v>0</v>
      </c>
      <c r="F369">
        <v>3</v>
      </c>
      <c r="G369" s="5">
        <f>Table1[[#This Row],[Price]]*Table1[[#This Row],[Quantity_Sold]]</f>
        <v>20.97</v>
      </c>
      <c r="H369" s="5">
        <f t="shared" ca="1" si="10"/>
        <v>20.97</v>
      </c>
      <c r="I369">
        <f>_xlfn.XLOOKUP(Table1[[#This Row],[Transaction_ID]],Transactions!A$2:A$501,Transactions!B$2:B$501)</f>
        <v>216</v>
      </c>
      <c r="J369">
        <f>_xlfn.XLOOKUP(Table1[[#This Row],[Transaction_ID]],Transactions!$A$2:$A$501,Transactions!$C$2:$C$501)</f>
        <v>2</v>
      </c>
      <c r="K369" t="str">
        <f>_xlfn.XLOOKUP(Table1[[#This Row],[Transaction_ID]],Transactions!A$2:A$501,Transactions!F$2:F$501)</f>
        <v>Debit Card</v>
      </c>
      <c r="L369" t="b">
        <f>_xlfn.XLOOKUP(Table1[[#This Row],[Transaction_ID]],Transactions!A$2:A$501,Transactions!G$2:G$501)</f>
        <v>1</v>
      </c>
      <c r="M369" s="1">
        <f>IF(L369=TRUE, _xlfn.XLOOKUP(C369, Products!A$2:A$91,Products!G$2:G$91), 0)</f>
        <v>0</v>
      </c>
      <c r="N369" t="str">
        <f ca="1">_xlfn.TEXTJOIN(", ", TRUE,
 IF(AND(L369=TRUE, E369&gt;0), "Membership Pricing", ""),
 IF(AND(L369=TRUE, M369&gt;0), "PC Points", ""),
 IF(AND(_xlfn.XLOOKUP(C369, Products!A:A, Products!C:C, "")="Bakery", RAND()&lt;0.3), "50% Perishable", "")
)</f>
        <v/>
      </c>
      <c r="O369" s="5">
        <f t="shared" ca="1" si="11"/>
        <v>0</v>
      </c>
    </row>
    <row r="370" spans="1:15" x14ac:dyDescent="0.45">
      <c r="A370" t="s">
        <v>329</v>
      </c>
      <c r="B370" s="6">
        <f>_xlfn.XLOOKUP(Table1[[#This Row],[Transaction_ID]],Transactions!A$2:A$501,Transactions!D$2:D$501)</f>
        <v>45744</v>
      </c>
      <c r="C370">
        <v>123524</v>
      </c>
      <c r="D370" s="5">
        <f>_xlfn.XLOOKUP(Table1[[#This Row],[SKU]],Products!A$2:A$91,Products!E$2:E$91)</f>
        <v>2.99</v>
      </c>
      <c r="E370" s="5">
        <f>_xlfn.XLOOKUP(C370,Products!A$2:A$91,Products!F$2:F$91)</f>
        <v>0</v>
      </c>
      <c r="F370">
        <v>1</v>
      </c>
      <c r="G370" s="5">
        <f>Table1[[#This Row],[Price]]*Table1[[#This Row],[Quantity_Sold]]</f>
        <v>2.99</v>
      </c>
      <c r="H370" s="5">
        <f t="shared" ca="1" si="10"/>
        <v>2.99</v>
      </c>
      <c r="I370">
        <f>_xlfn.XLOOKUP(Table1[[#This Row],[Transaction_ID]],Transactions!A$2:A$501,Transactions!B$2:B$501)</f>
        <v>208</v>
      </c>
      <c r="J370">
        <f>_xlfn.XLOOKUP(Table1[[#This Row],[Transaction_ID]],Transactions!$A$2:$A$501,Transactions!$C$2:$C$501)</f>
        <v>3</v>
      </c>
      <c r="K370" t="str">
        <f>_xlfn.XLOOKUP(Table1[[#This Row],[Transaction_ID]],Transactions!A$2:A$501,Transactions!F$2:F$501)</f>
        <v>Debit Card</v>
      </c>
      <c r="L370" t="b">
        <f>_xlfn.XLOOKUP(Table1[[#This Row],[Transaction_ID]],Transactions!A$2:A$501,Transactions!G$2:G$501)</f>
        <v>1</v>
      </c>
      <c r="M370" s="1">
        <f>IF(L370=TRUE, _xlfn.XLOOKUP(C370, Products!A$2:A$91,Products!G$2:G$91), 0)</f>
        <v>0</v>
      </c>
      <c r="N370" t="str">
        <f ca="1">_xlfn.TEXTJOIN(", ", TRUE,
 IF(AND(L370=TRUE, E370&gt;0), "Membership Pricing", ""),
 IF(AND(L370=TRUE, M370&gt;0), "PC Points", ""),
 IF(AND(_xlfn.XLOOKUP(C370, Products!A:A, Products!C:C, "")="Bakery", RAND()&lt;0.3), "50% Perishable", "")
)</f>
        <v/>
      </c>
      <c r="O370" s="5">
        <f t="shared" ca="1" si="11"/>
        <v>0</v>
      </c>
    </row>
    <row r="371" spans="1:15" x14ac:dyDescent="0.45">
      <c r="A371" t="s">
        <v>329</v>
      </c>
      <c r="B371" s="6">
        <f>_xlfn.XLOOKUP(Table1[[#This Row],[Transaction_ID]],Transactions!A$2:A$501,Transactions!D$2:D$501)</f>
        <v>45744</v>
      </c>
      <c r="C371">
        <v>123522</v>
      </c>
      <c r="D371" s="5">
        <f>_xlfn.XLOOKUP(Table1[[#This Row],[SKU]],Products!A$2:A$91,Products!E$2:E$91)</f>
        <v>4.49</v>
      </c>
      <c r="E371" s="5">
        <f>_xlfn.XLOOKUP(C371,Products!A$2:A$91,Products!F$2:F$91)</f>
        <v>0</v>
      </c>
      <c r="F371">
        <v>1</v>
      </c>
      <c r="G371" s="5">
        <f>Table1[[#This Row],[Price]]*Table1[[#This Row],[Quantity_Sold]]</f>
        <v>4.49</v>
      </c>
      <c r="H371" s="5">
        <f t="shared" ca="1" si="10"/>
        <v>4.49</v>
      </c>
      <c r="I371">
        <f>_xlfn.XLOOKUP(Table1[[#This Row],[Transaction_ID]],Transactions!A$2:A$501,Transactions!B$2:B$501)</f>
        <v>208</v>
      </c>
      <c r="J371">
        <f>_xlfn.XLOOKUP(Table1[[#This Row],[Transaction_ID]],Transactions!$A$2:$A$501,Transactions!$C$2:$C$501)</f>
        <v>3</v>
      </c>
      <c r="K371" t="str">
        <f>_xlfn.XLOOKUP(Table1[[#This Row],[Transaction_ID]],Transactions!A$2:A$501,Transactions!F$2:F$501)</f>
        <v>Debit Card</v>
      </c>
      <c r="L371" t="b">
        <f>_xlfn.XLOOKUP(Table1[[#This Row],[Transaction_ID]],Transactions!A$2:A$501,Transactions!G$2:G$501)</f>
        <v>1</v>
      </c>
      <c r="M371" s="1">
        <f>IF(L371=TRUE, _xlfn.XLOOKUP(C371, Products!A$2:A$91,Products!G$2:G$91), 0)</f>
        <v>0</v>
      </c>
      <c r="N371" t="str">
        <f ca="1">_xlfn.TEXTJOIN(", ", TRUE,
 IF(AND(L371=TRUE, E371&gt;0), "Membership Pricing", ""),
 IF(AND(L371=TRUE, M371&gt;0), "PC Points", ""),
 IF(AND(_xlfn.XLOOKUP(C371, Products!A:A, Products!C:C, "")="Bakery", RAND()&lt;0.3), "50% Perishable", "")
)</f>
        <v/>
      </c>
      <c r="O371" s="5">
        <f t="shared" ca="1" si="11"/>
        <v>0</v>
      </c>
    </row>
    <row r="372" spans="1:15" x14ac:dyDescent="0.45">
      <c r="A372" t="s">
        <v>329</v>
      </c>
      <c r="B372" s="6">
        <f>_xlfn.XLOOKUP(Table1[[#This Row],[Transaction_ID]],Transactions!A$2:A$501,Transactions!D$2:D$501)</f>
        <v>45744</v>
      </c>
      <c r="C372">
        <v>123588</v>
      </c>
      <c r="D372" s="5">
        <f>_xlfn.XLOOKUP(Table1[[#This Row],[SKU]],Products!A$2:A$91,Products!E$2:E$91)</f>
        <v>2.4900000000000002</v>
      </c>
      <c r="E372" s="5">
        <f>_xlfn.XLOOKUP(C372,Products!A$2:A$91,Products!F$2:F$91)</f>
        <v>0</v>
      </c>
      <c r="F372">
        <v>5</v>
      </c>
      <c r="G372" s="5">
        <f>Table1[[#This Row],[Price]]*Table1[[#This Row],[Quantity_Sold]]</f>
        <v>12.450000000000001</v>
      </c>
      <c r="H372" s="5">
        <f t="shared" ca="1" si="10"/>
        <v>12.450000000000001</v>
      </c>
      <c r="I372">
        <f>_xlfn.XLOOKUP(Table1[[#This Row],[Transaction_ID]],Transactions!A$2:A$501,Transactions!B$2:B$501)</f>
        <v>208</v>
      </c>
      <c r="J372">
        <f>_xlfn.XLOOKUP(Table1[[#This Row],[Transaction_ID]],Transactions!$A$2:$A$501,Transactions!$C$2:$C$501)</f>
        <v>3</v>
      </c>
      <c r="K372" t="str">
        <f>_xlfn.XLOOKUP(Table1[[#This Row],[Transaction_ID]],Transactions!A$2:A$501,Transactions!F$2:F$501)</f>
        <v>Debit Card</v>
      </c>
      <c r="L372" t="b">
        <f>_xlfn.XLOOKUP(Table1[[#This Row],[Transaction_ID]],Transactions!A$2:A$501,Transactions!G$2:G$501)</f>
        <v>1</v>
      </c>
      <c r="M372" s="1">
        <f>IF(L372=TRUE, _xlfn.XLOOKUP(C372, Products!A$2:A$91,Products!G$2:G$91), 0)</f>
        <v>0</v>
      </c>
      <c r="N372" t="str">
        <f ca="1">_xlfn.TEXTJOIN(", ", TRUE,
 IF(AND(L372=TRUE, E372&gt;0), "Membership Pricing", ""),
 IF(AND(L372=TRUE, M372&gt;0), "PC Points", ""),
 IF(AND(_xlfn.XLOOKUP(C372, Products!A:A, Products!C:C, "")="Bakery", RAND()&lt;0.3), "50% Perishable", "")
)</f>
        <v/>
      </c>
      <c r="O372" s="5">
        <f t="shared" ca="1" si="11"/>
        <v>0</v>
      </c>
    </row>
    <row r="373" spans="1:15" x14ac:dyDescent="0.45">
      <c r="A373" t="s">
        <v>329</v>
      </c>
      <c r="B373" s="6">
        <f>_xlfn.XLOOKUP(Table1[[#This Row],[Transaction_ID]],Transactions!A$2:A$501,Transactions!D$2:D$501)</f>
        <v>45744</v>
      </c>
      <c r="C373">
        <v>123523</v>
      </c>
      <c r="D373" s="5">
        <f>_xlfn.XLOOKUP(Table1[[#This Row],[SKU]],Products!A$2:A$91,Products!E$2:E$91)</f>
        <v>5.99</v>
      </c>
      <c r="E373" s="5">
        <f>_xlfn.XLOOKUP(C373,Products!A$2:A$91,Products!F$2:F$91)</f>
        <v>0</v>
      </c>
      <c r="F373">
        <v>1</v>
      </c>
      <c r="G373" s="5">
        <f>Table1[[#This Row],[Price]]*Table1[[#This Row],[Quantity_Sold]]</f>
        <v>5.99</v>
      </c>
      <c r="H373" s="5">
        <f t="shared" ca="1" si="10"/>
        <v>5.99</v>
      </c>
      <c r="I373">
        <f>_xlfn.XLOOKUP(Table1[[#This Row],[Transaction_ID]],Transactions!A$2:A$501,Transactions!B$2:B$501)</f>
        <v>208</v>
      </c>
      <c r="J373">
        <f>_xlfn.XLOOKUP(Table1[[#This Row],[Transaction_ID]],Transactions!$A$2:$A$501,Transactions!$C$2:$C$501)</f>
        <v>3</v>
      </c>
      <c r="K373" t="str">
        <f>_xlfn.XLOOKUP(Table1[[#This Row],[Transaction_ID]],Transactions!A$2:A$501,Transactions!F$2:F$501)</f>
        <v>Debit Card</v>
      </c>
      <c r="L373" t="b">
        <f>_xlfn.XLOOKUP(Table1[[#This Row],[Transaction_ID]],Transactions!A$2:A$501,Transactions!G$2:G$501)</f>
        <v>1</v>
      </c>
      <c r="M373" s="1">
        <f>IF(L373=TRUE, _xlfn.XLOOKUP(C373, Products!A$2:A$91,Products!G$2:G$91), 0)</f>
        <v>0</v>
      </c>
      <c r="N373" t="str">
        <f ca="1">_xlfn.TEXTJOIN(", ", TRUE,
 IF(AND(L373=TRUE, E373&gt;0), "Membership Pricing", ""),
 IF(AND(L373=TRUE, M373&gt;0), "PC Points", ""),
 IF(AND(_xlfn.XLOOKUP(C373, Products!A:A, Products!C:C, "")="Bakery", RAND()&lt;0.3), "50% Perishable", "")
)</f>
        <v/>
      </c>
      <c r="O373" s="5">
        <f t="shared" ca="1" si="11"/>
        <v>0</v>
      </c>
    </row>
    <row r="374" spans="1:15" x14ac:dyDescent="0.45">
      <c r="A374" t="s">
        <v>83</v>
      </c>
      <c r="B374" s="6">
        <f>_xlfn.XLOOKUP(Table1[[#This Row],[Transaction_ID]],Transactions!A$2:A$501,Transactions!D$2:D$501)</f>
        <v>45744</v>
      </c>
      <c r="C374">
        <v>123531</v>
      </c>
      <c r="D374" s="5">
        <f>_xlfn.XLOOKUP(Table1[[#This Row],[SKU]],Products!A$2:A$91,Products!E$2:E$91)</f>
        <v>7.99</v>
      </c>
      <c r="E374" s="5">
        <f>_xlfn.XLOOKUP(C374,Products!A$2:A$91,Products!F$2:F$91)</f>
        <v>0</v>
      </c>
      <c r="F374">
        <v>5</v>
      </c>
      <c r="G374" s="5">
        <f>Table1[[#This Row],[Price]]*Table1[[#This Row],[Quantity_Sold]]</f>
        <v>39.950000000000003</v>
      </c>
      <c r="H374" s="5">
        <f t="shared" ca="1" si="10"/>
        <v>39.950000000000003</v>
      </c>
      <c r="I374">
        <f>_xlfn.XLOOKUP(Table1[[#This Row],[Transaction_ID]],Transactions!A$2:A$501,Transactions!B$2:B$501)</f>
        <v>216</v>
      </c>
      <c r="J374">
        <f>_xlfn.XLOOKUP(Table1[[#This Row],[Transaction_ID]],Transactions!$A$2:$A$501,Transactions!$C$2:$C$501)</f>
        <v>5</v>
      </c>
      <c r="K374" t="str">
        <f>_xlfn.XLOOKUP(Table1[[#This Row],[Transaction_ID]],Transactions!A$2:A$501,Transactions!F$2:F$501)</f>
        <v>Credit Card</v>
      </c>
      <c r="L374" t="b">
        <f>_xlfn.XLOOKUP(Table1[[#This Row],[Transaction_ID]],Transactions!A$2:A$501,Transactions!G$2:G$501)</f>
        <v>1</v>
      </c>
      <c r="M374" s="1">
        <f>IF(L374=TRUE, _xlfn.XLOOKUP(C374, Products!A$2:A$91,Products!G$2:G$91), 0)</f>
        <v>0</v>
      </c>
      <c r="N374" t="str">
        <f ca="1">_xlfn.TEXTJOIN(", ", TRUE,
 IF(AND(L374=TRUE, E374&gt;0), "Membership Pricing", ""),
 IF(AND(L374=TRUE, M374&gt;0), "PC Points", ""),
 IF(AND(_xlfn.XLOOKUP(C374, Products!A:A, Products!C:C, "")="Bakery", RAND()&lt;0.3), "50% Perishable", "")
)</f>
        <v/>
      </c>
      <c r="O374" s="5">
        <f t="shared" ca="1" si="11"/>
        <v>0</v>
      </c>
    </row>
    <row r="375" spans="1:15" x14ac:dyDescent="0.45">
      <c r="A375" t="s">
        <v>83</v>
      </c>
      <c r="B375" s="6">
        <f>_xlfn.XLOOKUP(Table1[[#This Row],[Transaction_ID]],Transactions!A$2:A$501,Transactions!D$2:D$501)</f>
        <v>45744</v>
      </c>
      <c r="C375">
        <v>123598</v>
      </c>
      <c r="D375" s="5">
        <f>_xlfn.XLOOKUP(Table1[[#This Row],[SKU]],Products!A$2:A$91,Products!E$2:E$91)</f>
        <v>6.49</v>
      </c>
      <c r="E375" s="5">
        <f>_xlfn.XLOOKUP(C375,Products!A$2:A$91,Products!F$2:F$91)</f>
        <v>0</v>
      </c>
      <c r="F375">
        <v>5</v>
      </c>
      <c r="G375" s="5">
        <f>Table1[[#This Row],[Price]]*Table1[[#This Row],[Quantity_Sold]]</f>
        <v>32.450000000000003</v>
      </c>
      <c r="H375" s="5">
        <f t="shared" ca="1" si="10"/>
        <v>32.450000000000003</v>
      </c>
      <c r="I375">
        <f>_xlfn.XLOOKUP(Table1[[#This Row],[Transaction_ID]],Transactions!A$2:A$501,Transactions!B$2:B$501)</f>
        <v>216</v>
      </c>
      <c r="J375">
        <f>_xlfn.XLOOKUP(Table1[[#This Row],[Transaction_ID]],Transactions!$A$2:$A$501,Transactions!$C$2:$C$501)</f>
        <v>5</v>
      </c>
      <c r="K375" t="str">
        <f>_xlfn.XLOOKUP(Table1[[#This Row],[Transaction_ID]],Transactions!A$2:A$501,Transactions!F$2:F$501)</f>
        <v>Credit Card</v>
      </c>
      <c r="L375" t="b">
        <f>_xlfn.XLOOKUP(Table1[[#This Row],[Transaction_ID]],Transactions!A$2:A$501,Transactions!G$2:G$501)</f>
        <v>1</v>
      </c>
      <c r="M375" s="1">
        <f>IF(L375=TRUE, _xlfn.XLOOKUP(C375, Products!A$2:A$91,Products!G$2:G$91), 0)</f>
        <v>0</v>
      </c>
      <c r="N375" t="str">
        <f ca="1">_xlfn.TEXTJOIN(", ", TRUE,
 IF(AND(L375=TRUE, E375&gt;0), "Membership Pricing", ""),
 IF(AND(L375=TRUE, M375&gt;0), "PC Points", ""),
 IF(AND(_xlfn.XLOOKUP(C375, Products!A:A, Products!C:C, "")="Bakery", RAND()&lt;0.3), "50% Perishable", "")
)</f>
        <v/>
      </c>
      <c r="O375" s="5">
        <f t="shared" ca="1" si="11"/>
        <v>0</v>
      </c>
    </row>
    <row r="376" spans="1:15" x14ac:dyDescent="0.45">
      <c r="A376" t="s">
        <v>330</v>
      </c>
      <c r="B376" s="6">
        <f>_xlfn.XLOOKUP(Table1[[#This Row],[Transaction_ID]],Transactions!A$2:A$501,Transactions!D$2:D$501)</f>
        <v>45725</v>
      </c>
      <c r="C376">
        <v>123567</v>
      </c>
      <c r="D376" s="5">
        <f>_xlfn.XLOOKUP(Table1[[#This Row],[SKU]],Products!A$2:A$91,Products!E$2:E$91)</f>
        <v>3.49</v>
      </c>
      <c r="E376" s="5">
        <f>_xlfn.XLOOKUP(C376,Products!A$2:A$91,Products!F$2:F$91)</f>
        <v>0</v>
      </c>
      <c r="F376">
        <v>4</v>
      </c>
      <c r="G376" s="5">
        <f>Table1[[#This Row],[Price]]*Table1[[#This Row],[Quantity_Sold]]</f>
        <v>13.96</v>
      </c>
      <c r="H376" s="5">
        <f t="shared" ca="1" si="10"/>
        <v>13.96</v>
      </c>
      <c r="I376">
        <f>_xlfn.XLOOKUP(Table1[[#This Row],[Transaction_ID]],Transactions!A$2:A$501,Transactions!B$2:B$501)</f>
        <v>217</v>
      </c>
      <c r="J376">
        <f>_xlfn.XLOOKUP(Table1[[#This Row],[Transaction_ID]],Transactions!$A$2:$A$501,Transactions!$C$2:$C$501)</f>
        <v>1</v>
      </c>
      <c r="K376" t="str">
        <f>_xlfn.XLOOKUP(Table1[[#This Row],[Transaction_ID]],Transactions!A$2:A$501,Transactions!F$2:F$501)</f>
        <v>Credit Card</v>
      </c>
      <c r="L376" t="b">
        <f>_xlfn.XLOOKUP(Table1[[#This Row],[Transaction_ID]],Transactions!A$2:A$501,Transactions!G$2:G$501)</f>
        <v>1</v>
      </c>
      <c r="M376" s="1">
        <f>IF(L376=TRUE, _xlfn.XLOOKUP(C376, Products!A$2:A$91,Products!G$2:G$91), 0)</f>
        <v>0</v>
      </c>
      <c r="N376" t="str">
        <f ca="1">_xlfn.TEXTJOIN(", ", TRUE,
 IF(AND(L376=TRUE, E376&gt;0), "Membership Pricing", ""),
 IF(AND(L376=TRUE, M376&gt;0), "PC Points", ""),
 IF(AND(_xlfn.XLOOKUP(C376, Products!A:A, Products!C:C, "")="Bakery", RAND()&lt;0.3), "50% Perishable", "")
)</f>
        <v/>
      </c>
      <c r="O376" s="5">
        <f t="shared" ca="1" si="11"/>
        <v>0</v>
      </c>
    </row>
    <row r="377" spans="1:15" x14ac:dyDescent="0.45">
      <c r="A377" t="s">
        <v>330</v>
      </c>
      <c r="B377" s="6">
        <f>_xlfn.XLOOKUP(Table1[[#This Row],[Transaction_ID]],Transactions!A$2:A$501,Transactions!D$2:D$501)</f>
        <v>45725</v>
      </c>
      <c r="C377">
        <v>123594</v>
      </c>
      <c r="D377" s="5">
        <f>_xlfn.XLOOKUP(Table1[[#This Row],[SKU]],Products!A$2:A$91,Products!E$2:E$91)</f>
        <v>3.49</v>
      </c>
      <c r="E377" s="5">
        <f>_xlfn.XLOOKUP(C377,Products!A$2:A$91,Products!F$2:F$91)</f>
        <v>0</v>
      </c>
      <c r="F377">
        <v>2</v>
      </c>
      <c r="G377" s="5">
        <f>Table1[[#This Row],[Price]]*Table1[[#This Row],[Quantity_Sold]]</f>
        <v>6.98</v>
      </c>
      <c r="H377" s="5">
        <f t="shared" ca="1" si="10"/>
        <v>6.98</v>
      </c>
      <c r="I377">
        <f>_xlfn.XLOOKUP(Table1[[#This Row],[Transaction_ID]],Transactions!A$2:A$501,Transactions!B$2:B$501)</f>
        <v>217</v>
      </c>
      <c r="J377">
        <f>_xlfn.XLOOKUP(Table1[[#This Row],[Transaction_ID]],Transactions!$A$2:$A$501,Transactions!$C$2:$C$501)</f>
        <v>1</v>
      </c>
      <c r="K377" t="str">
        <f>_xlfn.XLOOKUP(Table1[[#This Row],[Transaction_ID]],Transactions!A$2:A$501,Transactions!F$2:F$501)</f>
        <v>Credit Card</v>
      </c>
      <c r="L377" t="b">
        <f>_xlfn.XLOOKUP(Table1[[#This Row],[Transaction_ID]],Transactions!A$2:A$501,Transactions!G$2:G$501)</f>
        <v>1</v>
      </c>
      <c r="M377" s="1">
        <f>IF(L377=TRUE, _xlfn.XLOOKUP(C377, Products!A$2:A$91,Products!G$2:G$91), 0)</f>
        <v>0</v>
      </c>
      <c r="N377" t="str">
        <f ca="1">_xlfn.TEXTJOIN(", ", TRUE,
 IF(AND(L377=TRUE, E377&gt;0), "Membership Pricing", ""),
 IF(AND(L377=TRUE, M377&gt;0), "PC Points", ""),
 IF(AND(_xlfn.XLOOKUP(C377, Products!A:A, Products!C:C, "")="Bakery", RAND()&lt;0.3), "50% Perishable", "")
)</f>
        <v/>
      </c>
      <c r="O377" s="5">
        <f t="shared" ca="1" si="11"/>
        <v>0</v>
      </c>
    </row>
    <row r="378" spans="1:15" x14ac:dyDescent="0.45">
      <c r="A378" t="s">
        <v>331</v>
      </c>
      <c r="B378" s="6">
        <f>_xlfn.XLOOKUP(Table1[[#This Row],[Transaction_ID]],Transactions!A$2:A$501,Transactions!D$2:D$501)</f>
        <v>45725</v>
      </c>
      <c r="C378">
        <v>123511</v>
      </c>
      <c r="D378" s="5">
        <f>_xlfn.XLOOKUP(Table1[[#This Row],[SKU]],Products!A$2:A$91,Products!E$2:E$91)</f>
        <v>2.4900000000000002</v>
      </c>
      <c r="E378" s="5">
        <f>_xlfn.XLOOKUP(C378,Products!A$2:A$91,Products!F$2:F$91)</f>
        <v>2</v>
      </c>
      <c r="F378">
        <v>4</v>
      </c>
      <c r="G378" s="5">
        <f>Table1[[#This Row],[Price]]*Table1[[#This Row],[Quantity_Sold]]</f>
        <v>9.9600000000000009</v>
      </c>
      <c r="H378" s="5">
        <f t="shared" ca="1" si="10"/>
        <v>8</v>
      </c>
      <c r="I378">
        <f>_xlfn.XLOOKUP(Table1[[#This Row],[Transaction_ID]],Transactions!A$2:A$501,Transactions!B$2:B$501)</f>
        <v>207</v>
      </c>
      <c r="J378">
        <f>_xlfn.XLOOKUP(Table1[[#This Row],[Transaction_ID]],Transactions!$A$2:$A$501,Transactions!$C$2:$C$501)</f>
        <v>4</v>
      </c>
      <c r="K378" t="str">
        <f>_xlfn.XLOOKUP(Table1[[#This Row],[Transaction_ID]],Transactions!A$2:A$501,Transactions!F$2:F$501)</f>
        <v>Credit Card</v>
      </c>
      <c r="L378" t="b">
        <f>_xlfn.XLOOKUP(Table1[[#This Row],[Transaction_ID]],Transactions!A$2:A$501,Transactions!G$2:G$501)</f>
        <v>1</v>
      </c>
      <c r="M378" s="1">
        <f>IF(L378=TRUE, _xlfn.XLOOKUP(C378, Products!A$2:A$91,Products!G$2:G$91), 0)</f>
        <v>0</v>
      </c>
      <c r="N378" t="str">
        <f ca="1">_xlfn.TEXTJOIN(", ", TRUE,
 IF(AND(L378=TRUE, E378&gt;0), "Membership Pricing", ""),
 IF(AND(L378=TRUE, M378&gt;0), "PC Points", ""),
 IF(AND(_xlfn.XLOOKUP(C378, Products!A:A, Products!C:C, "")="Bakery", RAND()&lt;0.3), "50% Perishable", "")
)</f>
        <v>Membership Pricing</v>
      </c>
      <c r="O378" s="5">
        <f t="shared" ca="1" si="11"/>
        <v>1.9600000000000009</v>
      </c>
    </row>
    <row r="379" spans="1:15" x14ac:dyDescent="0.45">
      <c r="A379" t="s">
        <v>331</v>
      </c>
      <c r="B379" s="6">
        <f>_xlfn.XLOOKUP(Table1[[#This Row],[Transaction_ID]],Transactions!A$2:A$501,Transactions!D$2:D$501)</f>
        <v>45725</v>
      </c>
      <c r="C379">
        <v>123520</v>
      </c>
      <c r="D379" s="5">
        <f>_xlfn.XLOOKUP(Table1[[#This Row],[SKU]],Products!A$2:A$91,Products!E$2:E$91)</f>
        <v>3.49</v>
      </c>
      <c r="E379" s="5">
        <f>_xlfn.XLOOKUP(C379,Products!A$2:A$91,Products!F$2:F$91)</f>
        <v>0</v>
      </c>
      <c r="F379">
        <v>1</v>
      </c>
      <c r="G379" s="5">
        <f>Table1[[#This Row],[Price]]*Table1[[#This Row],[Quantity_Sold]]</f>
        <v>3.49</v>
      </c>
      <c r="H379" s="5">
        <f t="shared" ca="1" si="10"/>
        <v>3.49</v>
      </c>
      <c r="I379">
        <f>_xlfn.XLOOKUP(Table1[[#This Row],[Transaction_ID]],Transactions!A$2:A$501,Transactions!B$2:B$501)</f>
        <v>207</v>
      </c>
      <c r="J379">
        <f>_xlfn.XLOOKUP(Table1[[#This Row],[Transaction_ID]],Transactions!$A$2:$A$501,Transactions!$C$2:$C$501)</f>
        <v>4</v>
      </c>
      <c r="K379" t="str">
        <f>_xlfn.XLOOKUP(Table1[[#This Row],[Transaction_ID]],Transactions!A$2:A$501,Transactions!F$2:F$501)</f>
        <v>Credit Card</v>
      </c>
      <c r="L379" t="b">
        <f>_xlfn.XLOOKUP(Table1[[#This Row],[Transaction_ID]],Transactions!A$2:A$501,Transactions!G$2:G$501)</f>
        <v>1</v>
      </c>
      <c r="M379" s="1">
        <f>IF(L379=TRUE, _xlfn.XLOOKUP(C379, Products!A$2:A$91,Products!G$2:G$91), 0)</f>
        <v>2000</v>
      </c>
      <c r="N379" t="str">
        <f ca="1">_xlfn.TEXTJOIN(", ", TRUE,
 IF(AND(L379=TRUE, E379&gt;0), "Membership Pricing", ""),
 IF(AND(L379=TRUE, M379&gt;0), "PC Points", ""),
 IF(AND(_xlfn.XLOOKUP(C379, Products!A:A, Products!C:C, "")="Bakery", RAND()&lt;0.3), "50% Perishable", "")
)</f>
        <v>PC Points</v>
      </c>
      <c r="O379" s="5">
        <f t="shared" ca="1" si="11"/>
        <v>0</v>
      </c>
    </row>
    <row r="380" spans="1:15" x14ac:dyDescent="0.45">
      <c r="A380" t="s">
        <v>331</v>
      </c>
      <c r="B380" s="6">
        <f>_xlfn.XLOOKUP(Table1[[#This Row],[Transaction_ID]],Transactions!A$2:A$501,Transactions!D$2:D$501)</f>
        <v>45725</v>
      </c>
      <c r="C380">
        <v>123546</v>
      </c>
      <c r="D380" s="5">
        <f>_xlfn.XLOOKUP(Table1[[#This Row],[SKU]],Products!A$2:A$91,Products!E$2:E$91)</f>
        <v>3.49</v>
      </c>
      <c r="E380" s="5">
        <f>_xlfn.XLOOKUP(C380,Products!A$2:A$91,Products!F$2:F$91)</f>
        <v>0</v>
      </c>
      <c r="F380">
        <v>2</v>
      </c>
      <c r="G380" s="5">
        <f>Table1[[#This Row],[Price]]*Table1[[#This Row],[Quantity_Sold]]</f>
        <v>6.98</v>
      </c>
      <c r="H380" s="5">
        <f t="shared" ca="1" si="10"/>
        <v>6.98</v>
      </c>
      <c r="I380">
        <f>_xlfn.XLOOKUP(Table1[[#This Row],[Transaction_ID]],Transactions!A$2:A$501,Transactions!B$2:B$501)</f>
        <v>207</v>
      </c>
      <c r="J380">
        <f>_xlfn.XLOOKUP(Table1[[#This Row],[Transaction_ID]],Transactions!$A$2:$A$501,Transactions!$C$2:$C$501)</f>
        <v>4</v>
      </c>
      <c r="K380" t="str">
        <f>_xlfn.XLOOKUP(Table1[[#This Row],[Transaction_ID]],Transactions!A$2:A$501,Transactions!F$2:F$501)</f>
        <v>Credit Card</v>
      </c>
      <c r="L380" t="b">
        <f>_xlfn.XLOOKUP(Table1[[#This Row],[Transaction_ID]],Transactions!A$2:A$501,Transactions!G$2:G$501)</f>
        <v>1</v>
      </c>
      <c r="M380" s="1">
        <f>IF(L380=TRUE, _xlfn.XLOOKUP(C380, Products!A$2:A$91,Products!G$2:G$91), 0)</f>
        <v>0</v>
      </c>
      <c r="N380" t="str">
        <f ca="1">_xlfn.TEXTJOIN(", ", TRUE,
 IF(AND(L380=TRUE, E380&gt;0), "Membership Pricing", ""),
 IF(AND(L380=TRUE, M380&gt;0), "PC Points", ""),
 IF(AND(_xlfn.XLOOKUP(C380, Products!A:A, Products!C:C, "")="Bakery", RAND()&lt;0.3), "50% Perishable", "")
)</f>
        <v/>
      </c>
      <c r="O380" s="5">
        <f t="shared" ca="1" si="11"/>
        <v>0</v>
      </c>
    </row>
    <row r="381" spans="1:15" x14ac:dyDescent="0.45">
      <c r="A381" t="s">
        <v>84</v>
      </c>
      <c r="B381" s="6">
        <f>_xlfn.XLOOKUP(Table1[[#This Row],[Transaction_ID]],Transactions!A$2:A$501,Transactions!D$2:D$501)</f>
        <v>45725</v>
      </c>
      <c r="C381">
        <v>123535</v>
      </c>
      <c r="D381" s="5">
        <f>_xlfn.XLOOKUP(Table1[[#This Row],[SKU]],Products!A$2:A$91,Products!E$2:E$91)</f>
        <v>4.99</v>
      </c>
      <c r="E381" s="5">
        <f>_xlfn.XLOOKUP(C381,Products!A$2:A$91,Products!F$2:F$91)</f>
        <v>0</v>
      </c>
      <c r="F381">
        <v>4</v>
      </c>
      <c r="G381" s="5">
        <f>Table1[[#This Row],[Price]]*Table1[[#This Row],[Quantity_Sold]]</f>
        <v>19.96</v>
      </c>
      <c r="H381" s="5">
        <f t="shared" ca="1" si="10"/>
        <v>19.96</v>
      </c>
      <c r="I381">
        <f>_xlfn.XLOOKUP(Table1[[#This Row],[Transaction_ID]],Transactions!A$2:A$501,Transactions!B$2:B$501)</f>
        <v>213</v>
      </c>
      <c r="J381">
        <f>_xlfn.XLOOKUP(Table1[[#This Row],[Transaction_ID]],Transactions!$A$2:$A$501,Transactions!$C$2:$C$501)</f>
        <v>1</v>
      </c>
      <c r="K381" t="str">
        <f>_xlfn.XLOOKUP(Table1[[#This Row],[Transaction_ID]],Transactions!A$2:A$501,Transactions!F$2:F$501)</f>
        <v>Credit Card</v>
      </c>
      <c r="L381" t="b">
        <f>_xlfn.XLOOKUP(Table1[[#This Row],[Transaction_ID]],Transactions!A$2:A$501,Transactions!G$2:G$501)</f>
        <v>1</v>
      </c>
      <c r="M381" s="1">
        <f>IF(L381=TRUE, _xlfn.XLOOKUP(C381, Products!A$2:A$91,Products!G$2:G$91), 0)</f>
        <v>0</v>
      </c>
      <c r="N381" t="str">
        <f ca="1">_xlfn.TEXTJOIN(", ", TRUE,
 IF(AND(L381=TRUE, E381&gt;0), "Membership Pricing", ""),
 IF(AND(L381=TRUE, M381&gt;0), "PC Points", ""),
 IF(AND(_xlfn.XLOOKUP(C381, Products!A:A, Products!C:C, "")="Bakery", RAND()&lt;0.3), "50% Perishable", "")
)</f>
        <v/>
      </c>
      <c r="O381" s="5">
        <f t="shared" ca="1" si="11"/>
        <v>0</v>
      </c>
    </row>
    <row r="382" spans="1:15" x14ac:dyDescent="0.45">
      <c r="A382" t="s">
        <v>84</v>
      </c>
      <c r="B382" s="6">
        <f>_xlfn.XLOOKUP(Table1[[#This Row],[Transaction_ID]],Transactions!A$2:A$501,Transactions!D$2:D$501)</f>
        <v>45725</v>
      </c>
      <c r="C382">
        <v>123553</v>
      </c>
      <c r="D382" s="5">
        <f>_xlfn.XLOOKUP(Table1[[#This Row],[SKU]],Products!A$2:A$91,Products!E$2:E$91)</f>
        <v>4.99</v>
      </c>
      <c r="E382" s="5">
        <f>_xlfn.XLOOKUP(C382,Products!A$2:A$91,Products!F$2:F$91)</f>
        <v>0</v>
      </c>
      <c r="F382">
        <v>5</v>
      </c>
      <c r="G382" s="5">
        <f>Table1[[#This Row],[Price]]*Table1[[#This Row],[Quantity_Sold]]</f>
        <v>24.950000000000003</v>
      </c>
      <c r="H382" s="5">
        <f t="shared" ca="1" si="10"/>
        <v>24.950000000000003</v>
      </c>
      <c r="I382">
        <f>_xlfn.XLOOKUP(Table1[[#This Row],[Transaction_ID]],Transactions!A$2:A$501,Transactions!B$2:B$501)</f>
        <v>213</v>
      </c>
      <c r="J382">
        <f>_xlfn.XLOOKUP(Table1[[#This Row],[Transaction_ID]],Transactions!$A$2:$A$501,Transactions!$C$2:$C$501)</f>
        <v>1</v>
      </c>
      <c r="K382" t="str">
        <f>_xlfn.XLOOKUP(Table1[[#This Row],[Transaction_ID]],Transactions!A$2:A$501,Transactions!F$2:F$501)</f>
        <v>Credit Card</v>
      </c>
      <c r="L382" t="b">
        <f>_xlfn.XLOOKUP(Table1[[#This Row],[Transaction_ID]],Transactions!A$2:A$501,Transactions!G$2:G$501)</f>
        <v>1</v>
      </c>
      <c r="M382" s="1">
        <f>IF(L382=TRUE, _xlfn.XLOOKUP(C382, Products!A$2:A$91,Products!G$2:G$91), 0)</f>
        <v>0</v>
      </c>
      <c r="N382" t="str">
        <f ca="1">_xlfn.TEXTJOIN(", ", TRUE,
 IF(AND(L382=TRUE, E382&gt;0), "Membership Pricing", ""),
 IF(AND(L382=TRUE, M382&gt;0), "PC Points", ""),
 IF(AND(_xlfn.XLOOKUP(C382, Products!A:A, Products!C:C, "")="Bakery", RAND()&lt;0.3), "50% Perishable", "")
)</f>
        <v/>
      </c>
      <c r="O382" s="5">
        <f t="shared" ca="1" si="11"/>
        <v>0</v>
      </c>
    </row>
    <row r="383" spans="1:15" x14ac:dyDescent="0.45">
      <c r="A383" t="s">
        <v>85</v>
      </c>
      <c r="B383" s="6">
        <f>_xlfn.XLOOKUP(Table1[[#This Row],[Transaction_ID]],Transactions!A$2:A$501,Transactions!D$2:D$501)</f>
        <v>45694</v>
      </c>
      <c r="C383">
        <v>123584</v>
      </c>
      <c r="D383" s="5">
        <f>_xlfn.XLOOKUP(Table1[[#This Row],[SKU]],Products!A$2:A$91,Products!E$2:E$91)</f>
        <v>4.99</v>
      </c>
      <c r="E383" s="5">
        <f>_xlfn.XLOOKUP(C383,Products!A$2:A$91,Products!F$2:F$91)</f>
        <v>0</v>
      </c>
      <c r="F383">
        <v>5</v>
      </c>
      <c r="G383" s="5">
        <f>Table1[[#This Row],[Price]]*Table1[[#This Row],[Quantity_Sold]]</f>
        <v>24.950000000000003</v>
      </c>
      <c r="H383" s="5">
        <f t="shared" ca="1" si="10"/>
        <v>24.950000000000003</v>
      </c>
      <c r="I383">
        <f>_xlfn.XLOOKUP(Table1[[#This Row],[Transaction_ID]],Transactions!A$2:A$501,Transactions!B$2:B$501)</f>
        <v>220</v>
      </c>
      <c r="J383">
        <f>_xlfn.XLOOKUP(Table1[[#This Row],[Transaction_ID]],Transactions!$A$2:$A$501,Transactions!$C$2:$C$501)</f>
        <v>2</v>
      </c>
      <c r="K383" t="str">
        <f>_xlfn.XLOOKUP(Table1[[#This Row],[Transaction_ID]],Transactions!A$2:A$501,Transactions!F$2:F$501)</f>
        <v>Cash</v>
      </c>
      <c r="L383" t="b">
        <f>_xlfn.XLOOKUP(Table1[[#This Row],[Transaction_ID]],Transactions!A$2:A$501,Transactions!G$2:G$501)</f>
        <v>1</v>
      </c>
      <c r="M383" s="1">
        <f>IF(L383=TRUE, _xlfn.XLOOKUP(C383, Products!A$2:A$91,Products!G$2:G$91), 0)</f>
        <v>0</v>
      </c>
      <c r="N383" t="str">
        <f ca="1">_xlfn.TEXTJOIN(", ", TRUE,
 IF(AND(L383=TRUE, E383&gt;0), "Membership Pricing", ""),
 IF(AND(L383=TRUE, M383&gt;0), "PC Points", ""),
 IF(AND(_xlfn.XLOOKUP(C383, Products!A:A, Products!C:C, "")="Bakery", RAND()&lt;0.3), "50% Perishable", "")
)</f>
        <v/>
      </c>
      <c r="O383" s="5">
        <f t="shared" ca="1" si="11"/>
        <v>0</v>
      </c>
    </row>
    <row r="384" spans="1:15" x14ac:dyDescent="0.45">
      <c r="A384" t="s">
        <v>85</v>
      </c>
      <c r="B384" s="6">
        <f>_xlfn.XLOOKUP(Table1[[#This Row],[Transaction_ID]],Transactions!A$2:A$501,Transactions!D$2:D$501)</f>
        <v>45694</v>
      </c>
      <c r="C384">
        <v>123532</v>
      </c>
      <c r="D384" s="5">
        <f>_xlfn.XLOOKUP(Table1[[#This Row],[SKU]],Products!A$2:A$91,Products!E$2:E$91)</f>
        <v>8.99</v>
      </c>
      <c r="E384" s="5">
        <f>_xlfn.XLOOKUP(C384,Products!A$2:A$91,Products!F$2:F$91)</f>
        <v>6</v>
      </c>
      <c r="F384">
        <v>3</v>
      </c>
      <c r="G384" s="5">
        <f>Table1[[#This Row],[Price]]*Table1[[#This Row],[Quantity_Sold]]</f>
        <v>26.97</v>
      </c>
      <c r="H384" s="5">
        <f t="shared" ca="1" si="10"/>
        <v>18</v>
      </c>
      <c r="I384">
        <f>_xlfn.XLOOKUP(Table1[[#This Row],[Transaction_ID]],Transactions!A$2:A$501,Transactions!B$2:B$501)</f>
        <v>220</v>
      </c>
      <c r="J384">
        <f>_xlfn.XLOOKUP(Table1[[#This Row],[Transaction_ID]],Transactions!$A$2:$A$501,Transactions!$C$2:$C$501)</f>
        <v>2</v>
      </c>
      <c r="K384" t="str">
        <f>_xlfn.XLOOKUP(Table1[[#This Row],[Transaction_ID]],Transactions!A$2:A$501,Transactions!F$2:F$501)</f>
        <v>Cash</v>
      </c>
      <c r="L384" t="b">
        <f>_xlfn.XLOOKUP(Table1[[#This Row],[Transaction_ID]],Transactions!A$2:A$501,Transactions!G$2:G$501)</f>
        <v>1</v>
      </c>
      <c r="M384" s="1">
        <f>IF(L384=TRUE, _xlfn.XLOOKUP(C384, Products!A$2:A$91,Products!G$2:G$91), 0)</f>
        <v>0</v>
      </c>
      <c r="N384" t="str">
        <f ca="1">_xlfn.TEXTJOIN(", ", TRUE,
 IF(AND(L384=TRUE, E384&gt;0), "Membership Pricing", ""),
 IF(AND(L384=TRUE, M384&gt;0), "PC Points", ""),
 IF(AND(_xlfn.XLOOKUP(C384, Products!A:A, Products!C:C, "")="Bakery", RAND()&lt;0.3), "50% Perishable", "")
)</f>
        <v>Membership Pricing</v>
      </c>
      <c r="O384" s="5">
        <f t="shared" ca="1" si="11"/>
        <v>8.9699999999999989</v>
      </c>
    </row>
    <row r="385" spans="1:15" x14ac:dyDescent="0.45">
      <c r="A385" t="s">
        <v>85</v>
      </c>
      <c r="B385" s="6">
        <f>_xlfn.XLOOKUP(Table1[[#This Row],[Transaction_ID]],Transactions!A$2:A$501,Transactions!D$2:D$501)</f>
        <v>45694</v>
      </c>
      <c r="C385">
        <v>123591</v>
      </c>
      <c r="D385" s="5">
        <f>_xlfn.XLOOKUP(Table1[[#This Row],[SKU]],Products!A$2:A$91,Products!E$2:E$91)</f>
        <v>4.49</v>
      </c>
      <c r="E385" s="5">
        <f>_xlfn.XLOOKUP(C385,Products!A$2:A$91,Products!F$2:F$91)</f>
        <v>0</v>
      </c>
      <c r="F385">
        <v>4</v>
      </c>
      <c r="G385" s="5">
        <f>Table1[[#This Row],[Price]]*Table1[[#This Row],[Quantity_Sold]]</f>
        <v>17.96</v>
      </c>
      <c r="H385" s="5">
        <f t="shared" ca="1" si="10"/>
        <v>17.96</v>
      </c>
      <c r="I385">
        <f>_xlfn.XLOOKUP(Table1[[#This Row],[Transaction_ID]],Transactions!A$2:A$501,Transactions!B$2:B$501)</f>
        <v>220</v>
      </c>
      <c r="J385">
        <f>_xlfn.XLOOKUP(Table1[[#This Row],[Transaction_ID]],Transactions!$A$2:$A$501,Transactions!$C$2:$C$501)</f>
        <v>2</v>
      </c>
      <c r="K385" t="str">
        <f>_xlfn.XLOOKUP(Table1[[#This Row],[Transaction_ID]],Transactions!A$2:A$501,Transactions!F$2:F$501)</f>
        <v>Cash</v>
      </c>
      <c r="L385" t="b">
        <f>_xlfn.XLOOKUP(Table1[[#This Row],[Transaction_ID]],Transactions!A$2:A$501,Transactions!G$2:G$501)</f>
        <v>1</v>
      </c>
      <c r="M385" s="1">
        <f>IF(L385=TRUE, _xlfn.XLOOKUP(C385, Products!A$2:A$91,Products!G$2:G$91), 0)</f>
        <v>0</v>
      </c>
      <c r="N385" t="str">
        <f ca="1">_xlfn.TEXTJOIN(", ", TRUE,
 IF(AND(L385=TRUE, E385&gt;0), "Membership Pricing", ""),
 IF(AND(L385=TRUE, M385&gt;0), "PC Points", ""),
 IF(AND(_xlfn.XLOOKUP(C385, Products!A:A, Products!C:C, "")="Bakery", RAND()&lt;0.3), "50% Perishable", "")
)</f>
        <v/>
      </c>
      <c r="O385" s="5">
        <f t="shared" ca="1" si="11"/>
        <v>0</v>
      </c>
    </row>
    <row r="386" spans="1:15" x14ac:dyDescent="0.45">
      <c r="A386" t="s">
        <v>86</v>
      </c>
      <c r="B386" s="6">
        <f>_xlfn.XLOOKUP(Table1[[#This Row],[Transaction_ID]],Transactions!A$2:A$501,Transactions!D$2:D$501)</f>
        <v>45694</v>
      </c>
      <c r="C386">
        <v>123516</v>
      </c>
      <c r="D386" s="5">
        <f>_xlfn.XLOOKUP(Table1[[#This Row],[SKU]],Products!A$2:A$91,Products!E$2:E$91)</f>
        <v>7.99</v>
      </c>
      <c r="E386" s="5">
        <f>_xlfn.XLOOKUP(C386,Products!A$2:A$91,Products!F$2:F$91)</f>
        <v>0</v>
      </c>
      <c r="F386">
        <v>5</v>
      </c>
      <c r="G386" s="5">
        <f>Table1[[#This Row],[Price]]*Table1[[#This Row],[Quantity_Sold]]</f>
        <v>39.950000000000003</v>
      </c>
      <c r="H386" s="5">
        <f t="shared" ref="H386:H449" ca="1" si="12" xml:space="preserve">
 IF(AND(ISNUMBER(SEARCH("50% Perishable", N386)), ISNUMBER(SEARCH("Membership Pricing", N386)), E386&gt;0),
    F386 * E386 * 0.5,
    IF(AND(ISNUMBER(SEARCH("50% Perishable", N386)), NOT(ISNUMBER(SEARCH("Membership Pricing", N386)))),
       F386 * D386 * 0.5,
       IF(AND(L386=TRUE, ISNUMBER(SEARCH("Membership Pricing", N386)), E386&gt;0),
          F386 * E386,
          F386 * D386
       )
    )
)</f>
        <v>39.950000000000003</v>
      </c>
      <c r="I386">
        <f>_xlfn.XLOOKUP(Table1[[#This Row],[Transaction_ID]],Transactions!A$2:A$501,Transactions!B$2:B$501)</f>
        <v>223</v>
      </c>
      <c r="J386">
        <f>_xlfn.XLOOKUP(Table1[[#This Row],[Transaction_ID]],Transactions!$A$2:$A$501,Transactions!$C$2:$C$501)</f>
        <v>6</v>
      </c>
      <c r="K386" t="str">
        <f>_xlfn.XLOOKUP(Table1[[#This Row],[Transaction_ID]],Transactions!A$2:A$501,Transactions!F$2:F$501)</f>
        <v>Cash</v>
      </c>
      <c r="L386" t="b">
        <f>_xlfn.XLOOKUP(Table1[[#This Row],[Transaction_ID]],Transactions!A$2:A$501,Transactions!G$2:G$501)</f>
        <v>1</v>
      </c>
      <c r="M386" s="1">
        <f>IF(L386=TRUE, _xlfn.XLOOKUP(C386, Products!A$2:A$91,Products!G$2:G$91), 0)</f>
        <v>0</v>
      </c>
      <c r="N386" t="str">
        <f ca="1">_xlfn.TEXTJOIN(", ", TRUE,
 IF(AND(L386=TRUE, E386&gt;0), "Membership Pricing", ""),
 IF(AND(L386=TRUE, M386&gt;0), "PC Points", ""),
 IF(AND(_xlfn.XLOOKUP(C386, Products!A:A, Products!C:C, "")="Bakery", RAND()&lt;0.3), "50% Perishable", "")
)</f>
        <v/>
      </c>
      <c r="O386" s="5">
        <f t="shared" ref="O386:O449" ca="1" si="13">G386-H386</f>
        <v>0</v>
      </c>
    </row>
    <row r="387" spans="1:15" x14ac:dyDescent="0.45">
      <c r="A387" t="s">
        <v>86</v>
      </c>
      <c r="B387" s="6">
        <f>_xlfn.XLOOKUP(Table1[[#This Row],[Transaction_ID]],Transactions!A$2:A$501,Transactions!D$2:D$501)</f>
        <v>45694</v>
      </c>
      <c r="C387">
        <v>123534</v>
      </c>
      <c r="D387" s="5">
        <f>_xlfn.XLOOKUP(Table1[[#This Row],[SKU]],Products!A$2:A$91,Products!E$2:E$91)</f>
        <v>10.99</v>
      </c>
      <c r="E387" s="5">
        <f>_xlfn.XLOOKUP(C387,Products!A$2:A$91,Products!F$2:F$91)</f>
        <v>7.49</v>
      </c>
      <c r="F387">
        <v>2</v>
      </c>
      <c r="G387" s="5">
        <f>Table1[[#This Row],[Price]]*Table1[[#This Row],[Quantity_Sold]]</f>
        <v>21.98</v>
      </c>
      <c r="H387" s="5">
        <f t="shared" ca="1" si="12"/>
        <v>14.98</v>
      </c>
      <c r="I387">
        <f>_xlfn.XLOOKUP(Table1[[#This Row],[Transaction_ID]],Transactions!A$2:A$501,Transactions!B$2:B$501)</f>
        <v>223</v>
      </c>
      <c r="J387">
        <f>_xlfn.XLOOKUP(Table1[[#This Row],[Transaction_ID]],Transactions!$A$2:$A$501,Transactions!$C$2:$C$501)</f>
        <v>6</v>
      </c>
      <c r="K387" t="str">
        <f>_xlfn.XLOOKUP(Table1[[#This Row],[Transaction_ID]],Transactions!A$2:A$501,Transactions!F$2:F$501)</f>
        <v>Cash</v>
      </c>
      <c r="L387" t="b">
        <f>_xlfn.XLOOKUP(Table1[[#This Row],[Transaction_ID]],Transactions!A$2:A$501,Transactions!G$2:G$501)</f>
        <v>1</v>
      </c>
      <c r="M387" s="1">
        <f>IF(L387=TRUE, _xlfn.XLOOKUP(C387, Products!A$2:A$91,Products!G$2:G$91), 0)</f>
        <v>0</v>
      </c>
      <c r="N387" t="str">
        <f ca="1">_xlfn.TEXTJOIN(", ", TRUE,
 IF(AND(L387=TRUE, E387&gt;0), "Membership Pricing", ""),
 IF(AND(L387=TRUE, M387&gt;0), "PC Points", ""),
 IF(AND(_xlfn.XLOOKUP(C387, Products!A:A, Products!C:C, "")="Bakery", RAND()&lt;0.3), "50% Perishable", "")
)</f>
        <v>Membership Pricing</v>
      </c>
      <c r="O387" s="5">
        <f t="shared" ca="1" si="13"/>
        <v>7</v>
      </c>
    </row>
    <row r="388" spans="1:15" x14ac:dyDescent="0.45">
      <c r="A388" t="s">
        <v>86</v>
      </c>
      <c r="B388" s="6">
        <f>_xlfn.XLOOKUP(Table1[[#This Row],[Transaction_ID]],Transactions!A$2:A$501,Transactions!D$2:D$501)</f>
        <v>45694</v>
      </c>
      <c r="C388">
        <v>123511</v>
      </c>
      <c r="D388" s="5">
        <f>_xlfn.XLOOKUP(Table1[[#This Row],[SKU]],Products!A$2:A$91,Products!E$2:E$91)</f>
        <v>2.4900000000000002</v>
      </c>
      <c r="E388" s="5">
        <f>_xlfn.XLOOKUP(C388,Products!A$2:A$91,Products!F$2:F$91)</f>
        <v>2</v>
      </c>
      <c r="F388">
        <v>4</v>
      </c>
      <c r="G388" s="5">
        <f>Table1[[#This Row],[Price]]*Table1[[#This Row],[Quantity_Sold]]</f>
        <v>9.9600000000000009</v>
      </c>
      <c r="H388" s="5">
        <f t="shared" ca="1" si="12"/>
        <v>8</v>
      </c>
      <c r="I388">
        <f>_xlfn.XLOOKUP(Table1[[#This Row],[Transaction_ID]],Transactions!A$2:A$501,Transactions!B$2:B$501)</f>
        <v>223</v>
      </c>
      <c r="J388">
        <f>_xlfn.XLOOKUP(Table1[[#This Row],[Transaction_ID]],Transactions!$A$2:$A$501,Transactions!$C$2:$C$501)</f>
        <v>6</v>
      </c>
      <c r="K388" t="str">
        <f>_xlfn.XLOOKUP(Table1[[#This Row],[Transaction_ID]],Transactions!A$2:A$501,Transactions!F$2:F$501)</f>
        <v>Cash</v>
      </c>
      <c r="L388" t="b">
        <f>_xlfn.XLOOKUP(Table1[[#This Row],[Transaction_ID]],Transactions!A$2:A$501,Transactions!G$2:G$501)</f>
        <v>1</v>
      </c>
      <c r="M388" s="1">
        <f>IF(L388=TRUE, _xlfn.XLOOKUP(C388, Products!A$2:A$91,Products!G$2:G$91), 0)</f>
        <v>0</v>
      </c>
      <c r="N388" t="str">
        <f ca="1">_xlfn.TEXTJOIN(", ", TRUE,
 IF(AND(L388=TRUE, E388&gt;0), "Membership Pricing", ""),
 IF(AND(L388=TRUE, M388&gt;0), "PC Points", ""),
 IF(AND(_xlfn.XLOOKUP(C388, Products!A:A, Products!C:C, "")="Bakery", RAND()&lt;0.3), "50% Perishable", "")
)</f>
        <v>Membership Pricing</v>
      </c>
      <c r="O388" s="5">
        <f t="shared" ca="1" si="13"/>
        <v>1.9600000000000009</v>
      </c>
    </row>
    <row r="389" spans="1:15" x14ac:dyDescent="0.45">
      <c r="A389" t="s">
        <v>86</v>
      </c>
      <c r="B389" s="6">
        <f>_xlfn.XLOOKUP(Table1[[#This Row],[Transaction_ID]],Transactions!A$2:A$501,Transactions!D$2:D$501)</f>
        <v>45694</v>
      </c>
      <c r="C389">
        <v>123526</v>
      </c>
      <c r="D389" s="5">
        <f>_xlfn.XLOOKUP(Table1[[#This Row],[SKU]],Products!A$2:A$91,Products!E$2:E$91)</f>
        <v>5.49</v>
      </c>
      <c r="E389" s="5">
        <f>_xlfn.XLOOKUP(C389,Products!A$2:A$91,Products!F$2:F$91)</f>
        <v>0</v>
      </c>
      <c r="F389">
        <v>5</v>
      </c>
      <c r="G389" s="5">
        <f>Table1[[#This Row],[Price]]*Table1[[#This Row],[Quantity_Sold]]</f>
        <v>27.450000000000003</v>
      </c>
      <c r="H389" s="5">
        <f t="shared" ca="1" si="12"/>
        <v>13.725000000000001</v>
      </c>
      <c r="I389">
        <f>_xlfn.XLOOKUP(Table1[[#This Row],[Transaction_ID]],Transactions!A$2:A$501,Transactions!B$2:B$501)</f>
        <v>223</v>
      </c>
      <c r="J389">
        <f>_xlfn.XLOOKUP(Table1[[#This Row],[Transaction_ID]],Transactions!$A$2:$A$501,Transactions!$C$2:$C$501)</f>
        <v>6</v>
      </c>
      <c r="K389" t="str">
        <f>_xlfn.XLOOKUP(Table1[[#This Row],[Transaction_ID]],Transactions!A$2:A$501,Transactions!F$2:F$501)</f>
        <v>Cash</v>
      </c>
      <c r="L389" t="b">
        <f>_xlfn.XLOOKUP(Table1[[#This Row],[Transaction_ID]],Transactions!A$2:A$501,Transactions!G$2:G$501)</f>
        <v>1</v>
      </c>
      <c r="M389" s="1">
        <f>IF(L389=TRUE, _xlfn.XLOOKUP(C389, Products!A$2:A$91,Products!G$2:G$91), 0)</f>
        <v>0</v>
      </c>
      <c r="N389" t="str">
        <f ca="1">_xlfn.TEXTJOIN(", ", TRUE,
 IF(AND(L389=TRUE, E389&gt;0), "Membership Pricing", ""),
 IF(AND(L389=TRUE, M389&gt;0), "PC Points", ""),
 IF(AND(_xlfn.XLOOKUP(C389, Products!A:A, Products!C:C, "")="Bakery", RAND()&lt;0.3), "50% Perishable", "")
)</f>
        <v>50% Perishable</v>
      </c>
      <c r="O389" s="5">
        <f t="shared" ca="1" si="13"/>
        <v>13.725000000000001</v>
      </c>
    </row>
    <row r="390" spans="1:15" x14ac:dyDescent="0.45">
      <c r="A390" t="s">
        <v>332</v>
      </c>
      <c r="B390" s="6">
        <f>_xlfn.XLOOKUP(Table1[[#This Row],[Transaction_ID]],Transactions!A$2:A$501,Transactions!D$2:D$501)</f>
        <v>45694</v>
      </c>
      <c r="C390">
        <v>123540</v>
      </c>
      <c r="D390" s="5">
        <f>_xlfn.XLOOKUP(Table1[[#This Row],[SKU]],Products!A$2:A$91,Products!E$2:E$91)</f>
        <v>4.49</v>
      </c>
      <c r="E390" s="5">
        <f>_xlfn.XLOOKUP(C390,Products!A$2:A$91,Products!F$2:F$91)</f>
        <v>0</v>
      </c>
      <c r="F390">
        <v>3</v>
      </c>
      <c r="G390" s="5">
        <f>Table1[[#This Row],[Price]]*Table1[[#This Row],[Quantity_Sold]]</f>
        <v>13.47</v>
      </c>
      <c r="H390" s="5">
        <f t="shared" ca="1" si="12"/>
        <v>13.47</v>
      </c>
      <c r="I390">
        <f>_xlfn.XLOOKUP(Table1[[#This Row],[Transaction_ID]],Transactions!A$2:A$501,Transactions!B$2:B$501)</f>
        <v>217</v>
      </c>
      <c r="J390">
        <f>_xlfn.XLOOKUP(Table1[[#This Row],[Transaction_ID]],Transactions!$A$2:$A$501,Transactions!$C$2:$C$501)</f>
        <v>5</v>
      </c>
      <c r="K390" t="str">
        <f>_xlfn.XLOOKUP(Table1[[#This Row],[Transaction_ID]],Transactions!A$2:A$501,Transactions!F$2:F$501)</f>
        <v>Cash</v>
      </c>
      <c r="L390" t="b">
        <f>_xlfn.XLOOKUP(Table1[[#This Row],[Transaction_ID]],Transactions!A$2:A$501,Transactions!G$2:G$501)</f>
        <v>1</v>
      </c>
      <c r="M390" s="1">
        <f>IF(L390=TRUE, _xlfn.XLOOKUP(C390, Products!A$2:A$91,Products!G$2:G$91), 0)</f>
        <v>0</v>
      </c>
      <c r="N390" t="str">
        <f ca="1">_xlfn.TEXTJOIN(", ", TRUE,
 IF(AND(L390=TRUE, E390&gt;0), "Membership Pricing", ""),
 IF(AND(L390=TRUE, M390&gt;0), "PC Points", ""),
 IF(AND(_xlfn.XLOOKUP(C390, Products!A:A, Products!C:C, "")="Bakery", RAND()&lt;0.3), "50% Perishable", "")
)</f>
        <v/>
      </c>
      <c r="O390" s="5">
        <f t="shared" ca="1" si="13"/>
        <v>0</v>
      </c>
    </row>
    <row r="391" spans="1:15" x14ac:dyDescent="0.45">
      <c r="A391" t="s">
        <v>332</v>
      </c>
      <c r="B391" s="6">
        <f>_xlfn.XLOOKUP(Table1[[#This Row],[Transaction_ID]],Transactions!A$2:A$501,Transactions!D$2:D$501)</f>
        <v>45694</v>
      </c>
      <c r="C391">
        <v>123586</v>
      </c>
      <c r="D391" s="5">
        <f>_xlfn.XLOOKUP(Table1[[#This Row],[SKU]],Products!A$2:A$91,Products!E$2:E$91)</f>
        <v>3.49</v>
      </c>
      <c r="E391" s="5">
        <f>_xlfn.XLOOKUP(C391,Products!A$2:A$91,Products!F$2:F$91)</f>
        <v>0</v>
      </c>
      <c r="F391">
        <v>3</v>
      </c>
      <c r="G391" s="5">
        <f>Table1[[#This Row],[Price]]*Table1[[#This Row],[Quantity_Sold]]</f>
        <v>10.47</v>
      </c>
      <c r="H391" s="5">
        <f t="shared" ca="1" si="12"/>
        <v>10.47</v>
      </c>
      <c r="I391">
        <f>_xlfn.XLOOKUP(Table1[[#This Row],[Transaction_ID]],Transactions!A$2:A$501,Transactions!B$2:B$501)</f>
        <v>217</v>
      </c>
      <c r="J391">
        <f>_xlfn.XLOOKUP(Table1[[#This Row],[Transaction_ID]],Transactions!$A$2:$A$501,Transactions!$C$2:$C$501)</f>
        <v>5</v>
      </c>
      <c r="K391" t="str">
        <f>_xlfn.XLOOKUP(Table1[[#This Row],[Transaction_ID]],Transactions!A$2:A$501,Transactions!F$2:F$501)</f>
        <v>Cash</v>
      </c>
      <c r="L391" t="b">
        <f>_xlfn.XLOOKUP(Table1[[#This Row],[Transaction_ID]],Transactions!A$2:A$501,Transactions!G$2:G$501)</f>
        <v>1</v>
      </c>
      <c r="M391" s="1">
        <f>IF(L391=TRUE, _xlfn.XLOOKUP(C391, Products!A$2:A$91,Products!G$2:G$91), 0)</f>
        <v>0</v>
      </c>
      <c r="N391" t="str">
        <f ca="1">_xlfn.TEXTJOIN(", ", TRUE,
 IF(AND(L391=TRUE, E391&gt;0), "Membership Pricing", ""),
 IF(AND(L391=TRUE, M391&gt;0), "PC Points", ""),
 IF(AND(_xlfn.XLOOKUP(C391, Products!A:A, Products!C:C, "")="Bakery", RAND()&lt;0.3), "50% Perishable", "")
)</f>
        <v/>
      </c>
      <c r="O391" s="5">
        <f t="shared" ca="1" si="13"/>
        <v>0</v>
      </c>
    </row>
    <row r="392" spans="1:15" x14ac:dyDescent="0.45">
      <c r="A392" t="s">
        <v>332</v>
      </c>
      <c r="B392" s="6">
        <f>_xlfn.XLOOKUP(Table1[[#This Row],[Transaction_ID]],Transactions!A$2:A$501,Transactions!D$2:D$501)</f>
        <v>45694</v>
      </c>
      <c r="C392">
        <v>123547</v>
      </c>
      <c r="D392" s="5">
        <f>_xlfn.XLOOKUP(Table1[[#This Row],[SKU]],Products!A$2:A$91,Products!E$2:E$91)</f>
        <v>2.99</v>
      </c>
      <c r="E392" s="5">
        <f>_xlfn.XLOOKUP(C392,Products!A$2:A$91,Products!F$2:F$91)</f>
        <v>0</v>
      </c>
      <c r="F392">
        <v>5</v>
      </c>
      <c r="G392" s="5">
        <f>Table1[[#This Row],[Price]]*Table1[[#This Row],[Quantity_Sold]]</f>
        <v>14.950000000000001</v>
      </c>
      <c r="H392" s="5">
        <f t="shared" ca="1" si="12"/>
        <v>14.950000000000001</v>
      </c>
      <c r="I392">
        <f>_xlfn.XLOOKUP(Table1[[#This Row],[Transaction_ID]],Transactions!A$2:A$501,Transactions!B$2:B$501)</f>
        <v>217</v>
      </c>
      <c r="J392">
        <f>_xlfn.XLOOKUP(Table1[[#This Row],[Transaction_ID]],Transactions!$A$2:$A$501,Transactions!$C$2:$C$501)</f>
        <v>5</v>
      </c>
      <c r="K392" t="str">
        <f>_xlfn.XLOOKUP(Table1[[#This Row],[Transaction_ID]],Transactions!A$2:A$501,Transactions!F$2:F$501)</f>
        <v>Cash</v>
      </c>
      <c r="L392" t="b">
        <f>_xlfn.XLOOKUP(Table1[[#This Row],[Transaction_ID]],Transactions!A$2:A$501,Transactions!G$2:G$501)</f>
        <v>1</v>
      </c>
      <c r="M392" s="1">
        <f>IF(L392=TRUE, _xlfn.XLOOKUP(C392, Products!A$2:A$91,Products!G$2:G$91), 0)</f>
        <v>0</v>
      </c>
      <c r="N392" t="str">
        <f ca="1">_xlfn.TEXTJOIN(", ", TRUE,
 IF(AND(L392=TRUE, E392&gt;0), "Membership Pricing", ""),
 IF(AND(L392=TRUE, M392&gt;0), "PC Points", ""),
 IF(AND(_xlfn.XLOOKUP(C392, Products!A:A, Products!C:C, "")="Bakery", RAND()&lt;0.3), "50% Perishable", "")
)</f>
        <v/>
      </c>
      <c r="O392" s="5">
        <f t="shared" ca="1" si="13"/>
        <v>0</v>
      </c>
    </row>
    <row r="393" spans="1:15" x14ac:dyDescent="0.45">
      <c r="A393" t="s">
        <v>332</v>
      </c>
      <c r="B393" s="6">
        <f>_xlfn.XLOOKUP(Table1[[#This Row],[Transaction_ID]],Transactions!A$2:A$501,Transactions!D$2:D$501)</f>
        <v>45694</v>
      </c>
      <c r="C393">
        <v>123567</v>
      </c>
      <c r="D393" s="5">
        <f>_xlfn.XLOOKUP(Table1[[#This Row],[SKU]],Products!A$2:A$91,Products!E$2:E$91)</f>
        <v>3.49</v>
      </c>
      <c r="E393" s="5">
        <f>_xlfn.XLOOKUP(C393,Products!A$2:A$91,Products!F$2:F$91)</f>
        <v>0</v>
      </c>
      <c r="F393">
        <v>3</v>
      </c>
      <c r="G393" s="5">
        <f>Table1[[#This Row],[Price]]*Table1[[#This Row],[Quantity_Sold]]</f>
        <v>10.47</v>
      </c>
      <c r="H393" s="5">
        <f t="shared" ca="1" si="12"/>
        <v>10.47</v>
      </c>
      <c r="I393">
        <f>_xlfn.XLOOKUP(Table1[[#This Row],[Transaction_ID]],Transactions!A$2:A$501,Transactions!B$2:B$501)</f>
        <v>217</v>
      </c>
      <c r="J393">
        <f>_xlfn.XLOOKUP(Table1[[#This Row],[Transaction_ID]],Transactions!$A$2:$A$501,Transactions!$C$2:$C$501)</f>
        <v>5</v>
      </c>
      <c r="K393" t="str">
        <f>_xlfn.XLOOKUP(Table1[[#This Row],[Transaction_ID]],Transactions!A$2:A$501,Transactions!F$2:F$501)</f>
        <v>Cash</v>
      </c>
      <c r="L393" t="b">
        <f>_xlfn.XLOOKUP(Table1[[#This Row],[Transaction_ID]],Transactions!A$2:A$501,Transactions!G$2:G$501)</f>
        <v>1</v>
      </c>
      <c r="M393" s="1">
        <f>IF(L393=TRUE, _xlfn.XLOOKUP(C393, Products!A$2:A$91,Products!G$2:G$91), 0)</f>
        <v>0</v>
      </c>
      <c r="N393" t="str">
        <f ca="1">_xlfn.TEXTJOIN(", ", TRUE,
 IF(AND(L393=TRUE, E393&gt;0), "Membership Pricing", ""),
 IF(AND(L393=TRUE, M393&gt;0), "PC Points", ""),
 IF(AND(_xlfn.XLOOKUP(C393, Products!A:A, Products!C:C, "")="Bakery", RAND()&lt;0.3), "50% Perishable", "")
)</f>
        <v/>
      </c>
      <c r="O393" s="5">
        <f t="shared" ca="1" si="13"/>
        <v>0</v>
      </c>
    </row>
    <row r="394" spans="1:15" x14ac:dyDescent="0.45">
      <c r="A394" t="s">
        <v>87</v>
      </c>
      <c r="B394" s="6">
        <f>_xlfn.XLOOKUP(Table1[[#This Row],[Transaction_ID]],Transactions!A$2:A$501,Transactions!D$2:D$501)</f>
        <v>45726</v>
      </c>
      <c r="C394">
        <v>123566</v>
      </c>
      <c r="D394" s="5">
        <f>_xlfn.XLOOKUP(Table1[[#This Row],[SKU]],Products!A$2:A$91,Products!E$2:E$91)</f>
        <v>2.4900000000000002</v>
      </c>
      <c r="E394" s="5">
        <f>_xlfn.XLOOKUP(C394,Products!A$2:A$91,Products!F$2:F$91)</f>
        <v>0</v>
      </c>
      <c r="F394">
        <v>5</v>
      </c>
      <c r="G394" s="5">
        <f>Table1[[#This Row],[Price]]*Table1[[#This Row],[Quantity_Sold]]</f>
        <v>12.450000000000001</v>
      </c>
      <c r="H394" s="5">
        <f t="shared" ca="1" si="12"/>
        <v>12.450000000000001</v>
      </c>
      <c r="I394">
        <f>_xlfn.XLOOKUP(Table1[[#This Row],[Transaction_ID]],Transactions!A$2:A$501,Transactions!B$2:B$501)</f>
        <v>210</v>
      </c>
      <c r="J394">
        <f>_xlfn.XLOOKUP(Table1[[#This Row],[Transaction_ID]],Transactions!$A$2:$A$501,Transactions!$C$2:$C$501)</f>
        <v>7</v>
      </c>
      <c r="K394" t="str">
        <f>_xlfn.XLOOKUP(Table1[[#This Row],[Transaction_ID]],Transactions!A$2:A$501,Transactions!F$2:F$501)</f>
        <v>Debit Card</v>
      </c>
      <c r="L394" t="b">
        <f>_xlfn.XLOOKUP(Table1[[#This Row],[Transaction_ID]],Transactions!A$2:A$501,Transactions!G$2:G$501)</f>
        <v>1</v>
      </c>
      <c r="M394" s="1">
        <f>IF(L394=TRUE, _xlfn.XLOOKUP(C394, Products!A$2:A$91,Products!G$2:G$91), 0)</f>
        <v>0</v>
      </c>
      <c r="N394" t="str">
        <f ca="1">_xlfn.TEXTJOIN(", ", TRUE,
 IF(AND(L394=TRUE, E394&gt;0), "Membership Pricing", ""),
 IF(AND(L394=TRUE, M394&gt;0), "PC Points", ""),
 IF(AND(_xlfn.XLOOKUP(C394, Products!A:A, Products!C:C, "")="Bakery", RAND()&lt;0.3), "50% Perishable", "")
)</f>
        <v/>
      </c>
      <c r="O394" s="5">
        <f t="shared" ca="1" si="13"/>
        <v>0</v>
      </c>
    </row>
    <row r="395" spans="1:15" x14ac:dyDescent="0.45">
      <c r="A395" t="s">
        <v>87</v>
      </c>
      <c r="B395" s="6">
        <f>_xlfn.XLOOKUP(Table1[[#This Row],[Transaction_ID]],Transactions!A$2:A$501,Transactions!D$2:D$501)</f>
        <v>45726</v>
      </c>
      <c r="C395">
        <v>123565</v>
      </c>
      <c r="D395" s="5">
        <f>_xlfn.XLOOKUP(Table1[[#This Row],[SKU]],Products!A$2:A$91,Products!E$2:E$91)</f>
        <v>3.49</v>
      </c>
      <c r="E395" s="5">
        <f>_xlfn.XLOOKUP(C395,Products!A$2:A$91,Products!F$2:F$91)</f>
        <v>0</v>
      </c>
      <c r="F395">
        <v>5</v>
      </c>
      <c r="G395" s="5">
        <f>Table1[[#This Row],[Price]]*Table1[[#This Row],[Quantity_Sold]]</f>
        <v>17.450000000000003</v>
      </c>
      <c r="H395" s="5">
        <f t="shared" ca="1" si="12"/>
        <v>17.450000000000003</v>
      </c>
      <c r="I395">
        <f>_xlfn.XLOOKUP(Table1[[#This Row],[Transaction_ID]],Transactions!A$2:A$501,Transactions!B$2:B$501)</f>
        <v>210</v>
      </c>
      <c r="J395">
        <f>_xlfn.XLOOKUP(Table1[[#This Row],[Transaction_ID]],Transactions!$A$2:$A$501,Transactions!$C$2:$C$501)</f>
        <v>7</v>
      </c>
      <c r="K395" t="str">
        <f>_xlfn.XLOOKUP(Table1[[#This Row],[Transaction_ID]],Transactions!A$2:A$501,Transactions!F$2:F$501)</f>
        <v>Debit Card</v>
      </c>
      <c r="L395" t="b">
        <f>_xlfn.XLOOKUP(Table1[[#This Row],[Transaction_ID]],Transactions!A$2:A$501,Transactions!G$2:G$501)</f>
        <v>1</v>
      </c>
      <c r="M395" s="1">
        <f>IF(L395=TRUE, _xlfn.XLOOKUP(C395, Products!A$2:A$91,Products!G$2:G$91), 0)</f>
        <v>0</v>
      </c>
      <c r="N395" t="str">
        <f ca="1">_xlfn.TEXTJOIN(", ", TRUE,
 IF(AND(L395=TRUE, E395&gt;0), "Membership Pricing", ""),
 IF(AND(L395=TRUE, M395&gt;0), "PC Points", ""),
 IF(AND(_xlfn.XLOOKUP(C395, Products!A:A, Products!C:C, "")="Bakery", RAND()&lt;0.3), "50% Perishable", "")
)</f>
        <v/>
      </c>
      <c r="O395" s="5">
        <f t="shared" ca="1" si="13"/>
        <v>0</v>
      </c>
    </row>
    <row r="396" spans="1:15" x14ac:dyDescent="0.45">
      <c r="A396" t="s">
        <v>87</v>
      </c>
      <c r="B396" s="6">
        <f>_xlfn.XLOOKUP(Table1[[#This Row],[Transaction_ID]],Transactions!A$2:A$501,Transactions!D$2:D$501)</f>
        <v>45726</v>
      </c>
      <c r="C396">
        <v>123543</v>
      </c>
      <c r="D396" s="5">
        <f>_xlfn.XLOOKUP(Table1[[#This Row],[SKU]],Products!A$2:A$91,Products!E$2:E$91)</f>
        <v>7.99</v>
      </c>
      <c r="E396" s="5">
        <f>_xlfn.XLOOKUP(C396,Products!A$2:A$91,Products!F$2:F$91)</f>
        <v>0</v>
      </c>
      <c r="F396">
        <v>3</v>
      </c>
      <c r="G396" s="5">
        <f>Table1[[#This Row],[Price]]*Table1[[#This Row],[Quantity_Sold]]</f>
        <v>23.97</v>
      </c>
      <c r="H396" s="5">
        <f t="shared" ca="1" si="12"/>
        <v>23.97</v>
      </c>
      <c r="I396">
        <f>_xlfn.XLOOKUP(Table1[[#This Row],[Transaction_ID]],Transactions!A$2:A$501,Transactions!B$2:B$501)</f>
        <v>210</v>
      </c>
      <c r="J396">
        <f>_xlfn.XLOOKUP(Table1[[#This Row],[Transaction_ID]],Transactions!$A$2:$A$501,Transactions!$C$2:$C$501)</f>
        <v>7</v>
      </c>
      <c r="K396" t="str">
        <f>_xlfn.XLOOKUP(Table1[[#This Row],[Transaction_ID]],Transactions!A$2:A$501,Transactions!F$2:F$501)</f>
        <v>Debit Card</v>
      </c>
      <c r="L396" t="b">
        <f>_xlfn.XLOOKUP(Table1[[#This Row],[Transaction_ID]],Transactions!A$2:A$501,Transactions!G$2:G$501)</f>
        <v>1</v>
      </c>
      <c r="M396" s="1">
        <f>IF(L396=TRUE, _xlfn.XLOOKUP(C396, Products!A$2:A$91,Products!G$2:G$91), 0)</f>
        <v>3000</v>
      </c>
      <c r="N396" t="str">
        <f ca="1">_xlfn.TEXTJOIN(", ", TRUE,
 IF(AND(L396=TRUE, E396&gt;0), "Membership Pricing", ""),
 IF(AND(L396=TRUE, M396&gt;0), "PC Points", ""),
 IF(AND(_xlfn.XLOOKUP(C396, Products!A:A, Products!C:C, "")="Bakery", RAND()&lt;0.3), "50% Perishable", "")
)</f>
        <v>PC Points</v>
      </c>
      <c r="O396" s="5">
        <f t="shared" ca="1" si="13"/>
        <v>0</v>
      </c>
    </row>
    <row r="397" spans="1:15" x14ac:dyDescent="0.45">
      <c r="A397" t="s">
        <v>333</v>
      </c>
      <c r="B397" s="6">
        <f>_xlfn.XLOOKUP(Table1[[#This Row],[Transaction_ID]],Transactions!A$2:A$501,Transactions!D$2:D$501)</f>
        <v>45726</v>
      </c>
      <c r="C397">
        <v>123551</v>
      </c>
      <c r="D397" s="5">
        <f>_xlfn.XLOOKUP(Table1[[#This Row],[SKU]],Products!A$2:A$91,Products!E$2:E$91)</f>
        <v>6.49</v>
      </c>
      <c r="E397" s="5">
        <f>_xlfn.XLOOKUP(C397,Products!A$2:A$91,Products!F$2:F$91)</f>
        <v>0</v>
      </c>
      <c r="F397">
        <v>4</v>
      </c>
      <c r="G397" s="5">
        <f>Table1[[#This Row],[Price]]*Table1[[#This Row],[Quantity_Sold]]</f>
        <v>25.96</v>
      </c>
      <c r="H397" s="5">
        <f t="shared" ca="1" si="12"/>
        <v>25.96</v>
      </c>
      <c r="I397">
        <f>_xlfn.XLOOKUP(Table1[[#This Row],[Transaction_ID]],Transactions!A$2:A$501,Transactions!B$2:B$501)</f>
        <v>216</v>
      </c>
      <c r="J397">
        <f>_xlfn.XLOOKUP(Table1[[#This Row],[Transaction_ID]],Transactions!$A$2:$A$501,Transactions!$C$2:$C$501)</f>
        <v>2</v>
      </c>
      <c r="K397" t="str">
        <f>_xlfn.XLOOKUP(Table1[[#This Row],[Transaction_ID]],Transactions!A$2:A$501,Transactions!F$2:F$501)</f>
        <v>Debit Card</v>
      </c>
      <c r="L397" t="b">
        <f>_xlfn.XLOOKUP(Table1[[#This Row],[Transaction_ID]],Transactions!A$2:A$501,Transactions!G$2:G$501)</f>
        <v>1</v>
      </c>
      <c r="M397" s="1">
        <f>IF(L397=TRUE, _xlfn.XLOOKUP(C397, Products!A$2:A$91,Products!G$2:G$91), 0)</f>
        <v>1000</v>
      </c>
      <c r="N397" t="str">
        <f ca="1">_xlfn.TEXTJOIN(", ", TRUE,
 IF(AND(L397=TRUE, E397&gt;0), "Membership Pricing", ""),
 IF(AND(L397=TRUE, M397&gt;0), "PC Points", ""),
 IF(AND(_xlfn.XLOOKUP(C397, Products!A:A, Products!C:C, "")="Bakery", RAND()&lt;0.3), "50% Perishable", "")
)</f>
        <v>PC Points</v>
      </c>
      <c r="O397" s="5">
        <f t="shared" ca="1" si="13"/>
        <v>0</v>
      </c>
    </row>
    <row r="398" spans="1:15" x14ac:dyDescent="0.45">
      <c r="A398" t="s">
        <v>333</v>
      </c>
      <c r="B398" s="6">
        <f>_xlfn.XLOOKUP(Table1[[#This Row],[Transaction_ID]],Transactions!A$2:A$501,Transactions!D$2:D$501)</f>
        <v>45726</v>
      </c>
      <c r="C398">
        <v>123547</v>
      </c>
      <c r="D398" s="5">
        <f>_xlfn.XLOOKUP(Table1[[#This Row],[SKU]],Products!A$2:A$91,Products!E$2:E$91)</f>
        <v>2.99</v>
      </c>
      <c r="E398" s="5">
        <f>_xlfn.XLOOKUP(C398,Products!A$2:A$91,Products!F$2:F$91)</f>
        <v>0</v>
      </c>
      <c r="F398">
        <v>5</v>
      </c>
      <c r="G398" s="5">
        <f>Table1[[#This Row],[Price]]*Table1[[#This Row],[Quantity_Sold]]</f>
        <v>14.950000000000001</v>
      </c>
      <c r="H398" s="5">
        <f t="shared" ca="1" si="12"/>
        <v>14.950000000000001</v>
      </c>
      <c r="I398">
        <f>_xlfn.XLOOKUP(Table1[[#This Row],[Transaction_ID]],Transactions!A$2:A$501,Transactions!B$2:B$501)</f>
        <v>216</v>
      </c>
      <c r="J398">
        <f>_xlfn.XLOOKUP(Table1[[#This Row],[Transaction_ID]],Transactions!$A$2:$A$501,Transactions!$C$2:$C$501)</f>
        <v>2</v>
      </c>
      <c r="K398" t="str">
        <f>_xlfn.XLOOKUP(Table1[[#This Row],[Transaction_ID]],Transactions!A$2:A$501,Transactions!F$2:F$501)</f>
        <v>Debit Card</v>
      </c>
      <c r="L398" t="b">
        <f>_xlfn.XLOOKUP(Table1[[#This Row],[Transaction_ID]],Transactions!A$2:A$501,Transactions!G$2:G$501)</f>
        <v>1</v>
      </c>
      <c r="M398" s="1">
        <f>IF(L398=TRUE, _xlfn.XLOOKUP(C398, Products!A$2:A$91,Products!G$2:G$91), 0)</f>
        <v>0</v>
      </c>
      <c r="N398" t="str">
        <f ca="1">_xlfn.TEXTJOIN(", ", TRUE,
 IF(AND(L398=TRUE, E398&gt;0), "Membership Pricing", ""),
 IF(AND(L398=TRUE, M398&gt;0), "PC Points", ""),
 IF(AND(_xlfn.XLOOKUP(C398, Products!A:A, Products!C:C, "")="Bakery", RAND()&lt;0.3), "50% Perishable", "")
)</f>
        <v/>
      </c>
      <c r="O398" s="5">
        <f t="shared" ca="1" si="13"/>
        <v>0</v>
      </c>
    </row>
    <row r="399" spans="1:15" x14ac:dyDescent="0.45">
      <c r="A399" t="s">
        <v>333</v>
      </c>
      <c r="B399" s="6">
        <f>_xlfn.XLOOKUP(Table1[[#This Row],[Transaction_ID]],Transactions!A$2:A$501,Transactions!D$2:D$501)</f>
        <v>45726</v>
      </c>
      <c r="C399">
        <v>123512</v>
      </c>
      <c r="D399" s="5">
        <f>_xlfn.XLOOKUP(Table1[[#This Row],[SKU]],Products!A$2:A$91,Products!E$2:E$91)</f>
        <v>3.49</v>
      </c>
      <c r="E399" s="5">
        <f>_xlfn.XLOOKUP(C399,Products!A$2:A$91,Products!F$2:F$91)</f>
        <v>0</v>
      </c>
      <c r="F399">
        <v>5</v>
      </c>
      <c r="G399" s="5">
        <f>Table1[[#This Row],[Price]]*Table1[[#This Row],[Quantity_Sold]]</f>
        <v>17.450000000000003</v>
      </c>
      <c r="H399" s="5">
        <f t="shared" ca="1" si="12"/>
        <v>17.450000000000003</v>
      </c>
      <c r="I399">
        <f>_xlfn.XLOOKUP(Table1[[#This Row],[Transaction_ID]],Transactions!A$2:A$501,Transactions!B$2:B$501)</f>
        <v>216</v>
      </c>
      <c r="J399">
        <f>_xlfn.XLOOKUP(Table1[[#This Row],[Transaction_ID]],Transactions!$A$2:$A$501,Transactions!$C$2:$C$501)</f>
        <v>2</v>
      </c>
      <c r="K399" t="str">
        <f>_xlfn.XLOOKUP(Table1[[#This Row],[Transaction_ID]],Transactions!A$2:A$501,Transactions!F$2:F$501)</f>
        <v>Debit Card</v>
      </c>
      <c r="L399" t="b">
        <f>_xlfn.XLOOKUP(Table1[[#This Row],[Transaction_ID]],Transactions!A$2:A$501,Transactions!G$2:G$501)</f>
        <v>1</v>
      </c>
      <c r="M399" s="1">
        <f>IF(L399=TRUE, _xlfn.XLOOKUP(C399, Products!A$2:A$91,Products!G$2:G$91), 0)</f>
        <v>0</v>
      </c>
      <c r="N399" t="str">
        <f ca="1">_xlfn.TEXTJOIN(", ", TRUE,
 IF(AND(L399=TRUE, E399&gt;0), "Membership Pricing", ""),
 IF(AND(L399=TRUE, M399&gt;0), "PC Points", ""),
 IF(AND(_xlfn.XLOOKUP(C399, Products!A:A, Products!C:C, "")="Bakery", RAND()&lt;0.3), "50% Perishable", "")
)</f>
        <v/>
      </c>
      <c r="O399" s="5">
        <f t="shared" ca="1" si="13"/>
        <v>0</v>
      </c>
    </row>
    <row r="400" spans="1:15" x14ac:dyDescent="0.45">
      <c r="A400" t="s">
        <v>333</v>
      </c>
      <c r="B400" s="6">
        <f>_xlfn.XLOOKUP(Table1[[#This Row],[Transaction_ID]],Transactions!A$2:A$501,Transactions!D$2:D$501)</f>
        <v>45726</v>
      </c>
      <c r="C400">
        <v>123556</v>
      </c>
      <c r="D400" s="5">
        <f>_xlfn.XLOOKUP(Table1[[#This Row],[SKU]],Products!A$2:A$91,Products!E$2:E$91)</f>
        <v>9.99</v>
      </c>
      <c r="E400" s="5">
        <f>_xlfn.XLOOKUP(C400,Products!A$2:A$91,Products!F$2:F$91)</f>
        <v>0</v>
      </c>
      <c r="F400">
        <v>2</v>
      </c>
      <c r="G400" s="5">
        <f>Table1[[#This Row],[Price]]*Table1[[#This Row],[Quantity_Sold]]</f>
        <v>19.98</v>
      </c>
      <c r="H400" s="5">
        <f t="shared" ca="1" si="12"/>
        <v>19.98</v>
      </c>
      <c r="I400">
        <f>_xlfn.XLOOKUP(Table1[[#This Row],[Transaction_ID]],Transactions!A$2:A$501,Transactions!B$2:B$501)</f>
        <v>216</v>
      </c>
      <c r="J400">
        <f>_xlfn.XLOOKUP(Table1[[#This Row],[Transaction_ID]],Transactions!$A$2:$A$501,Transactions!$C$2:$C$501)</f>
        <v>2</v>
      </c>
      <c r="K400" t="str">
        <f>_xlfn.XLOOKUP(Table1[[#This Row],[Transaction_ID]],Transactions!A$2:A$501,Transactions!F$2:F$501)</f>
        <v>Debit Card</v>
      </c>
      <c r="L400" t="b">
        <f>_xlfn.XLOOKUP(Table1[[#This Row],[Transaction_ID]],Transactions!A$2:A$501,Transactions!G$2:G$501)</f>
        <v>1</v>
      </c>
      <c r="M400" s="1">
        <f>IF(L400=TRUE, _xlfn.XLOOKUP(C400, Products!A$2:A$91,Products!G$2:G$91), 0)</f>
        <v>0</v>
      </c>
      <c r="N400" t="str">
        <f ca="1">_xlfn.TEXTJOIN(", ", TRUE,
 IF(AND(L400=TRUE, E400&gt;0), "Membership Pricing", ""),
 IF(AND(L400=TRUE, M400&gt;0), "PC Points", ""),
 IF(AND(_xlfn.XLOOKUP(C400, Products!A:A, Products!C:C, "")="Bakery", RAND()&lt;0.3), "50% Perishable", "")
)</f>
        <v/>
      </c>
      <c r="O400" s="5">
        <f t="shared" ca="1" si="13"/>
        <v>0</v>
      </c>
    </row>
    <row r="401" spans="1:15" x14ac:dyDescent="0.45">
      <c r="A401" t="s">
        <v>88</v>
      </c>
      <c r="B401" s="6">
        <f>_xlfn.XLOOKUP(Table1[[#This Row],[Transaction_ID]],Transactions!A$2:A$501,Transactions!D$2:D$501)</f>
        <v>45746</v>
      </c>
      <c r="C401">
        <v>123568</v>
      </c>
      <c r="D401" s="5">
        <f>_xlfn.XLOOKUP(Table1[[#This Row],[SKU]],Products!A$2:A$91,Products!E$2:E$91)</f>
        <v>4.99</v>
      </c>
      <c r="E401" s="5">
        <f>_xlfn.XLOOKUP(C401,Products!A$2:A$91,Products!F$2:F$91)</f>
        <v>4</v>
      </c>
      <c r="F401">
        <v>1</v>
      </c>
      <c r="G401" s="5">
        <f>Table1[[#This Row],[Price]]*Table1[[#This Row],[Quantity_Sold]]</f>
        <v>4.99</v>
      </c>
      <c r="H401" s="5">
        <f t="shared" ca="1" si="12"/>
        <v>4</v>
      </c>
      <c r="I401">
        <f>_xlfn.XLOOKUP(Table1[[#This Row],[Transaction_ID]],Transactions!A$2:A$501,Transactions!B$2:B$501)</f>
        <v>218</v>
      </c>
      <c r="J401">
        <f>_xlfn.XLOOKUP(Table1[[#This Row],[Transaction_ID]],Transactions!$A$2:$A$501,Transactions!$C$2:$C$501)</f>
        <v>7</v>
      </c>
      <c r="K401" t="str">
        <f>_xlfn.XLOOKUP(Table1[[#This Row],[Transaction_ID]],Transactions!A$2:A$501,Transactions!F$2:F$501)</f>
        <v>Debit Card</v>
      </c>
      <c r="L401" t="b">
        <f>_xlfn.XLOOKUP(Table1[[#This Row],[Transaction_ID]],Transactions!A$2:A$501,Transactions!G$2:G$501)</f>
        <v>1</v>
      </c>
      <c r="M401" s="1">
        <f>IF(L401=TRUE, _xlfn.XLOOKUP(C401, Products!A$2:A$91,Products!G$2:G$91), 0)</f>
        <v>0</v>
      </c>
      <c r="N401" t="str">
        <f ca="1">_xlfn.TEXTJOIN(", ", TRUE,
 IF(AND(L401=TRUE, E401&gt;0), "Membership Pricing", ""),
 IF(AND(L401=TRUE, M401&gt;0), "PC Points", ""),
 IF(AND(_xlfn.XLOOKUP(C401, Products!A:A, Products!C:C, "")="Bakery", RAND()&lt;0.3), "50% Perishable", "")
)</f>
        <v>Membership Pricing</v>
      </c>
      <c r="O401" s="5">
        <f t="shared" ca="1" si="13"/>
        <v>0.99000000000000021</v>
      </c>
    </row>
    <row r="402" spans="1:15" x14ac:dyDescent="0.45">
      <c r="A402" t="s">
        <v>88</v>
      </c>
      <c r="B402" s="6">
        <f>_xlfn.XLOOKUP(Table1[[#This Row],[Transaction_ID]],Transactions!A$2:A$501,Transactions!D$2:D$501)</f>
        <v>45746</v>
      </c>
      <c r="C402">
        <v>123527</v>
      </c>
      <c r="D402" s="5">
        <f>_xlfn.XLOOKUP(Table1[[#This Row],[SKU]],Products!A$2:A$91,Products!E$2:E$91)</f>
        <v>4.99</v>
      </c>
      <c r="E402" s="5">
        <f>_xlfn.XLOOKUP(C402,Products!A$2:A$91,Products!F$2:F$91)</f>
        <v>0</v>
      </c>
      <c r="F402">
        <v>5</v>
      </c>
      <c r="G402" s="5">
        <f>Table1[[#This Row],[Price]]*Table1[[#This Row],[Quantity_Sold]]</f>
        <v>24.950000000000003</v>
      </c>
      <c r="H402" s="5">
        <f t="shared" ca="1" si="12"/>
        <v>24.950000000000003</v>
      </c>
      <c r="I402">
        <f>_xlfn.XLOOKUP(Table1[[#This Row],[Transaction_ID]],Transactions!A$2:A$501,Transactions!B$2:B$501)</f>
        <v>218</v>
      </c>
      <c r="J402">
        <f>_xlfn.XLOOKUP(Table1[[#This Row],[Transaction_ID]],Transactions!$A$2:$A$501,Transactions!$C$2:$C$501)</f>
        <v>7</v>
      </c>
      <c r="K402" t="str">
        <f>_xlfn.XLOOKUP(Table1[[#This Row],[Transaction_ID]],Transactions!A$2:A$501,Transactions!F$2:F$501)</f>
        <v>Debit Card</v>
      </c>
      <c r="L402" t="b">
        <f>_xlfn.XLOOKUP(Table1[[#This Row],[Transaction_ID]],Transactions!A$2:A$501,Transactions!G$2:G$501)</f>
        <v>1</v>
      </c>
      <c r="M402" s="1">
        <f>IF(L402=TRUE, _xlfn.XLOOKUP(C402, Products!A$2:A$91,Products!G$2:G$91), 0)</f>
        <v>0</v>
      </c>
      <c r="N402" t="str">
        <f ca="1">_xlfn.TEXTJOIN(", ", TRUE,
 IF(AND(L402=TRUE, E402&gt;0), "Membership Pricing", ""),
 IF(AND(L402=TRUE, M402&gt;0), "PC Points", ""),
 IF(AND(_xlfn.XLOOKUP(C402, Products!A:A, Products!C:C, "")="Bakery", RAND()&lt;0.3), "50% Perishable", "")
)</f>
        <v/>
      </c>
      <c r="O402" s="5">
        <f t="shared" ca="1" si="13"/>
        <v>0</v>
      </c>
    </row>
    <row r="403" spans="1:15" x14ac:dyDescent="0.45">
      <c r="A403" t="s">
        <v>88</v>
      </c>
      <c r="B403" s="6">
        <f>_xlfn.XLOOKUP(Table1[[#This Row],[Transaction_ID]],Transactions!A$2:A$501,Transactions!D$2:D$501)</f>
        <v>45746</v>
      </c>
      <c r="C403">
        <v>123576</v>
      </c>
      <c r="D403" s="5">
        <f>_xlfn.XLOOKUP(Table1[[#This Row],[SKU]],Products!A$2:A$91,Products!E$2:E$91)</f>
        <v>2.99</v>
      </c>
      <c r="E403" s="5">
        <f>_xlfn.XLOOKUP(C403,Products!A$2:A$91,Products!F$2:F$91)</f>
        <v>0</v>
      </c>
      <c r="F403">
        <v>2</v>
      </c>
      <c r="G403" s="5">
        <f>Table1[[#This Row],[Price]]*Table1[[#This Row],[Quantity_Sold]]</f>
        <v>5.98</v>
      </c>
      <c r="H403" s="5">
        <f t="shared" ca="1" si="12"/>
        <v>5.98</v>
      </c>
      <c r="I403">
        <f>_xlfn.XLOOKUP(Table1[[#This Row],[Transaction_ID]],Transactions!A$2:A$501,Transactions!B$2:B$501)</f>
        <v>218</v>
      </c>
      <c r="J403">
        <f>_xlfn.XLOOKUP(Table1[[#This Row],[Transaction_ID]],Transactions!$A$2:$A$501,Transactions!$C$2:$C$501)</f>
        <v>7</v>
      </c>
      <c r="K403" t="str">
        <f>_xlfn.XLOOKUP(Table1[[#This Row],[Transaction_ID]],Transactions!A$2:A$501,Transactions!F$2:F$501)</f>
        <v>Debit Card</v>
      </c>
      <c r="L403" t="b">
        <f>_xlfn.XLOOKUP(Table1[[#This Row],[Transaction_ID]],Transactions!A$2:A$501,Transactions!G$2:G$501)</f>
        <v>1</v>
      </c>
      <c r="M403" s="1">
        <f>IF(L403=TRUE, _xlfn.XLOOKUP(C403, Products!A$2:A$91,Products!G$2:G$91), 0)</f>
        <v>0</v>
      </c>
      <c r="N403" t="str">
        <f ca="1">_xlfn.TEXTJOIN(", ", TRUE,
 IF(AND(L403=TRUE, E403&gt;0), "Membership Pricing", ""),
 IF(AND(L403=TRUE, M403&gt;0), "PC Points", ""),
 IF(AND(_xlfn.XLOOKUP(C403, Products!A:A, Products!C:C, "")="Bakery", RAND()&lt;0.3), "50% Perishable", "")
)</f>
        <v/>
      </c>
      <c r="O403" s="5">
        <f t="shared" ca="1" si="13"/>
        <v>0</v>
      </c>
    </row>
    <row r="404" spans="1:15" x14ac:dyDescent="0.45">
      <c r="A404" t="s">
        <v>89</v>
      </c>
      <c r="B404" s="6">
        <f>_xlfn.XLOOKUP(Table1[[#This Row],[Transaction_ID]],Transactions!A$2:A$501,Transactions!D$2:D$501)</f>
        <v>45746</v>
      </c>
      <c r="C404">
        <v>123551</v>
      </c>
      <c r="D404" s="5">
        <f>_xlfn.XLOOKUP(Table1[[#This Row],[SKU]],Products!A$2:A$91,Products!E$2:E$91)</f>
        <v>6.49</v>
      </c>
      <c r="E404" s="5">
        <f>_xlfn.XLOOKUP(C404,Products!A$2:A$91,Products!F$2:F$91)</f>
        <v>0</v>
      </c>
      <c r="F404">
        <v>5</v>
      </c>
      <c r="G404" s="5">
        <f>Table1[[#This Row],[Price]]*Table1[[#This Row],[Quantity_Sold]]</f>
        <v>32.450000000000003</v>
      </c>
      <c r="H404" s="5">
        <f t="shared" ca="1" si="12"/>
        <v>32.450000000000003</v>
      </c>
      <c r="I404">
        <f>_xlfn.XLOOKUP(Table1[[#This Row],[Transaction_ID]],Transactions!A$2:A$501,Transactions!B$2:B$501)</f>
        <v>218</v>
      </c>
      <c r="J404">
        <f>_xlfn.XLOOKUP(Table1[[#This Row],[Transaction_ID]],Transactions!$A$2:$A$501,Transactions!$C$2:$C$501)</f>
        <v>3</v>
      </c>
      <c r="K404" t="str">
        <f>_xlfn.XLOOKUP(Table1[[#This Row],[Transaction_ID]],Transactions!A$2:A$501,Transactions!F$2:F$501)</f>
        <v>Debit Card</v>
      </c>
      <c r="L404" t="b">
        <f>_xlfn.XLOOKUP(Table1[[#This Row],[Transaction_ID]],Transactions!A$2:A$501,Transactions!G$2:G$501)</f>
        <v>1</v>
      </c>
      <c r="M404" s="1">
        <f>IF(L404=TRUE, _xlfn.XLOOKUP(C404, Products!A$2:A$91,Products!G$2:G$91), 0)</f>
        <v>1000</v>
      </c>
      <c r="N404" t="str">
        <f ca="1">_xlfn.TEXTJOIN(", ", TRUE,
 IF(AND(L404=TRUE, E404&gt;0), "Membership Pricing", ""),
 IF(AND(L404=TRUE, M404&gt;0), "PC Points", ""),
 IF(AND(_xlfn.XLOOKUP(C404, Products!A:A, Products!C:C, "")="Bakery", RAND()&lt;0.3), "50% Perishable", "")
)</f>
        <v>PC Points</v>
      </c>
      <c r="O404" s="5">
        <f t="shared" ca="1" si="13"/>
        <v>0</v>
      </c>
    </row>
    <row r="405" spans="1:15" x14ac:dyDescent="0.45">
      <c r="A405" t="s">
        <v>89</v>
      </c>
      <c r="B405" s="6">
        <f>_xlfn.XLOOKUP(Table1[[#This Row],[Transaction_ID]],Transactions!A$2:A$501,Transactions!D$2:D$501)</f>
        <v>45746</v>
      </c>
      <c r="C405">
        <v>123547</v>
      </c>
      <c r="D405" s="5">
        <f>_xlfn.XLOOKUP(Table1[[#This Row],[SKU]],Products!A$2:A$91,Products!E$2:E$91)</f>
        <v>2.99</v>
      </c>
      <c r="E405" s="5">
        <f>_xlfn.XLOOKUP(C405,Products!A$2:A$91,Products!F$2:F$91)</f>
        <v>0</v>
      </c>
      <c r="F405">
        <v>2</v>
      </c>
      <c r="G405" s="5">
        <f>Table1[[#This Row],[Price]]*Table1[[#This Row],[Quantity_Sold]]</f>
        <v>5.98</v>
      </c>
      <c r="H405" s="5">
        <f t="shared" ca="1" si="12"/>
        <v>5.98</v>
      </c>
      <c r="I405">
        <f>_xlfn.XLOOKUP(Table1[[#This Row],[Transaction_ID]],Transactions!A$2:A$501,Transactions!B$2:B$501)</f>
        <v>218</v>
      </c>
      <c r="J405">
        <f>_xlfn.XLOOKUP(Table1[[#This Row],[Transaction_ID]],Transactions!$A$2:$A$501,Transactions!$C$2:$C$501)</f>
        <v>3</v>
      </c>
      <c r="K405" t="str">
        <f>_xlfn.XLOOKUP(Table1[[#This Row],[Transaction_ID]],Transactions!A$2:A$501,Transactions!F$2:F$501)</f>
        <v>Debit Card</v>
      </c>
      <c r="L405" t="b">
        <f>_xlfn.XLOOKUP(Table1[[#This Row],[Transaction_ID]],Transactions!A$2:A$501,Transactions!G$2:G$501)</f>
        <v>1</v>
      </c>
      <c r="M405" s="1">
        <f>IF(L405=TRUE, _xlfn.XLOOKUP(C405, Products!A$2:A$91,Products!G$2:G$91), 0)</f>
        <v>0</v>
      </c>
      <c r="N405" t="str">
        <f ca="1">_xlfn.TEXTJOIN(", ", TRUE,
 IF(AND(L405=TRUE, E405&gt;0), "Membership Pricing", ""),
 IF(AND(L405=TRUE, M405&gt;0), "PC Points", ""),
 IF(AND(_xlfn.XLOOKUP(C405, Products!A:A, Products!C:C, "")="Bakery", RAND()&lt;0.3), "50% Perishable", "")
)</f>
        <v/>
      </c>
      <c r="O405" s="5">
        <f t="shared" ca="1" si="13"/>
        <v>0</v>
      </c>
    </row>
    <row r="406" spans="1:15" x14ac:dyDescent="0.45">
      <c r="A406" t="s">
        <v>89</v>
      </c>
      <c r="B406" s="6">
        <f>_xlfn.XLOOKUP(Table1[[#This Row],[Transaction_ID]],Transactions!A$2:A$501,Transactions!D$2:D$501)</f>
        <v>45746</v>
      </c>
      <c r="C406">
        <v>123560</v>
      </c>
      <c r="D406" s="5">
        <f>_xlfn.XLOOKUP(Table1[[#This Row],[SKU]],Products!A$2:A$91,Products!E$2:E$91)</f>
        <v>7.99</v>
      </c>
      <c r="E406" s="5">
        <f>_xlfn.XLOOKUP(C406,Products!A$2:A$91,Products!F$2:F$91)</f>
        <v>0</v>
      </c>
      <c r="F406">
        <v>2</v>
      </c>
      <c r="G406" s="5">
        <f>Table1[[#This Row],[Price]]*Table1[[#This Row],[Quantity_Sold]]</f>
        <v>15.98</v>
      </c>
      <c r="H406" s="5">
        <f t="shared" ca="1" si="12"/>
        <v>15.98</v>
      </c>
      <c r="I406">
        <f>_xlfn.XLOOKUP(Table1[[#This Row],[Transaction_ID]],Transactions!A$2:A$501,Transactions!B$2:B$501)</f>
        <v>218</v>
      </c>
      <c r="J406">
        <f>_xlfn.XLOOKUP(Table1[[#This Row],[Transaction_ID]],Transactions!$A$2:$A$501,Transactions!$C$2:$C$501)</f>
        <v>3</v>
      </c>
      <c r="K406" t="str">
        <f>_xlfn.XLOOKUP(Table1[[#This Row],[Transaction_ID]],Transactions!A$2:A$501,Transactions!F$2:F$501)</f>
        <v>Debit Card</v>
      </c>
      <c r="L406" t="b">
        <f>_xlfn.XLOOKUP(Table1[[#This Row],[Transaction_ID]],Transactions!A$2:A$501,Transactions!G$2:G$501)</f>
        <v>1</v>
      </c>
      <c r="M406" s="1">
        <f>IF(L406=TRUE, _xlfn.XLOOKUP(C406, Products!A$2:A$91,Products!G$2:G$91), 0)</f>
        <v>0</v>
      </c>
      <c r="N406" t="str">
        <f ca="1">_xlfn.TEXTJOIN(", ", TRUE,
 IF(AND(L406=TRUE, E406&gt;0), "Membership Pricing", ""),
 IF(AND(L406=TRUE, M406&gt;0), "PC Points", ""),
 IF(AND(_xlfn.XLOOKUP(C406, Products!A:A, Products!C:C, "")="Bakery", RAND()&lt;0.3), "50% Perishable", "")
)</f>
        <v/>
      </c>
      <c r="O406" s="5">
        <f t="shared" ca="1" si="13"/>
        <v>0</v>
      </c>
    </row>
    <row r="407" spans="1:15" x14ac:dyDescent="0.45">
      <c r="A407" t="s">
        <v>90</v>
      </c>
      <c r="B407" s="6">
        <f>_xlfn.XLOOKUP(Table1[[#This Row],[Transaction_ID]],Transactions!A$2:A$501,Transactions!D$2:D$501)</f>
        <v>45746</v>
      </c>
      <c r="C407">
        <v>123514</v>
      </c>
      <c r="D407" s="5">
        <f>_xlfn.XLOOKUP(Table1[[#This Row],[SKU]],Products!A$2:A$91,Products!E$2:E$91)</f>
        <v>9.99</v>
      </c>
      <c r="E407" s="5">
        <f>_xlfn.XLOOKUP(C407,Products!A$2:A$91,Products!F$2:F$91)</f>
        <v>0</v>
      </c>
      <c r="F407">
        <v>4</v>
      </c>
      <c r="G407" s="5">
        <f>Table1[[#This Row],[Price]]*Table1[[#This Row],[Quantity_Sold]]</f>
        <v>39.96</v>
      </c>
      <c r="H407" s="5">
        <f t="shared" ca="1" si="12"/>
        <v>39.96</v>
      </c>
      <c r="I407">
        <f>_xlfn.XLOOKUP(Table1[[#This Row],[Transaction_ID]],Transactions!A$2:A$501,Transactions!B$2:B$501)</f>
        <v>208</v>
      </c>
      <c r="J407">
        <f>_xlfn.XLOOKUP(Table1[[#This Row],[Transaction_ID]],Transactions!$A$2:$A$501,Transactions!$C$2:$C$501)</f>
        <v>4</v>
      </c>
      <c r="K407" t="str">
        <f>_xlfn.XLOOKUP(Table1[[#This Row],[Transaction_ID]],Transactions!A$2:A$501,Transactions!F$2:F$501)</f>
        <v>Debit Card</v>
      </c>
      <c r="L407" t="b">
        <f>_xlfn.XLOOKUP(Table1[[#This Row],[Transaction_ID]],Transactions!A$2:A$501,Transactions!G$2:G$501)</f>
        <v>1</v>
      </c>
      <c r="M407" s="1">
        <f>IF(L407=TRUE, _xlfn.XLOOKUP(C407, Products!A$2:A$91,Products!G$2:G$91), 0)</f>
        <v>0</v>
      </c>
      <c r="N407" t="str">
        <f ca="1">_xlfn.TEXTJOIN(", ", TRUE,
 IF(AND(L407=TRUE, E407&gt;0), "Membership Pricing", ""),
 IF(AND(L407=TRUE, M407&gt;0), "PC Points", ""),
 IF(AND(_xlfn.XLOOKUP(C407, Products!A:A, Products!C:C, "")="Bakery", RAND()&lt;0.3), "50% Perishable", "")
)</f>
        <v/>
      </c>
      <c r="O407" s="5">
        <f t="shared" ca="1" si="13"/>
        <v>0</v>
      </c>
    </row>
    <row r="408" spans="1:15" x14ac:dyDescent="0.45">
      <c r="A408" t="s">
        <v>90</v>
      </c>
      <c r="B408" s="6">
        <f>_xlfn.XLOOKUP(Table1[[#This Row],[Transaction_ID]],Transactions!A$2:A$501,Transactions!D$2:D$501)</f>
        <v>45746</v>
      </c>
      <c r="C408">
        <v>123600</v>
      </c>
      <c r="D408" s="5">
        <f>_xlfn.XLOOKUP(Table1[[#This Row],[SKU]],Products!A$2:A$91,Products!E$2:E$91)</f>
        <v>4.99</v>
      </c>
      <c r="E408" s="5">
        <f>_xlfn.XLOOKUP(C408,Products!A$2:A$91,Products!F$2:F$91)</f>
        <v>0</v>
      </c>
      <c r="F408">
        <v>1</v>
      </c>
      <c r="G408" s="5">
        <f>Table1[[#This Row],[Price]]*Table1[[#This Row],[Quantity_Sold]]</f>
        <v>4.99</v>
      </c>
      <c r="H408" s="5">
        <f t="shared" ca="1" si="12"/>
        <v>4.99</v>
      </c>
      <c r="I408">
        <f>_xlfn.XLOOKUP(Table1[[#This Row],[Transaction_ID]],Transactions!A$2:A$501,Transactions!B$2:B$501)</f>
        <v>208</v>
      </c>
      <c r="J408">
        <f>_xlfn.XLOOKUP(Table1[[#This Row],[Transaction_ID]],Transactions!$A$2:$A$501,Transactions!$C$2:$C$501)</f>
        <v>4</v>
      </c>
      <c r="K408" t="str">
        <f>_xlfn.XLOOKUP(Table1[[#This Row],[Transaction_ID]],Transactions!A$2:A$501,Transactions!F$2:F$501)</f>
        <v>Debit Card</v>
      </c>
      <c r="L408" t="b">
        <f>_xlfn.XLOOKUP(Table1[[#This Row],[Transaction_ID]],Transactions!A$2:A$501,Transactions!G$2:G$501)</f>
        <v>1</v>
      </c>
      <c r="M408" s="1">
        <f>IF(L408=TRUE, _xlfn.XLOOKUP(C408, Products!A$2:A$91,Products!G$2:G$91), 0)</f>
        <v>2000</v>
      </c>
      <c r="N408" t="str">
        <f ca="1">_xlfn.TEXTJOIN(", ", TRUE,
 IF(AND(L408=TRUE, E408&gt;0), "Membership Pricing", ""),
 IF(AND(L408=TRUE, M408&gt;0), "PC Points", ""),
 IF(AND(_xlfn.XLOOKUP(C408, Products!A:A, Products!C:C, "")="Bakery", RAND()&lt;0.3), "50% Perishable", "")
)</f>
        <v>PC Points</v>
      </c>
      <c r="O408" s="5">
        <f t="shared" ca="1" si="13"/>
        <v>0</v>
      </c>
    </row>
    <row r="409" spans="1:15" x14ac:dyDescent="0.45">
      <c r="A409" t="s">
        <v>334</v>
      </c>
      <c r="B409" s="6">
        <f>_xlfn.XLOOKUP(Table1[[#This Row],[Transaction_ID]],Transactions!A$2:A$501,Transactions!D$2:D$501)</f>
        <v>45704</v>
      </c>
      <c r="C409">
        <v>123538</v>
      </c>
      <c r="D409" s="5">
        <f>_xlfn.XLOOKUP(Table1[[#This Row],[SKU]],Products!A$2:A$91,Products!E$2:E$91)</f>
        <v>5.49</v>
      </c>
      <c r="E409" s="5">
        <f>_xlfn.XLOOKUP(C409,Products!A$2:A$91,Products!F$2:F$91)</f>
        <v>0</v>
      </c>
      <c r="F409">
        <v>1</v>
      </c>
      <c r="G409" s="5">
        <f>Table1[[#This Row],[Price]]*Table1[[#This Row],[Quantity_Sold]]</f>
        <v>5.49</v>
      </c>
      <c r="H409" s="5">
        <f t="shared" ca="1" si="12"/>
        <v>5.49</v>
      </c>
      <c r="I409">
        <f>_xlfn.XLOOKUP(Table1[[#This Row],[Transaction_ID]],Transactions!A$2:A$501,Transactions!B$2:B$501)</f>
        <v>207</v>
      </c>
      <c r="J409">
        <f>_xlfn.XLOOKUP(Table1[[#This Row],[Transaction_ID]],Transactions!$A$2:$A$501,Transactions!$C$2:$C$501)</f>
        <v>6</v>
      </c>
      <c r="K409" t="str">
        <f>_xlfn.XLOOKUP(Table1[[#This Row],[Transaction_ID]],Transactions!A$2:A$501,Transactions!F$2:F$501)</f>
        <v>Debit Card</v>
      </c>
      <c r="L409" t="b">
        <f>_xlfn.XLOOKUP(Table1[[#This Row],[Transaction_ID]],Transactions!A$2:A$501,Transactions!G$2:G$501)</f>
        <v>1</v>
      </c>
      <c r="M409" s="1">
        <f>IF(L409=TRUE, _xlfn.XLOOKUP(C409, Products!A$2:A$91,Products!G$2:G$91), 0)</f>
        <v>0</v>
      </c>
      <c r="N409" t="str">
        <f ca="1">_xlfn.TEXTJOIN(", ", TRUE,
 IF(AND(L409=TRUE, E409&gt;0), "Membership Pricing", ""),
 IF(AND(L409=TRUE, M409&gt;0), "PC Points", ""),
 IF(AND(_xlfn.XLOOKUP(C409, Products!A:A, Products!C:C, "")="Bakery", RAND()&lt;0.3), "50% Perishable", "")
)</f>
        <v/>
      </c>
      <c r="O409" s="5">
        <f t="shared" ca="1" si="13"/>
        <v>0</v>
      </c>
    </row>
    <row r="410" spans="1:15" x14ac:dyDescent="0.45">
      <c r="A410" t="s">
        <v>334</v>
      </c>
      <c r="B410" s="6">
        <f>_xlfn.XLOOKUP(Table1[[#This Row],[Transaction_ID]],Transactions!A$2:A$501,Transactions!D$2:D$501)</f>
        <v>45704</v>
      </c>
      <c r="C410">
        <v>123563</v>
      </c>
      <c r="D410" s="5">
        <f>_xlfn.XLOOKUP(Table1[[#This Row],[SKU]],Products!A$2:A$91,Products!E$2:E$91)</f>
        <v>3.49</v>
      </c>
      <c r="E410" s="5">
        <f>_xlfn.XLOOKUP(C410,Products!A$2:A$91,Products!F$2:F$91)</f>
        <v>0</v>
      </c>
      <c r="F410">
        <v>1</v>
      </c>
      <c r="G410" s="5">
        <f>Table1[[#This Row],[Price]]*Table1[[#This Row],[Quantity_Sold]]</f>
        <v>3.49</v>
      </c>
      <c r="H410" s="5">
        <f t="shared" ca="1" si="12"/>
        <v>3.49</v>
      </c>
      <c r="I410">
        <f>_xlfn.XLOOKUP(Table1[[#This Row],[Transaction_ID]],Transactions!A$2:A$501,Transactions!B$2:B$501)</f>
        <v>207</v>
      </c>
      <c r="J410">
        <f>_xlfn.XLOOKUP(Table1[[#This Row],[Transaction_ID]],Transactions!$A$2:$A$501,Transactions!$C$2:$C$501)</f>
        <v>6</v>
      </c>
      <c r="K410" t="str">
        <f>_xlfn.XLOOKUP(Table1[[#This Row],[Transaction_ID]],Transactions!A$2:A$501,Transactions!F$2:F$501)</f>
        <v>Debit Card</v>
      </c>
      <c r="L410" t="b">
        <f>_xlfn.XLOOKUP(Table1[[#This Row],[Transaction_ID]],Transactions!A$2:A$501,Transactions!G$2:G$501)</f>
        <v>1</v>
      </c>
      <c r="M410" s="1">
        <f>IF(L410=TRUE, _xlfn.XLOOKUP(C410, Products!A$2:A$91,Products!G$2:G$91), 0)</f>
        <v>0</v>
      </c>
      <c r="N410" t="str">
        <f ca="1">_xlfn.TEXTJOIN(", ", TRUE,
 IF(AND(L410=TRUE, E410&gt;0), "Membership Pricing", ""),
 IF(AND(L410=TRUE, M410&gt;0), "PC Points", ""),
 IF(AND(_xlfn.XLOOKUP(C410, Products!A:A, Products!C:C, "")="Bakery", RAND()&lt;0.3), "50% Perishable", "")
)</f>
        <v/>
      </c>
      <c r="O410" s="5">
        <f t="shared" ca="1" si="13"/>
        <v>0</v>
      </c>
    </row>
    <row r="411" spans="1:15" x14ac:dyDescent="0.45">
      <c r="A411" t="s">
        <v>334</v>
      </c>
      <c r="B411" s="6">
        <f>_xlfn.XLOOKUP(Table1[[#This Row],[Transaction_ID]],Transactions!A$2:A$501,Transactions!D$2:D$501)</f>
        <v>45704</v>
      </c>
      <c r="C411">
        <v>123585</v>
      </c>
      <c r="D411" s="5">
        <f>_xlfn.XLOOKUP(Table1[[#This Row],[SKU]],Products!A$2:A$91,Products!E$2:E$91)</f>
        <v>2.99</v>
      </c>
      <c r="E411" s="5">
        <f>_xlfn.XLOOKUP(C411,Products!A$2:A$91,Products!F$2:F$91)</f>
        <v>0</v>
      </c>
      <c r="F411">
        <v>4</v>
      </c>
      <c r="G411" s="5">
        <f>Table1[[#This Row],[Price]]*Table1[[#This Row],[Quantity_Sold]]</f>
        <v>11.96</v>
      </c>
      <c r="H411" s="5">
        <f t="shared" ca="1" si="12"/>
        <v>11.96</v>
      </c>
      <c r="I411">
        <f>_xlfn.XLOOKUP(Table1[[#This Row],[Transaction_ID]],Transactions!A$2:A$501,Transactions!B$2:B$501)</f>
        <v>207</v>
      </c>
      <c r="J411">
        <f>_xlfn.XLOOKUP(Table1[[#This Row],[Transaction_ID]],Transactions!$A$2:$A$501,Transactions!$C$2:$C$501)</f>
        <v>6</v>
      </c>
      <c r="K411" t="str">
        <f>_xlfn.XLOOKUP(Table1[[#This Row],[Transaction_ID]],Transactions!A$2:A$501,Transactions!F$2:F$501)</f>
        <v>Debit Card</v>
      </c>
      <c r="L411" t="b">
        <f>_xlfn.XLOOKUP(Table1[[#This Row],[Transaction_ID]],Transactions!A$2:A$501,Transactions!G$2:G$501)</f>
        <v>1</v>
      </c>
      <c r="M411" s="1">
        <f>IF(L411=TRUE, _xlfn.XLOOKUP(C411, Products!A$2:A$91,Products!G$2:G$91), 0)</f>
        <v>1000</v>
      </c>
      <c r="N411" t="str">
        <f ca="1">_xlfn.TEXTJOIN(", ", TRUE,
 IF(AND(L411=TRUE, E411&gt;0), "Membership Pricing", ""),
 IF(AND(L411=TRUE, M411&gt;0), "PC Points", ""),
 IF(AND(_xlfn.XLOOKUP(C411, Products!A:A, Products!C:C, "")="Bakery", RAND()&lt;0.3), "50% Perishable", "")
)</f>
        <v>PC Points</v>
      </c>
      <c r="O411" s="5">
        <f t="shared" ca="1" si="13"/>
        <v>0</v>
      </c>
    </row>
    <row r="412" spans="1:15" x14ac:dyDescent="0.45">
      <c r="A412" t="s">
        <v>334</v>
      </c>
      <c r="B412" s="6">
        <f>_xlfn.XLOOKUP(Table1[[#This Row],[Transaction_ID]],Transactions!A$2:A$501,Transactions!D$2:D$501)</f>
        <v>45704</v>
      </c>
      <c r="C412">
        <v>123517</v>
      </c>
      <c r="D412" s="5">
        <f>_xlfn.XLOOKUP(Table1[[#This Row],[SKU]],Products!A$2:A$91,Products!E$2:E$91)</f>
        <v>2.4900000000000002</v>
      </c>
      <c r="E412" s="5">
        <f>_xlfn.XLOOKUP(C412,Products!A$2:A$91,Products!F$2:F$91)</f>
        <v>0</v>
      </c>
      <c r="F412">
        <v>4</v>
      </c>
      <c r="G412" s="5">
        <f>Table1[[#This Row],[Price]]*Table1[[#This Row],[Quantity_Sold]]</f>
        <v>9.9600000000000009</v>
      </c>
      <c r="H412" s="5">
        <f t="shared" ca="1" si="12"/>
        <v>9.9600000000000009</v>
      </c>
      <c r="I412">
        <f>_xlfn.XLOOKUP(Table1[[#This Row],[Transaction_ID]],Transactions!A$2:A$501,Transactions!B$2:B$501)</f>
        <v>207</v>
      </c>
      <c r="J412">
        <f>_xlfn.XLOOKUP(Table1[[#This Row],[Transaction_ID]],Transactions!$A$2:$A$501,Transactions!$C$2:$C$501)</f>
        <v>6</v>
      </c>
      <c r="K412" t="str">
        <f>_xlfn.XLOOKUP(Table1[[#This Row],[Transaction_ID]],Transactions!A$2:A$501,Transactions!F$2:F$501)</f>
        <v>Debit Card</v>
      </c>
      <c r="L412" t="b">
        <f>_xlfn.XLOOKUP(Table1[[#This Row],[Transaction_ID]],Transactions!A$2:A$501,Transactions!G$2:G$501)</f>
        <v>1</v>
      </c>
      <c r="M412" s="1">
        <f>IF(L412=TRUE, _xlfn.XLOOKUP(C412, Products!A$2:A$91,Products!G$2:G$91), 0)</f>
        <v>0</v>
      </c>
      <c r="N412" t="str">
        <f ca="1">_xlfn.TEXTJOIN(", ", TRUE,
 IF(AND(L412=TRUE, E412&gt;0), "Membership Pricing", ""),
 IF(AND(L412=TRUE, M412&gt;0), "PC Points", ""),
 IF(AND(_xlfn.XLOOKUP(C412, Products!A:A, Products!C:C, "")="Bakery", RAND()&lt;0.3), "50% Perishable", "")
)</f>
        <v/>
      </c>
      <c r="O412" s="5">
        <f t="shared" ca="1" si="13"/>
        <v>0</v>
      </c>
    </row>
    <row r="413" spans="1:15" x14ac:dyDescent="0.45">
      <c r="A413" t="s">
        <v>91</v>
      </c>
      <c r="B413" s="6">
        <f>_xlfn.XLOOKUP(Table1[[#This Row],[Transaction_ID]],Transactions!A$2:A$501,Transactions!D$2:D$501)</f>
        <v>45704</v>
      </c>
      <c r="C413">
        <v>123599</v>
      </c>
      <c r="D413" s="5">
        <f>_xlfn.XLOOKUP(Table1[[#This Row],[SKU]],Products!A$2:A$91,Products!E$2:E$91)</f>
        <v>6.99</v>
      </c>
      <c r="E413" s="5">
        <f>_xlfn.XLOOKUP(C413,Products!A$2:A$91,Products!F$2:F$91)</f>
        <v>0</v>
      </c>
      <c r="F413">
        <v>3</v>
      </c>
      <c r="G413" s="5">
        <f>Table1[[#This Row],[Price]]*Table1[[#This Row],[Quantity_Sold]]</f>
        <v>20.97</v>
      </c>
      <c r="H413" s="5">
        <f t="shared" ca="1" si="12"/>
        <v>20.97</v>
      </c>
      <c r="I413">
        <f>_xlfn.XLOOKUP(Table1[[#This Row],[Transaction_ID]],Transactions!A$2:A$501,Transactions!B$2:B$501)</f>
        <v>216</v>
      </c>
      <c r="J413">
        <f>_xlfn.XLOOKUP(Table1[[#This Row],[Transaction_ID]],Transactions!$A$2:$A$501,Transactions!$C$2:$C$501)</f>
        <v>4</v>
      </c>
      <c r="K413" t="str">
        <f>_xlfn.XLOOKUP(Table1[[#This Row],[Transaction_ID]],Transactions!A$2:A$501,Transactions!F$2:F$501)</f>
        <v>Debit Card</v>
      </c>
      <c r="L413" t="b">
        <f>_xlfn.XLOOKUP(Table1[[#This Row],[Transaction_ID]],Transactions!A$2:A$501,Transactions!G$2:G$501)</f>
        <v>1</v>
      </c>
      <c r="M413" s="1">
        <f>IF(L413=TRUE, _xlfn.XLOOKUP(C413, Products!A$2:A$91,Products!G$2:G$91), 0)</f>
        <v>0</v>
      </c>
      <c r="N413" t="str">
        <f ca="1">_xlfn.TEXTJOIN(", ", TRUE,
 IF(AND(L413=TRUE, E413&gt;0), "Membership Pricing", ""),
 IF(AND(L413=TRUE, M413&gt;0), "PC Points", ""),
 IF(AND(_xlfn.XLOOKUP(C413, Products!A:A, Products!C:C, "")="Bakery", RAND()&lt;0.3), "50% Perishable", "")
)</f>
        <v/>
      </c>
      <c r="O413" s="5">
        <f t="shared" ca="1" si="13"/>
        <v>0</v>
      </c>
    </row>
    <row r="414" spans="1:15" x14ac:dyDescent="0.45">
      <c r="A414" t="s">
        <v>91</v>
      </c>
      <c r="B414" s="6">
        <f>_xlfn.XLOOKUP(Table1[[#This Row],[Transaction_ID]],Transactions!A$2:A$501,Transactions!D$2:D$501)</f>
        <v>45704</v>
      </c>
      <c r="C414">
        <v>123511</v>
      </c>
      <c r="D414" s="5">
        <f>_xlfn.XLOOKUP(Table1[[#This Row],[SKU]],Products!A$2:A$91,Products!E$2:E$91)</f>
        <v>2.4900000000000002</v>
      </c>
      <c r="E414" s="5">
        <f>_xlfn.XLOOKUP(C414,Products!A$2:A$91,Products!F$2:F$91)</f>
        <v>2</v>
      </c>
      <c r="F414">
        <v>4</v>
      </c>
      <c r="G414" s="5">
        <f>Table1[[#This Row],[Price]]*Table1[[#This Row],[Quantity_Sold]]</f>
        <v>9.9600000000000009</v>
      </c>
      <c r="H414" s="5">
        <f t="shared" ca="1" si="12"/>
        <v>8</v>
      </c>
      <c r="I414">
        <f>_xlfn.XLOOKUP(Table1[[#This Row],[Transaction_ID]],Transactions!A$2:A$501,Transactions!B$2:B$501)</f>
        <v>216</v>
      </c>
      <c r="J414">
        <f>_xlfn.XLOOKUP(Table1[[#This Row],[Transaction_ID]],Transactions!$A$2:$A$501,Transactions!$C$2:$C$501)</f>
        <v>4</v>
      </c>
      <c r="K414" t="str">
        <f>_xlfn.XLOOKUP(Table1[[#This Row],[Transaction_ID]],Transactions!A$2:A$501,Transactions!F$2:F$501)</f>
        <v>Debit Card</v>
      </c>
      <c r="L414" t="b">
        <f>_xlfn.XLOOKUP(Table1[[#This Row],[Transaction_ID]],Transactions!A$2:A$501,Transactions!G$2:G$501)</f>
        <v>1</v>
      </c>
      <c r="M414" s="1">
        <f>IF(L414=TRUE, _xlfn.XLOOKUP(C414, Products!A$2:A$91,Products!G$2:G$91), 0)</f>
        <v>0</v>
      </c>
      <c r="N414" t="str">
        <f ca="1">_xlfn.TEXTJOIN(", ", TRUE,
 IF(AND(L414=TRUE, E414&gt;0), "Membership Pricing", ""),
 IF(AND(L414=TRUE, M414&gt;0), "PC Points", ""),
 IF(AND(_xlfn.XLOOKUP(C414, Products!A:A, Products!C:C, "")="Bakery", RAND()&lt;0.3), "50% Perishable", "")
)</f>
        <v>Membership Pricing</v>
      </c>
      <c r="O414" s="5">
        <f t="shared" ca="1" si="13"/>
        <v>1.9600000000000009</v>
      </c>
    </row>
    <row r="415" spans="1:15" x14ac:dyDescent="0.45">
      <c r="A415" t="s">
        <v>91</v>
      </c>
      <c r="B415" s="6">
        <f>_xlfn.XLOOKUP(Table1[[#This Row],[Transaction_ID]],Transactions!A$2:A$501,Transactions!D$2:D$501)</f>
        <v>45704</v>
      </c>
      <c r="C415">
        <v>123586</v>
      </c>
      <c r="D415" s="5">
        <f>_xlfn.XLOOKUP(Table1[[#This Row],[SKU]],Products!A$2:A$91,Products!E$2:E$91)</f>
        <v>3.49</v>
      </c>
      <c r="E415" s="5">
        <f>_xlfn.XLOOKUP(C415,Products!A$2:A$91,Products!F$2:F$91)</f>
        <v>0</v>
      </c>
      <c r="F415">
        <v>5</v>
      </c>
      <c r="G415" s="5">
        <f>Table1[[#This Row],[Price]]*Table1[[#This Row],[Quantity_Sold]]</f>
        <v>17.450000000000003</v>
      </c>
      <c r="H415" s="5">
        <f t="shared" ca="1" si="12"/>
        <v>17.450000000000003</v>
      </c>
      <c r="I415">
        <f>_xlfn.XLOOKUP(Table1[[#This Row],[Transaction_ID]],Transactions!A$2:A$501,Transactions!B$2:B$501)</f>
        <v>216</v>
      </c>
      <c r="J415">
        <f>_xlfn.XLOOKUP(Table1[[#This Row],[Transaction_ID]],Transactions!$A$2:$A$501,Transactions!$C$2:$C$501)</f>
        <v>4</v>
      </c>
      <c r="K415" t="str">
        <f>_xlfn.XLOOKUP(Table1[[#This Row],[Transaction_ID]],Transactions!A$2:A$501,Transactions!F$2:F$501)</f>
        <v>Debit Card</v>
      </c>
      <c r="L415" t="b">
        <f>_xlfn.XLOOKUP(Table1[[#This Row],[Transaction_ID]],Transactions!A$2:A$501,Transactions!G$2:G$501)</f>
        <v>1</v>
      </c>
      <c r="M415" s="1">
        <f>IF(L415=TRUE, _xlfn.XLOOKUP(C415, Products!A$2:A$91,Products!G$2:G$91), 0)</f>
        <v>0</v>
      </c>
      <c r="N415" t="str">
        <f ca="1">_xlfn.TEXTJOIN(", ", TRUE,
 IF(AND(L415=TRUE, E415&gt;0), "Membership Pricing", ""),
 IF(AND(L415=TRUE, M415&gt;0), "PC Points", ""),
 IF(AND(_xlfn.XLOOKUP(C415, Products!A:A, Products!C:C, "")="Bakery", RAND()&lt;0.3), "50% Perishable", "")
)</f>
        <v/>
      </c>
      <c r="O415" s="5">
        <f t="shared" ca="1" si="13"/>
        <v>0</v>
      </c>
    </row>
    <row r="416" spans="1:15" x14ac:dyDescent="0.45">
      <c r="A416" t="s">
        <v>92</v>
      </c>
      <c r="B416" s="6">
        <f>_xlfn.XLOOKUP(Table1[[#This Row],[Transaction_ID]],Transactions!A$2:A$501,Transactions!D$2:D$501)</f>
        <v>45704</v>
      </c>
      <c r="C416">
        <v>123544</v>
      </c>
      <c r="D416" s="5">
        <f>_xlfn.XLOOKUP(Table1[[#This Row],[SKU]],Products!A$2:A$91,Products!E$2:E$91)</f>
        <v>4.99</v>
      </c>
      <c r="E416" s="5">
        <f>_xlfn.XLOOKUP(C416,Products!A$2:A$91,Products!F$2:F$91)</f>
        <v>0</v>
      </c>
      <c r="F416">
        <v>4</v>
      </c>
      <c r="G416" s="5">
        <f>Table1[[#This Row],[Price]]*Table1[[#This Row],[Quantity_Sold]]</f>
        <v>19.96</v>
      </c>
      <c r="H416" s="5">
        <f t="shared" ca="1" si="12"/>
        <v>19.96</v>
      </c>
      <c r="I416">
        <f>_xlfn.XLOOKUP(Table1[[#This Row],[Transaction_ID]],Transactions!A$2:A$501,Transactions!B$2:B$501)</f>
        <v>209</v>
      </c>
      <c r="J416">
        <f>_xlfn.XLOOKUP(Table1[[#This Row],[Transaction_ID]],Transactions!$A$2:$A$501,Transactions!$C$2:$C$501)</f>
        <v>5</v>
      </c>
      <c r="K416" t="str">
        <f>_xlfn.XLOOKUP(Table1[[#This Row],[Transaction_ID]],Transactions!A$2:A$501,Transactions!F$2:F$501)</f>
        <v>Cash</v>
      </c>
      <c r="L416" t="b">
        <f>_xlfn.XLOOKUP(Table1[[#This Row],[Transaction_ID]],Transactions!A$2:A$501,Transactions!G$2:G$501)</f>
        <v>1</v>
      </c>
      <c r="M416" s="1">
        <f>IF(L416=TRUE, _xlfn.XLOOKUP(C416, Products!A$2:A$91,Products!G$2:G$91), 0)</f>
        <v>0</v>
      </c>
      <c r="N416" t="str">
        <f ca="1">_xlfn.TEXTJOIN(", ", TRUE,
 IF(AND(L416=TRUE, E416&gt;0), "Membership Pricing", ""),
 IF(AND(L416=TRUE, M416&gt;0), "PC Points", ""),
 IF(AND(_xlfn.XLOOKUP(C416, Products!A:A, Products!C:C, "")="Bakery", RAND()&lt;0.3), "50% Perishable", "")
)</f>
        <v/>
      </c>
      <c r="O416" s="5">
        <f t="shared" ca="1" si="13"/>
        <v>0</v>
      </c>
    </row>
    <row r="417" spans="1:15" x14ac:dyDescent="0.45">
      <c r="A417" t="s">
        <v>92</v>
      </c>
      <c r="B417" s="6">
        <f>_xlfn.XLOOKUP(Table1[[#This Row],[Transaction_ID]],Transactions!A$2:A$501,Transactions!D$2:D$501)</f>
        <v>45704</v>
      </c>
      <c r="C417">
        <v>123574</v>
      </c>
      <c r="D417" s="5">
        <f>_xlfn.XLOOKUP(Table1[[#This Row],[SKU]],Products!A$2:A$91,Products!E$2:E$91)</f>
        <v>4.99</v>
      </c>
      <c r="E417" s="5">
        <f>_xlfn.XLOOKUP(C417,Products!A$2:A$91,Products!F$2:F$91)</f>
        <v>0</v>
      </c>
      <c r="F417">
        <v>3</v>
      </c>
      <c r="G417" s="5">
        <f>Table1[[#This Row],[Price]]*Table1[[#This Row],[Quantity_Sold]]</f>
        <v>14.97</v>
      </c>
      <c r="H417" s="5">
        <f t="shared" ca="1" si="12"/>
        <v>14.97</v>
      </c>
      <c r="I417">
        <f>_xlfn.XLOOKUP(Table1[[#This Row],[Transaction_ID]],Transactions!A$2:A$501,Transactions!B$2:B$501)</f>
        <v>209</v>
      </c>
      <c r="J417">
        <f>_xlfn.XLOOKUP(Table1[[#This Row],[Transaction_ID]],Transactions!$A$2:$A$501,Transactions!$C$2:$C$501)</f>
        <v>5</v>
      </c>
      <c r="K417" t="str">
        <f>_xlfn.XLOOKUP(Table1[[#This Row],[Transaction_ID]],Transactions!A$2:A$501,Transactions!F$2:F$501)</f>
        <v>Cash</v>
      </c>
      <c r="L417" t="b">
        <f>_xlfn.XLOOKUP(Table1[[#This Row],[Transaction_ID]],Transactions!A$2:A$501,Transactions!G$2:G$501)</f>
        <v>1</v>
      </c>
      <c r="M417" s="1">
        <f>IF(L417=TRUE, _xlfn.XLOOKUP(C417, Products!A$2:A$91,Products!G$2:G$91), 0)</f>
        <v>0</v>
      </c>
      <c r="N417" t="str">
        <f ca="1">_xlfn.TEXTJOIN(", ", TRUE,
 IF(AND(L417=TRUE, E417&gt;0), "Membership Pricing", ""),
 IF(AND(L417=TRUE, M417&gt;0), "PC Points", ""),
 IF(AND(_xlfn.XLOOKUP(C417, Products!A:A, Products!C:C, "")="Bakery", RAND()&lt;0.3), "50% Perishable", "")
)</f>
        <v/>
      </c>
      <c r="O417" s="5">
        <f t="shared" ca="1" si="13"/>
        <v>0</v>
      </c>
    </row>
    <row r="418" spans="1:15" x14ac:dyDescent="0.45">
      <c r="A418" t="s">
        <v>335</v>
      </c>
      <c r="B418" s="6">
        <f>_xlfn.XLOOKUP(Table1[[#This Row],[Transaction_ID]],Transactions!A$2:A$501,Transactions!D$2:D$501)</f>
        <v>45704</v>
      </c>
      <c r="C418">
        <v>123548</v>
      </c>
      <c r="D418" s="5">
        <f>_xlfn.XLOOKUP(Table1[[#This Row],[SKU]],Products!A$2:A$91,Products!E$2:E$91)</f>
        <v>3.49</v>
      </c>
      <c r="E418" s="5">
        <f>_xlfn.XLOOKUP(C418,Products!A$2:A$91,Products!F$2:F$91)</f>
        <v>0</v>
      </c>
      <c r="F418">
        <v>4</v>
      </c>
      <c r="G418" s="5">
        <f>Table1[[#This Row],[Price]]*Table1[[#This Row],[Quantity_Sold]]</f>
        <v>13.96</v>
      </c>
      <c r="H418" s="5">
        <f t="shared" ca="1" si="12"/>
        <v>13.96</v>
      </c>
      <c r="I418">
        <f>_xlfn.XLOOKUP(Table1[[#This Row],[Transaction_ID]],Transactions!A$2:A$501,Transactions!B$2:B$501)</f>
        <v>215</v>
      </c>
      <c r="J418">
        <f>_xlfn.XLOOKUP(Table1[[#This Row],[Transaction_ID]],Transactions!$A$2:$A$501,Transactions!$C$2:$C$501)</f>
        <v>1</v>
      </c>
      <c r="K418" t="str">
        <f>_xlfn.XLOOKUP(Table1[[#This Row],[Transaction_ID]],Transactions!A$2:A$501,Transactions!F$2:F$501)</f>
        <v>Cash</v>
      </c>
      <c r="L418" t="b">
        <f>_xlfn.XLOOKUP(Table1[[#This Row],[Transaction_ID]],Transactions!A$2:A$501,Transactions!G$2:G$501)</f>
        <v>1</v>
      </c>
      <c r="M418" s="1">
        <f>IF(L418=TRUE, _xlfn.XLOOKUP(C418, Products!A$2:A$91,Products!G$2:G$91), 0)</f>
        <v>0</v>
      </c>
      <c r="N418" t="str">
        <f ca="1">_xlfn.TEXTJOIN(", ", TRUE,
 IF(AND(L418=TRUE, E418&gt;0), "Membership Pricing", ""),
 IF(AND(L418=TRUE, M418&gt;0), "PC Points", ""),
 IF(AND(_xlfn.XLOOKUP(C418, Products!A:A, Products!C:C, "")="Bakery", RAND()&lt;0.3), "50% Perishable", "")
)</f>
        <v/>
      </c>
      <c r="O418" s="5">
        <f t="shared" ca="1" si="13"/>
        <v>0</v>
      </c>
    </row>
    <row r="419" spans="1:15" x14ac:dyDescent="0.45">
      <c r="A419" t="s">
        <v>335</v>
      </c>
      <c r="B419" s="6">
        <f>_xlfn.XLOOKUP(Table1[[#This Row],[Transaction_ID]],Transactions!A$2:A$501,Transactions!D$2:D$501)</f>
        <v>45704</v>
      </c>
      <c r="C419">
        <v>123529</v>
      </c>
      <c r="D419" s="5">
        <f>_xlfn.XLOOKUP(Table1[[#This Row],[SKU]],Products!A$2:A$91,Products!E$2:E$91)</f>
        <v>2.99</v>
      </c>
      <c r="E419" s="5">
        <f>_xlfn.XLOOKUP(C419,Products!A$2:A$91,Products!F$2:F$91)</f>
        <v>0</v>
      </c>
      <c r="F419">
        <v>2</v>
      </c>
      <c r="G419" s="5">
        <f>Table1[[#This Row],[Price]]*Table1[[#This Row],[Quantity_Sold]]</f>
        <v>5.98</v>
      </c>
      <c r="H419" s="5">
        <f t="shared" ca="1" si="12"/>
        <v>5.98</v>
      </c>
      <c r="I419">
        <f>_xlfn.XLOOKUP(Table1[[#This Row],[Transaction_ID]],Transactions!A$2:A$501,Transactions!B$2:B$501)</f>
        <v>215</v>
      </c>
      <c r="J419">
        <f>_xlfn.XLOOKUP(Table1[[#This Row],[Transaction_ID]],Transactions!$A$2:$A$501,Transactions!$C$2:$C$501)</f>
        <v>1</v>
      </c>
      <c r="K419" t="str">
        <f>_xlfn.XLOOKUP(Table1[[#This Row],[Transaction_ID]],Transactions!A$2:A$501,Transactions!F$2:F$501)</f>
        <v>Cash</v>
      </c>
      <c r="L419" t="b">
        <f>_xlfn.XLOOKUP(Table1[[#This Row],[Transaction_ID]],Transactions!A$2:A$501,Transactions!G$2:G$501)</f>
        <v>1</v>
      </c>
      <c r="M419" s="1">
        <f>IF(L419=TRUE, _xlfn.XLOOKUP(C419, Products!A$2:A$91,Products!G$2:G$91), 0)</f>
        <v>500</v>
      </c>
      <c r="N419" t="str">
        <f ca="1">_xlfn.TEXTJOIN(", ", TRUE,
 IF(AND(L419=TRUE, E419&gt;0), "Membership Pricing", ""),
 IF(AND(L419=TRUE, M419&gt;0), "PC Points", ""),
 IF(AND(_xlfn.XLOOKUP(C419, Products!A:A, Products!C:C, "")="Bakery", RAND()&lt;0.3), "50% Perishable", "")
)</f>
        <v>PC Points</v>
      </c>
      <c r="O419" s="5">
        <f t="shared" ca="1" si="13"/>
        <v>0</v>
      </c>
    </row>
    <row r="420" spans="1:15" x14ac:dyDescent="0.45">
      <c r="A420" t="s">
        <v>93</v>
      </c>
      <c r="B420" s="6">
        <f>_xlfn.XLOOKUP(Table1[[#This Row],[Transaction_ID]],Transactions!A$2:A$501,Transactions!D$2:D$501)</f>
        <v>45709</v>
      </c>
      <c r="C420">
        <v>123531</v>
      </c>
      <c r="D420" s="5">
        <f>_xlfn.XLOOKUP(Table1[[#This Row],[SKU]],Products!A$2:A$91,Products!E$2:E$91)</f>
        <v>7.99</v>
      </c>
      <c r="E420" s="5">
        <f>_xlfn.XLOOKUP(C420,Products!A$2:A$91,Products!F$2:F$91)</f>
        <v>0</v>
      </c>
      <c r="F420">
        <v>4</v>
      </c>
      <c r="G420" s="5">
        <f>Table1[[#This Row],[Price]]*Table1[[#This Row],[Quantity_Sold]]</f>
        <v>31.96</v>
      </c>
      <c r="H420" s="5">
        <f t="shared" ca="1" si="12"/>
        <v>31.96</v>
      </c>
      <c r="I420">
        <f>_xlfn.XLOOKUP(Table1[[#This Row],[Transaction_ID]],Transactions!A$2:A$501,Transactions!B$2:B$501)</f>
        <v>216</v>
      </c>
      <c r="J420">
        <f>_xlfn.XLOOKUP(Table1[[#This Row],[Transaction_ID]],Transactions!$A$2:$A$501,Transactions!$C$2:$C$501)</f>
        <v>5</v>
      </c>
      <c r="K420" t="str">
        <f>_xlfn.XLOOKUP(Table1[[#This Row],[Transaction_ID]],Transactions!A$2:A$501,Transactions!F$2:F$501)</f>
        <v>Cash</v>
      </c>
      <c r="L420" t="b">
        <f>_xlfn.XLOOKUP(Table1[[#This Row],[Transaction_ID]],Transactions!A$2:A$501,Transactions!G$2:G$501)</f>
        <v>1</v>
      </c>
      <c r="M420" s="1">
        <f>IF(L420=TRUE, _xlfn.XLOOKUP(C420, Products!A$2:A$91,Products!G$2:G$91), 0)</f>
        <v>0</v>
      </c>
      <c r="N420" t="str">
        <f ca="1">_xlfn.TEXTJOIN(", ", TRUE,
 IF(AND(L420=TRUE, E420&gt;0), "Membership Pricing", ""),
 IF(AND(L420=TRUE, M420&gt;0), "PC Points", ""),
 IF(AND(_xlfn.XLOOKUP(C420, Products!A:A, Products!C:C, "")="Bakery", RAND()&lt;0.3), "50% Perishable", "")
)</f>
        <v/>
      </c>
      <c r="O420" s="5">
        <f t="shared" ca="1" si="13"/>
        <v>0</v>
      </c>
    </row>
    <row r="421" spans="1:15" x14ac:dyDescent="0.45">
      <c r="A421" t="s">
        <v>93</v>
      </c>
      <c r="B421" s="6">
        <f>_xlfn.XLOOKUP(Table1[[#This Row],[Transaction_ID]],Transactions!A$2:A$501,Transactions!D$2:D$501)</f>
        <v>45709</v>
      </c>
      <c r="C421">
        <v>123534</v>
      </c>
      <c r="D421" s="5">
        <f>_xlfn.XLOOKUP(Table1[[#This Row],[SKU]],Products!A$2:A$91,Products!E$2:E$91)</f>
        <v>10.99</v>
      </c>
      <c r="E421" s="5">
        <f>_xlfn.XLOOKUP(C421,Products!A$2:A$91,Products!F$2:F$91)</f>
        <v>7.49</v>
      </c>
      <c r="F421">
        <v>4</v>
      </c>
      <c r="G421" s="5">
        <f>Table1[[#This Row],[Price]]*Table1[[#This Row],[Quantity_Sold]]</f>
        <v>43.96</v>
      </c>
      <c r="H421" s="5">
        <f t="shared" ca="1" si="12"/>
        <v>29.96</v>
      </c>
      <c r="I421">
        <f>_xlfn.XLOOKUP(Table1[[#This Row],[Transaction_ID]],Transactions!A$2:A$501,Transactions!B$2:B$501)</f>
        <v>216</v>
      </c>
      <c r="J421">
        <f>_xlfn.XLOOKUP(Table1[[#This Row],[Transaction_ID]],Transactions!$A$2:$A$501,Transactions!$C$2:$C$501)</f>
        <v>5</v>
      </c>
      <c r="K421" t="str">
        <f>_xlfn.XLOOKUP(Table1[[#This Row],[Transaction_ID]],Transactions!A$2:A$501,Transactions!F$2:F$501)</f>
        <v>Cash</v>
      </c>
      <c r="L421" t="b">
        <f>_xlfn.XLOOKUP(Table1[[#This Row],[Transaction_ID]],Transactions!A$2:A$501,Transactions!G$2:G$501)</f>
        <v>1</v>
      </c>
      <c r="M421" s="1">
        <f>IF(L421=TRUE, _xlfn.XLOOKUP(C421, Products!A$2:A$91,Products!G$2:G$91), 0)</f>
        <v>0</v>
      </c>
      <c r="N421" t="str">
        <f ca="1">_xlfn.TEXTJOIN(", ", TRUE,
 IF(AND(L421=TRUE, E421&gt;0), "Membership Pricing", ""),
 IF(AND(L421=TRUE, M421&gt;0), "PC Points", ""),
 IF(AND(_xlfn.XLOOKUP(C421, Products!A:A, Products!C:C, "")="Bakery", RAND()&lt;0.3), "50% Perishable", "")
)</f>
        <v>Membership Pricing</v>
      </c>
      <c r="O421" s="5">
        <f t="shared" ca="1" si="13"/>
        <v>14</v>
      </c>
    </row>
    <row r="422" spans="1:15" x14ac:dyDescent="0.45">
      <c r="A422" t="s">
        <v>94</v>
      </c>
      <c r="B422" s="6">
        <f>_xlfn.XLOOKUP(Table1[[#This Row],[Transaction_ID]],Transactions!A$2:A$501,Transactions!D$2:D$501)</f>
        <v>45709</v>
      </c>
      <c r="C422">
        <v>123511</v>
      </c>
      <c r="D422" s="5">
        <f>_xlfn.XLOOKUP(Table1[[#This Row],[SKU]],Products!A$2:A$91,Products!E$2:E$91)</f>
        <v>2.4900000000000002</v>
      </c>
      <c r="E422" s="5">
        <f>_xlfn.XLOOKUP(C422,Products!A$2:A$91,Products!F$2:F$91)</f>
        <v>2</v>
      </c>
      <c r="F422">
        <v>2</v>
      </c>
      <c r="G422" s="5">
        <f>Table1[[#This Row],[Price]]*Table1[[#This Row],[Quantity_Sold]]</f>
        <v>4.9800000000000004</v>
      </c>
      <c r="H422" s="5">
        <f t="shared" ca="1" si="12"/>
        <v>4</v>
      </c>
      <c r="I422">
        <f>_xlfn.XLOOKUP(Table1[[#This Row],[Transaction_ID]],Transactions!A$2:A$501,Transactions!B$2:B$501)</f>
        <v>214</v>
      </c>
      <c r="J422">
        <f>_xlfn.XLOOKUP(Table1[[#This Row],[Transaction_ID]],Transactions!$A$2:$A$501,Transactions!$C$2:$C$501)</f>
        <v>3</v>
      </c>
      <c r="K422" t="str">
        <f>_xlfn.XLOOKUP(Table1[[#This Row],[Transaction_ID]],Transactions!A$2:A$501,Transactions!F$2:F$501)</f>
        <v>Cash</v>
      </c>
      <c r="L422" t="b">
        <f>_xlfn.XLOOKUP(Table1[[#This Row],[Transaction_ID]],Transactions!A$2:A$501,Transactions!G$2:G$501)</f>
        <v>1</v>
      </c>
      <c r="M422" s="1">
        <f>IF(L422=TRUE, _xlfn.XLOOKUP(C422, Products!A$2:A$91,Products!G$2:G$91), 0)</f>
        <v>0</v>
      </c>
      <c r="N422" t="str">
        <f ca="1">_xlfn.TEXTJOIN(", ", TRUE,
 IF(AND(L422=TRUE, E422&gt;0), "Membership Pricing", ""),
 IF(AND(L422=TRUE, M422&gt;0), "PC Points", ""),
 IF(AND(_xlfn.XLOOKUP(C422, Products!A:A, Products!C:C, "")="Bakery", RAND()&lt;0.3), "50% Perishable", "")
)</f>
        <v>Membership Pricing</v>
      </c>
      <c r="O422" s="5">
        <f t="shared" ca="1" si="13"/>
        <v>0.98000000000000043</v>
      </c>
    </row>
    <row r="423" spans="1:15" x14ac:dyDescent="0.45">
      <c r="A423" t="s">
        <v>94</v>
      </c>
      <c r="B423" s="6">
        <f>_xlfn.XLOOKUP(Table1[[#This Row],[Transaction_ID]],Transactions!A$2:A$501,Transactions!D$2:D$501)</f>
        <v>45709</v>
      </c>
      <c r="C423">
        <v>123523</v>
      </c>
      <c r="D423" s="5">
        <f>_xlfn.XLOOKUP(Table1[[#This Row],[SKU]],Products!A$2:A$91,Products!E$2:E$91)</f>
        <v>5.99</v>
      </c>
      <c r="E423" s="5">
        <f>_xlfn.XLOOKUP(C423,Products!A$2:A$91,Products!F$2:F$91)</f>
        <v>0</v>
      </c>
      <c r="F423">
        <v>4</v>
      </c>
      <c r="G423" s="5">
        <f>Table1[[#This Row],[Price]]*Table1[[#This Row],[Quantity_Sold]]</f>
        <v>23.96</v>
      </c>
      <c r="H423" s="5">
        <f t="shared" ca="1" si="12"/>
        <v>23.96</v>
      </c>
      <c r="I423">
        <f>_xlfn.XLOOKUP(Table1[[#This Row],[Transaction_ID]],Transactions!A$2:A$501,Transactions!B$2:B$501)</f>
        <v>214</v>
      </c>
      <c r="J423">
        <f>_xlfn.XLOOKUP(Table1[[#This Row],[Transaction_ID]],Transactions!$A$2:$A$501,Transactions!$C$2:$C$501)</f>
        <v>3</v>
      </c>
      <c r="K423" t="str">
        <f>_xlfn.XLOOKUP(Table1[[#This Row],[Transaction_ID]],Transactions!A$2:A$501,Transactions!F$2:F$501)</f>
        <v>Cash</v>
      </c>
      <c r="L423" t="b">
        <f>_xlfn.XLOOKUP(Table1[[#This Row],[Transaction_ID]],Transactions!A$2:A$501,Transactions!G$2:G$501)</f>
        <v>1</v>
      </c>
      <c r="M423" s="1">
        <f>IF(L423=TRUE, _xlfn.XLOOKUP(C423, Products!A$2:A$91,Products!G$2:G$91), 0)</f>
        <v>0</v>
      </c>
      <c r="N423" t="str">
        <f ca="1">_xlfn.TEXTJOIN(", ", TRUE,
 IF(AND(L423=TRUE, E423&gt;0), "Membership Pricing", ""),
 IF(AND(L423=TRUE, M423&gt;0), "PC Points", ""),
 IF(AND(_xlfn.XLOOKUP(C423, Products!A:A, Products!C:C, "")="Bakery", RAND()&lt;0.3), "50% Perishable", "")
)</f>
        <v/>
      </c>
      <c r="O423" s="5">
        <f t="shared" ca="1" si="13"/>
        <v>0</v>
      </c>
    </row>
    <row r="424" spans="1:15" x14ac:dyDescent="0.45">
      <c r="A424" t="s">
        <v>94</v>
      </c>
      <c r="B424" s="6">
        <f>_xlfn.XLOOKUP(Table1[[#This Row],[Transaction_ID]],Transactions!A$2:A$501,Transactions!D$2:D$501)</f>
        <v>45709</v>
      </c>
      <c r="C424">
        <v>123539</v>
      </c>
      <c r="D424" s="5">
        <f>_xlfn.XLOOKUP(Table1[[#This Row],[SKU]],Products!A$2:A$91,Products!E$2:E$91)</f>
        <v>3.99</v>
      </c>
      <c r="E424" s="5">
        <f>_xlfn.XLOOKUP(C424,Products!A$2:A$91,Products!F$2:F$91)</f>
        <v>0</v>
      </c>
      <c r="F424">
        <v>3</v>
      </c>
      <c r="G424" s="5">
        <f>Table1[[#This Row],[Price]]*Table1[[#This Row],[Quantity_Sold]]</f>
        <v>11.97</v>
      </c>
      <c r="H424" s="5">
        <f t="shared" ca="1" si="12"/>
        <v>11.97</v>
      </c>
      <c r="I424">
        <f>_xlfn.XLOOKUP(Table1[[#This Row],[Transaction_ID]],Transactions!A$2:A$501,Transactions!B$2:B$501)</f>
        <v>214</v>
      </c>
      <c r="J424">
        <f>_xlfn.XLOOKUP(Table1[[#This Row],[Transaction_ID]],Transactions!$A$2:$A$501,Transactions!$C$2:$C$501)</f>
        <v>3</v>
      </c>
      <c r="K424" t="str">
        <f>_xlfn.XLOOKUP(Table1[[#This Row],[Transaction_ID]],Transactions!A$2:A$501,Transactions!F$2:F$501)</f>
        <v>Cash</v>
      </c>
      <c r="L424" t="b">
        <f>_xlfn.XLOOKUP(Table1[[#This Row],[Transaction_ID]],Transactions!A$2:A$501,Transactions!G$2:G$501)</f>
        <v>1</v>
      </c>
      <c r="M424" s="1">
        <f>IF(L424=TRUE, _xlfn.XLOOKUP(C424, Products!A$2:A$91,Products!G$2:G$91), 0)</f>
        <v>0</v>
      </c>
      <c r="N424" t="str">
        <f ca="1">_xlfn.TEXTJOIN(", ", TRUE,
 IF(AND(L424=TRUE, E424&gt;0), "Membership Pricing", ""),
 IF(AND(L424=TRUE, M424&gt;0), "PC Points", ""),
 IF(AND(_xlfn.XLOOKUP(C424, Products!A:A, Products!C:C, "")="Bakery", RAND()&lt;0.3), "50% Perishable", "")
)</f>
        <v/>
      </c>
      <c r="O424" s="5">
        <f t="shared" ca="1" si="13"/>
        <v>0</v>
      </c>
    </row>
    <row r="425" spans="1:15" x14ac:dyDescent="0.45">
      <c r="A425" t="s">
        <v>336</v>
      </c>
      <c r="B425" s="6">
        <f>_xlfn.XLOOKUP(Table1[[#This Row],[Transaction_ID]],Transactions!A$2:A$501,Transactions!D$2:D$501)</f>
        <v>45709</v>
      </c>
      <c r="C425">
        <v>123555</v>
      </c>
      <c r="D425" s="5">
        <f>_xlfn.XLOOKUP(Table1[[#This Row],[SKU]],Products!A$2:A$91,Products!E$2:E$91)</f>
        <v>2.29</v>
      </c>
      <c r="E425" s="5">
        <f>_xlfn.XLOOKUP(C425,Products!A$2:A$91,Products!F$2:F$91)</f>
        <v>0</v>
      </c>
      <c r="F425">
        <v>4</v>
      </c>
      <c r="G425" s="5">
        <f>Table1[[#This Row],[Price]]*Table1[[#This Row],[Quantity_Sold]]</f>
        <v>9.16</v>
      </c>
      <c r="H425" s="5">
        <f t="shared" ca="1" si="12"/>
        <v>9.16</v>
      </c>
      <c r="I425">
        <f>_xlfn.XLOOKUP(Table1[[#This Row],[Transaction_ID]],Transactions!A$2:A$501,Transactions!B$2:B$501)</f>
        <v>221</v>
      </c>
      <c r="J425">
        <f>_xlfn.XLOOKUP(Table1[[#This Row],[Transaction_ID]],Transactions!$A$2:$A$501,Transactions!$C$2:$C$501)</f>
        <v>4</v>
      </c>
      <c r="K425" t="str">
        <f>_xlfn.XLOOKUP(Table1[[#This Row],[Transaction_ID]],Transactions!A$2:A$501,Transactions!F$2:F$501)</f>
        <v>Cash</v>
      </c>
      <c r="L425" t="b">
        <f>_xlfn.XLOOKUP(Table1[[#This Row],[Transaction_ID]],Transactions!A$2:A$501,Transactions!G$2:G$501)</f>
        <v>1</v>
      </c>
      <c r="M425" s="1">
        <f>IF(L425=TRUE, _xlfn.XLOOKUP(C425, Products!A$2:A$91,Products!G$2:G$91), 0)</f>
        <v>0</v>
      </c>
      <c r="N425" t="str">
        <f ca="1">_xlfn.TEXTJOIN(", ", TRUE,
 IF(AND(L425=TRUE, E425&gt;0), "Membership Pricing", ""),
 IF(AND(L425=TRUE, M425&gt;0), "PC Points", ""),
 IF(AND(_xlfn.XLOOKUP(C425, Products!A:A, Products!C:C, "")="Bakery", RAND()&lt;0.3), "50% Perishable", "")
)</f>
        <v/>
      </c>
      <c r="O425" s="5">
        <f t="shared" ca="1" si="13"/>
        <v>0</v>
      </c>
    </row>
    <row r="426" spans="1:15" x14ac:dyDescent="0.45">
      <c r="A426" t="s">
        <v>336</v>
      </c>
      <c r="B426" s="6">
        <f>_xlfn.XLOOKUP(Table1[[#This Row],[Transaction_ID]],Transactions!A$2:A$501,Transactions!D$2:D$501)</f>
        <v>45709</v>
      </c>
      <c r="C426">
        <v>123573</v>
      </c>
      <c r="D426" s="5">
        <f>_xlfn.XLOOKUP(Table1[[#This Row],[SKU]],Products!A$2:A$91,Products!E$2:E$91)</f>
        <v>2.99</v>
      </c>
      <c r="E426" s="5">
        <f>_xlfn.XLOOKUP(C426,Products!A$2:A$91,Products!F$2:F$91)</f>
        <v>0</v>
      </c>
      <c r="F426">
        <v>2</v>
      </c>
      <c r="G426" s="5">
        <f>Table1[[#This Row],[Price]]*Table1[[#This Row],[Quantity_Sold]]</f>
        <v>5.98</v>
      </c>
      <c r="H426" s="5">
        <f t="shared" ca="1" si="12"/>
        <v>5.98</v>
      </c>
      <c r="I426">
        <f>_xlfn.XLOOKUP(Table1[[#This Row],[Transaction_ID]],Transactions!A$2:A$501,Transactions!B$2:B$501)</f>
        <v>221</v>
      </c>
      <c r="J426">
        <f>_xlfn.XLOOKUP(Table1[[#This Row],[Transaction_ID]],Transactions!$A$2:$A$501,Transactions!$C$2:$C$501)</f>
        <v>4</v>
      </c>
      <c r="K426" t="str">
        <f>_xlfn.XLOOKUP(Table1[[#This Row],[Transaction_ID]],Transactions!A$2:A$501,Transactions!F$2:F$501)</f>
        <v>Cash</v>
      </c>
      <c r="L426" t="b">
        <f>_xlfn.XLOOKUP(Table1[[#This Row],[Transaction_ID]],Transactions!A$2:A$501,Transactions!G$2:G$501)</f>
        <v>1</v>
      </c>
      <c r="M426" s="1">
        <f>IF(L426=TRUE, _xlfn.XLOOKUP(C426, Products!A$2:A$91,Products!G$2:G$91), 0)</f>
        <v>0</v>
      </c>
      <c r="N426" t="str">
        <f ca="1">_xlfn.TEXTJOIN(", ", TRUE,
 IF(AND(L426=TRUE, E426&gt;0), "Membership Pricing", ""),
 IF(AND(L426=TRUE, M426&gt;0), "PC Points", ""),
 IF(AND(_xlfn.XLOOKUP(C426, Products!A:A, Products!C:C, "")="Bakery", RAND()&lt;0.3), "50% Perishable", "")
)</f>
        <v/>
      </c>
      <c r="O426" s="5">
        <f t="shared" ca="1" si="13"/>
        <v>0</v>
      </c>
    </row>
    <row r="427" spans="1:15" x14ac:dyDescent="0.45">
      <c r="A427" t="s">
        <v>336</v>
      </c>
      <c r="B427" s="6">
        <f>_xlfn.XLOOKUP(Table1[[#This Row],[Transaction_ID]],Transactions!A$2:A$501,Transactions!D$2:D$501)</f>
        <v>45709</v>
      </c>
      <c r="C427">
        <v>123540</v>
      </c>
      <c r="D427" s="5">
        <f>_xlfn.XLOOKUP(Table1[[#This Row],[SKU]],Products!A$2:A$91,Products!E$2:E$91)</f>
        <v>4.49</v>
      </c>
      <c r="E427" s="5">
        <f>_xlfn.XLOOKUP(C427,Products!A$2:A$91,Products!F$2:F$91)</f>
        <v>0</v>
      </c>
      <c r="F427">
        <v>5</v>
      </c>
      <c r="G427" s="5">
        <f>Table1[[#This Row],[Price]]*Table1[[#This Row],[Quantity_Sold]]</f>
        <v>22.450000000000003</v>
      </c>
      <c r="H427" s="5">
        <f t="shared" ca="1" si="12"/>
        <v>22.450000000000003</v>
      </c>
      <c r="I427">
        <f>_xlfn.XLOOKUP(Table1[[#This Row],[Transaction_ID]],Transactions!A$2:A$501,Transactions!B$2:B$501)</f>
        <v>221</v>
      </c>
      <c r="J427">
        <f>_xlfn.XLOOKUP(Table1[[#This Row],[Transaction_ID]],Transactions!$A$2:$A$501,Transactions!$C$2:$C$501)</f>
        <v>4</v>
      </c>
      <c r="K427" t="str">
        <f>_xlfn.XLOOKUP(Table1[[#This Row],[Transaction_ID]],Transactions!A$2:A$501,Transactions!F$2:F$501)</f>
        <v>Cash</v>
      </c>
      <c r="L427" t="b">
        <f>_xlfn.XLOOKUP(Table1[[#This Row],[Transaction_ID]],Transactions!A$2:A$501,Transactions!G$2:G$501)</f>
        <v>1</v>
      </c>
      <c r="M427" s="1">
        <f>IF(L427=TRUE, _xlfn.XLOOKUP(C427, Products!A$2:A$91,Products!G$2:G$91), 0)</f>
        <v>0</v>
      </c>
      <c r="N427" t="str">
        <f ca="1">_xlfn.TEXTJOIN(", ", TRUE,
 IF(AND(L427=TRUE, E427&gt;0), "Membership Pricing", ""),
 IF(AND(L427=TRUE, M427&gt;0), "PC Points", ""),
 IF(AND(_xlfn.XLOOKUP(C427, Products!A:A, Products!C:C, "")="Bakery", RAND()&lt;0.3), "50% Perishable", "")
)</f>
        <v/>
      </c>
      <c r="O427" s="5">
        <f t="shared" ca="1" si="13"/>
        <v>0</v>
      </c>
    </row>
    <row r="428" spans="1:15" x14ac:dyDescent="0.45">
      <c r="A428" t="s">
        <v>336</v>
      </c>
      <c r="B428" s="6">
        <f>_xlfn.XLOOKUP(Table1[[#This Row],[Transaction_ID]],Transactions!A$2:A$501,Transactions!D$2:D$501)</f>
        <v>45709</v>
      </c>
      <c r="C428">
        <v>123526</v>
      </c>
      <c r="D428" s="5">
        <f>_xlfn.XLOOKUP(Table1[[#This Row],[SKU]],Products!A$2:A$91,Products!E$2:E$91)</f>
        <v>5.49</v>
      </c>
      <c r="E428" s="5">
        <f>_xlfn.XLOOKUP(C428,Products!A$2:A$91,Products!F$2:F$91)</f>
        <v>0</v>
      </c>
      <c r="F428">
        <v>3</v>
      </c>
      <c r="G428" s="5">
        <f>Table1[[#This Row],[Price]]*Table1[[#This Row],[Quantity_Sold]]</f>
        <v>16.47</v>
      </c>
      <c r="H428" s="5">
        <f t="shared" ca="1" si="12"/>
        <v>16.47</v>
      </c>
      <c r="I428">
        <f>_xlfn.XLOOKUP(Table1[[#This Row],[Transaction_ID]],Transactions!A$2:A$501,Transactions!B$2:B$501)</f>
        <v>221</v>
      </c>
      <c r="J428">
        <f>_xlfn.XLOOKUP(Table1[[#This Row],[Transaction_ID]],Transactions!$A$2:$A$501,Transactions!$C$2:$C$501)</f>
        <v>4</v>
      </c>
      <c r="K428" t="str">
        <f>_xlfn.XLOOKUP(Table1[[#This Row],[Transaction_ID]],Transactions!A$2:A$501,Transactions!F$2:F$501)</f>
        <v>Cash</v>
      </c>
      <c r="L428" t="b">
        <f>_xlfn.XLOOKUP(Table1[[#This Row],[Transaction_ID]],Transactions!A$2:A$501,Transactions!G$2:G$501)</f>
        <v>1</v>
      </c>
      <c r="M428" s="1">
        <f>IF(L428=TRUE, _xlfn.XLOOKUP(C428, Products!A$2:A$91,Products!G$2:G$91), 0)</f>
        <v>0</v>
      </c>
      <c r="N428" t="str">
        <f ca="1">_xlfn.TEXTJOIN(", ", TRUE,
 IF(AND(L428=TRUE, E428&gt;0), "Membership Pricing", ""),
 IF(AND(L428=TRUE, M428&gt;0), "PC Points", ""),
 IF(AND(_xlfn.XLOOKUP(C428, Products!A:A, Products!C:C, "")="Bakery", RAND()&lt;0.3), "50% Perishable", "")
)</f>
        <v/>
      </c>
      <c r="O428" s="5">
        <f t="shared" ca="1" si="13"/>
        <v>0</v>
      </c>
    </row>
    <row r="429" spans="1:15" x14ac:dyDescent="0.45">
      <c r="A429" t="s">
        <v>95</v>
      </c>
      <c r="B429" s="6">
        <f>_xlfn.XLOOKUP(Table1[[#This Row],[Transaction_ID]],Transactions!A$2:A$501,Transactions!D$2:D$501)</f>
        <v>45741</v>
      </c>
      <c r="C429">
        <v>123530</v>
      </c>
      <c r="D429" s="5">
        <f>_xlfn.XLOOKUP(Table1[[#This Row],[SKU]],Products!A$2:A$91,Products!E$2:E$91)</f>
        <v>3.49</v>
      </c>
      <c r="E429" s="5">
        <f>_xlfn.XLOOKUP(C429,Products!A$2:A$91,Products!F$2:F$91)</f>
        <v>0</v>
      </c>
      <c r="F429">
        <v>2</v>
      </c>
      <c r="G429" s="5">
        <f>Table1[[#This Row],[Price]]*Table1[[#This Row],[Quantity_Sold]]</f>
        <v>6.98</v>
      </c>
      <c r="H429" s="5">
        <f t="shared" ca="1" si="12"/>
        <v>6.98</v>
      </c>
      <c r="I429">
        <f>_xlfn.XLOOKUP(Table1[[#This Row],[Transaction_ID]],Transactions!A$2:A$501,Transactions!B$2:B$501)</f>
        <v>212</v>
      </c>
      <c r="J429">
        <f>_xlfn.XLOOKUP(Table1[[#This Row],[Transaction_ID]],Transactions!$A$2:$A$501,Transactions!$C$2:$C$501)</f>
        <v>3</v>
      </c>
      <c r="K429" t="str">
        <f>_xlfn.XLOOKUP(Table1[[#This Row],[Transaction_ID]],Transactions!A$2:A$501,Transactions!F$2:F$501)</f>
        <v>Cash</v>
      </c>
      <c r="L429" t="b">
        <f>_xlfn.XLOOKUP(Table1[[#This Row],[Transaction_ID]],Transactions!A$2:A$501,Transactions!G$2:G$501)</f>
        <v>1</v>
      </c>
      <c r="M429" s="1">
        <f>IF(L429=TRUE, _xlfn.XLOOKUP(C429, Products!A$2:A$91,Products!G$2:G$91), 0)</f>
        <v>0</v>
      </c>
      <c r="N429" t="str">
        <f ca="1">_xlfn.TEXTJOIN(", ", TRUE,
 IF(AND(L429=TRUE, E429&gt;0), "Membership Pricing", ""),
 IF(AND(L429=TRUE, M429&gt;0), "PC Points", ""),
 IF(AND(_xlfn.XLOOKUP(C429, Products!A:A, Products!C:C, "")="Bakery", RAND()&lt;0.3), "50% Perishable", "")
)</f>
        <v/>
      </c>
      <c r="O429" s="5">
        <f t="shared" ca="1" si="13"/>
        <v>0</v>
      </c>
    </row>
    <row r="430" spans="1:15" x14ac:dyDescent="0.45">
      <c r="A430" t="s">
        <v>95</v>
      </c>
      <c r="B430" s="6">
        <f>_xlfn.XLOOKUP(Table1[[#This Row],[Transaction_ID]],Transactions!A$2:A$501,Transactions!D$2:D$501)</f>
        <v>45741</v>
      </c>
      <c r="C430">
        <v>123545</v>
      </c>
      <c r="D430" s="5">
        <f>_xlfn.XLOOKUP(Table1[[#This Row],[SKU]],Products!A$2:A$91,Products!E$2:E$91)</f>
        <v>3.99</v>
      </c>
      <c r="E430" s="5">
        <f>_xlfn.XLOOKUP(C430,Products!A$2:A$91,Products!F$2:F$91)</f>
        <v>2.4900000000000002</v>
      </c>
      <c r="F430">
        <v>3</v>
      </c>
      <c r="G430" s="5">
        <f>Table1[[#This Row],[Price]]*Table1[[#This Row],[Quantity_Sold]]</f>
        <v>11.97</v>
      </c>
      <c r="H430" s="5">
        <f t="shared" ca="1" si="12"/>
        <v>7.4700000000000006</v>
      </c>
      <c r="I430">
        <f>_xlfn.XLOOKUP(Table1[[#This Row],[Transaction_ID]],Transactions!A$2:A$501,Transactions!B$2:B$501)</f>
        <v>212</v>
      </c>
      <c r="J430">
        <f>_xlfn.XLOOKUP(Table1[[#This Row],[Transaction_ID]],Transactions!$A$2:$A$501,Transactions!$C$2:$C$501)</f>
        <v>3</v>
      </c>
      <c r="K430" t="str">
        <f>_xlfn.XLOOKUP(Table1[[#This Row],[Transaction_ID]],Transactions!A$2:A$501,Transactions!F$2:F$501)</f>
        <v>Cash</v>
      </c>
      <c r="L430" t="b">
        <f>_xlfn.XLOOKUP(Table1[[#This Row],[Transaction_ID]],Transactions!A$2:A$501,Transactions!G$2:G$501)</f>
        <v>1</v>
      </c>
      <c r="M430" s="1">
        <f>IF(L430=TRUE, _xlfn.XLOOKUP(C430, Products!A$2:A$91,Products!G$2:G$91), 0)</f>
        <v>0</v>
      </c>
      <c r="N430" t="str">
        <f ca="1">_xlfn.TEXTJOIN(", ", TRUE,
 IF(AND(L430=TRUE, E430&gt;0), "Membership Pricing", ""),
 IF(AND(L430=TRUE, M430&gt;0), "PC Points", ""),
 IF(AND(_xlfn.XLOOKUP(C430, Products!A:A, Products!C:C, "")="Bakery", RAND()&lt;0.3), "50% Perishable", "")
)</f>
        <v>Membership Pricing</v>
      </c>
      <c r="O430" s="5">
        <f t="shared" ca="1" si="13"/>
        <v>4.5</v>
      </c>
    </row>
    <row r="431" spans="1:15" x14ac:dyDescent="0.45">
      <c r="A431" t="s">
        <v>95</v>
      </c>
      <c r="B431" s="6">
        <f>_xlfn.XLOOKUP(Table1[[#This Row],[Transaction_ID]],Transactions!A$2:A$501,Transactions!D$2:D$501)</f>
        <v>45741</v>
      </c>
      <c r="C431">
        <v>123576</v>
      </c>
      <c r="D431" s="5">
        <f>_xlfn.XLOOKUP(Table1[[#This Row],[SKU]],Products!A$2:A$91,Products!E$2:E$91)</f>
        <v>2.99</v>
      </c>
      <c r="E431" s="5">
        <f>_xlfn.XLOOKUP(C431,Products!A$2:A$91,Products!F$2:F$91)</f>
        <v>0</v>
      </c>
      <c r="F431">
        <v>4</v>
      </c>
      <c r="G431" s="5">
        <f>Table1[[#This Row],[Price]]*Table1[[#This Row],[Quantity_Sold]]</f>
        <v>11.96</v>
      </c>
      <c r="H431" s="5">
        <f t="shared" ca="1" si="12"/>
        <v>5.98</v>
      </c>
      <c r="I431">
        <f>_xlfn.XLOOKUP(Table1[[#This Row],[Transaction_ID]],Transactions!A$2:A$501,Transactions!B$2:B$501)</f>
        <v>212</v>
      </c>
      <c r="J431">
        <f>_xlfn.XLOOKUP(Table1[[#This Row],[Transaction_ID]],Transactions!$A$2:$A$501,Transactions!$C$2:$C$501)</f>
        <v>3</v>
      </c>
      <c r="K431" t="str">
        <f>_xlfn.XLOOKUP(Table1[[#This Row],[Transaction_ID]],Transactions!A$2:A$501,Transactions!F$2:F$501)</f>
        <v>Cash</v>
      </c>
      <c r="L431" t="b">
        <f>_xlfn.XLOOKUP(Table1[[#This Row],[Transaction_ID]],Transactions!A$2:A$501,Transactions!G$2:G$501)</f>
        <v>1</v>
      </c>
      <c r="M431" s="1">
        <f>IF(L431=TRUE, _xlfn.XLOOKUP(C431, Products!A$2:A$91,Products!G$2:G$91), 0)</f>
        <v>0</v>
      </c>
      <c r="N431" t="str">
        <f ca="1">_xlfn.TEXTJOIN(", ", TRUE,
 IF(AND(L431=TRUE, E431&gt;0), "Membership Pricing", ""),
 IF(AND(L431=TRUE, M431&gt;0), "PC Points", ""),
 IF(AND(_xlfn.XLOOKUP(C431, Products!A:A, Products!C:C, "")="Bakery", RAND()&lt;0.3), "50% Perishable", "")
)</f>
        <v>50% Perishable</v>
      </c>
      <c r="O431" s="5">
        <f t="shared" ca="1" si="13"/>
        <v>5.98</v>
      </c>
    </row>
    <row r="432" spans="1:15" x14ac:dyDescent="0.45">
      <c r="A432" t="s">
        <v>96</v>
      </c>
      <c r="B432" s="6">
        <f>_xlfn.XLOOKUP(Table1[[#This Row],[Transaction_ID]],Transactions!A$2:A$501,Transactions!D$2:D$501)</f>
        <v>45741</v>
      </c>
      <c r="C432">
        <v>123531</v>
      </c>
      <c r="D432" s="5">
        <f>_xlfn.XLOOKUP(Table1[[#This Row],[SKU]],Products!A$2:A$91,Products!E$2:E$91)</f>
        <v>7.99</v>
      </c>
      <c r="E432" s="5">
        <f>_xlfn.XLOOKUP(C432,Products!A$2:A$91,Products!F$2:F$91)</f>
        <v>0</v>
      </c>
      <c r="F432">
        <v>1</v>
      </c>
      <c r="G432" s="5">
        <f>Table1[[#This Row],[Price]]*Table1[[#This Row],[Quantity_Sold]]</f>
        <v>7.99</v>
      </c>
      <c r="H432" s="5">
        <f t="shared" ca="1" si="12"/>
        <v>7.99</v>
      </c>
      <c r="I432">
        <f>_xlfn.XLOOKUP(Table1[[#This Row],[Transaction_ID]],Transactions!A$2:A$501,Transactions!B$2:B$501)</f>
        <v>207</v>
      </c>
      <c r="J432">
        <f>_xlfn.XLOOKUP(Table1[[#This Row],[Transaction_ID]],Transactions!$A$2:$A$501,Transactions!$C$2:$C$501)</f>
        <v>1</v>
      </c>
      <c r="K432" t="str">
        <f>_xlfn.XLOOKUP(Table1[[#This Row],[Transaction_ID]],Transactions!A$2:A$501,Transactions!F$2:F$501)</f>
        <v>Credit Card</v>
      </c>
      <c r="L432" t="b">
        <f>_xlfn.XLOOKUP(Table1[[#This Row],[Transaction_ID]],Transactions!A$2:A$501,Transactions!G$2:G$501)</f>
        <v>1</v>
      </c>
      <c r="M432" s="1">
        <f>IF(L432=TRUE, _xlfn.XLOOKUP(C432, Products!A$2:A$91,Products!G$2:G$91), 0)</f>
        <v>0</v>
      </c>
      <c r="N432" t="str">
        <f ca="1">_xlfn.TEXTJOIN(", ", TRUE,
 IF(AND(L432=TRUE, E432&gt;0), "Membership Pricing", ""),
 IF(AND(L432=TRUE, M432&gt;0), "PC Points", ""),
 IF(AND(_xlfn.XLOOKUP(C432, Products!A:A, Products!C:C, "")="Bakery", RAND()&lt;0.3), "50% Perishable", "")
)</f>
        <v/>
      </c>
      <c r="O432" s="5">
        <f t="shared" ca="1" si="13"/>
        <v>0</v>
      </c>
    </row>
    <row r="433" spans="1:15" x14ac:dyDescent="0.45">
      <c r="A433" t="s">
        <v>96</v>
      </c>
      <c r="B433" s="6">
        <f>_xlfn.XLOOKUP(Table1[[#This Row],[Transaction_ID]],Transactions!A$2:A$501,Transactions!D$2:D$501)</f>
        <v>45741</v>
      </c>
      <c r="C433">
        <v>123597</v>
      </c>
      <c r="D433" s="5">
        <f>_xlfn.XLOOKUP(Table1[[#This Row],[SKU]],Products!A$2:A$91,Products!E$2:E$91)</f>
        <v>5.49</v>
      </c>
      <c r="E433" s="5">
        <f>_xlfn.XLOOKUP(C433,Products!A$2:A$91,Products!F$2:F$91)</f>
        <v>0</v>
      </c>
      <c r="F433">
        <v>2</v>
      </c>
      <c r="G433" s="5">
        <f>Table1[[#This Row],[Price]]*Table1[[#This Row],[Quantity_Sold]]</f>
        <v>10.98</v>
      </c>
      <c r="H433" s="5">
        <f t="shared" ca="1" si="12"/>
        <v>10.98</v>
      </c>
      <c r="I433">
        <f>_xlfn.XLOOKUP(Table1[[#This Row],[Transaction_ID]],Transactions!A$2:A$501,Transactions!B$2:B$501)</f>
        <v>207</v>
      </c>
      <c r="J433">
        <f>_xlfn.XLOOKUP(Table1[[#This Row],[Transaction_ID]],Transactions!$A$2:$A$501,Transactions!$C$2:$C$501)</f>
        <v>1</v>
      </c>
      <c r="K433" t="str">
        <f>_xlfn.XLOOKUP(Table1[[#This Row],[Transaction_ID]],Transactions!A$2:A$501,Transactions!F$2:F$501)</f>
        <v>Credit Card</v>
      </c>
      <c r="L433" t="b">
        <f>_xlfn.XLOOKUP(Table1[[#This Row],[Transaction_ID]],Transactions!A$2:A$501,Transactions!G$2:G$501)</f>
        <v>1</v>
      </c>
      <c r="M433" s="1">
        <f>IF(L433=TRUE, _xlfn.XLOOKUP(C433, Products!A$2:A$91,Products!G$2:G$91), 0)</f>
        <v>0</v>
      </c>
      <c r="N433" t="str">
        <f ca="1">_xlfn.TEXTJOIN(", ", TRUE,
 IF(AND(L433=TRUE, E433&gt;0), "Membership Pricing", ""),
 IF(AND(L433=TRUE, M433&gt;0), "PC Points", ""),
 IF(AND(_xlfn.XLOOKUP(C433, Products!A:A, Products!C:C, "")="Bakery", RAND()&lt;0.3), "50% Perishable", "")
)</f>
        <v/>
      </c>
      <c r="O433" s="5">
        <f t="shared" ca="1" si="13"/>
        <v>0</v>
      </c>
    </row>
    <row r="434" spans="1:15" x14ac:dyDescent="0.45">
      <c r="A434" t="s">
        <v>337</v>
      </c>
      <c r="B434" s="6">
        <f>_xlfn.XLOOKUP(Table1[[#This Row],[Transaction_ID]],Transactions!A$2:A$501,Transactions!D$2:D$501)</f>
        <v>45741</v>
      </c>
      <c r="C434">
        <v>123523</v>
      </c>
      <c r="D434" s="5">
        <f>_xlfn.XLOOKUP(Table1[[#This Row],[SKU]],Products!A$2:A$91,Products!E$2:E$91)</f>
        <v>5.99</v>
      </c>
      <c r="E434" s="5">
        <f>_xlfn.XLOOKUP(C434,Products!A$2:A$91,Products!F$2:F$91)</f>
        <v>0</v>
      </c>
      <c r="F434">
        <v>5</v>
      </c>
      <c r="G434" s="5">
        <f>Table1[[#This Row],[Price]]*Table1[[#This Row],[Quantity_Sold]]</f>
        <v>29.950000000000003</v>
      </c>
      <c r="H434" s="5">
        <f t="shared" ca="1" si="12"/>
        <v>29.950000000000003</v>
      </c>
      <c r="I434">
        <f>_xlfn.XLOOKUP(Table1[[#This Row],[Transaction_ID]],Transactions!A$2:A$501,Transactions!B$2:B$501)</f>
        <v>223</v>
      </c>
      <c r="J434">
        <f>_xlfn.XLOOKUP(Table1[[#This Row],[Transaction_ID]],Transactions!$A$2:$A$501,Transactions!$C$2:$C$501)</f>
        <v>4</v>
      </c>
      <c r="K434" t="str">
        <f>_xlfn.XLOOKUP(Table1[[#This Row],[Transaction_ID]],Transactions!A$2:A$501,Transactions!F$2:F$501)</f>
        <v>Credit Card</v>
      </c>
      <c r="L434" t="b">
        <f>_xlfn.XLOOKUP(Table1[[#This Row],[Transaction_ID]],Transactions!A$2:A$501,Transactions!G$2:G$501)</f>
        <v>1</v>
      </c>
      <c r="M434" s="1">
        <f>IF(L434=TRUE, _xlfn.XLOOKUP(C434, Products!A$2:A$91,Products!G$2:G$91), 0)</f>
        <v>0</v>
      </c>
      <c r="N434" t="str">
        <f ca="1">_xlfn.TEXTJOIN(", ", TRUE,
 IF(AND(L434=TRUE, E434&gt;0), "Membership Pricing", ""),
 IF(AND(L434=TRUE, M434&gt;0), "PC Points", ""),
 IF(AND(_xlfn.XLOOKUP(C434, Products!A:A, Products!C:C, "")="Bakery", RAND()&lt;0.3), "50% Perishable", "")
)</f>
        <v/>
      </c>
      <c r="O434" s="5">
        <f t="shared" ca="1" si="13"/>
        <v>0</v>
      </c>
    </row>
    <row r="435" spans="1:15" x14ac:dyDescent="0.45">
      <c r="A435" t="s">
        <v>337</v>
      </c>
      <c r="B435" s="6">
        <f>_xlfn.XLOOKUP(Table1[[#This Row],[Transaction_ID]],Transactions!A$2:A$501,Transactions!D$2:D$501)</f>
        <v>45741</v>
      </c>
      <c r="C435">
        <v>123550</v>
      </c>
      <c r="D435" s="5">
        <f>_xlfn.XLOOKUP(Table1[[#This Row],[SKU]],Products!A$2:A$91,Products!E$2:E$91)</f>
        <v>5.99</v>
      </c>
      <c r="E435" s="5">
        <f>_xlfn.XLOOKUP(C435,Products!A$2:A$91,Products!F$2:F$91)</f>
        <v>0</v>
      </c>
      <c r="F435">
        <v>5</v>
      </c>
      <c r="G435" s="5">
        <f>Table1[[#This Row],[Price]]*Table1[[#This Row],[Quantity_Sold]]</f>
        <v>29.950000000000003</v>
      </c>
      <c r="H435" s="5">
        <f t="shared" ca="1" si="12"/>
        <v>29.950000000000003</v>
      </c>
      <c r="I435">
        <f>_xlfn.XLOOKUP(Table1[[#This Row],[Transaction_ID]],Transactions!A$2:A$501,Transactions!B$2:B$501)</f>
        <v>223</v>
      </c>
      <c r="J435">
        <f>_xlfn.XLOOKUP(Table1[[#This Row],[Transaction_ID]],Transactions!$A$2:$A$501,Transactions!$C$2:$C$501)</f>
        <v>4</v>
      </c>
      <c r="K435" t="str">
        <f>_xlfn.XLOOKUP(Table1[[#This Row],[Transaction_ID]],Transactions!A$2:A$501,Transactions!F$2:F$501)</f>
        <v>Credit Card</v>
      </c>
      <c r="L435" t="b">
        <f>_xlfn.XLOOKUP(Table1[[#This Row],[Transaction_ID]],Transactions!A$2:A$501,Transactions!G$2:G$501)</f>
        <v>1</v>
      </c>
      <c r="M435" s="1">
        <f>IF(L435=TRUE, _xlfn.XLOOKUP(C435, Products!A$2:A$91,Products!G$2:G$91), 0)</f>
        <v>0</v>
      </c>
      <c r="N435" t="str">
        <f ca="1">_xlfn.TEXTJOIN(", ", TRUE,
 IF(AND(L435=TRUE, E435&gt;0), "Membership Pricing", ""),
 IF(AND(L435=TRUE, M435&gt;0), "PC Points", ""),
 IF(AND(_xlfn.XLOOKUP(C435, Products!A:A, Products!C:C, "")="Bakery", RAND()&lt;0.3), "50% Perishable", "")
)</f>
        <v/>
      </c>
      <c r="O435" s="5">
        <f t="shared" ca="1" si="13"/>
        <v>0</v>
      </c>
    </row>
    <row r="436" spans="1:15" x14ac:dyDescent="0.45">
      <c r="A436" t="s">
        <v>337</v>
      </c>
      <c r="B436" s="6">
        <f>_xlfn.XLOOKUP(Table1[[#This Row],[Transaction_ID]],Transactions!A$2:A$501,Transactions!D$2:D$501)</f>
        <v>45741</v>
      </c>
      <c r="C436">
        <v>123575</v>
      </c>
      <c r="D436" s="5">
        <f>_xlfn.XLOOKUP(Table1[[#This Row],[SKU]],Products!A$2:A$91,Products!E$2:E$91)</f>
        <v>3.49</v>
      </c>
      <c r="E436" s="5">
        <f>_xlfn.XLOOKUP(C436,Products!A$2:A$91,Products!F$2:F$91)</f>
        <v>0</v>
      </c>
      <c r="F436">
        <v>3</v>
      </c>
      <c r="G436" s="5">
        <f>Table1[[#This Row],[Price]]*Table1[[#This Row],[Quantity_Sold]]</f>
        <v>10.47</v>
      </c>
      <c r="H436" s="5">
        <f t="shared" ca="1" si="12"/>
        <v>10.47</v>
      </c>
      <c r="I436">
        <f>_xlfn.XLOOKUP(Table1[[#This Row],[Transaction_ID]],Transactions!A$2:A$501,Transactions!B$2:B$501)</f>
        <v>223</v>
      </c>
      <c r="J436">
        <f>_xlfn.XLOOKUP(Table1[[#This Row],[Transaction_ID]],Transactions!$A$2:$A$501,Transactions!$C$2:$C$501)</f>
        <v>4</v>
      </c>
      <c r="K436" t="str">
        <f>_xlfn.XLOOKUP(Table1[[#This Row],[Transaction_ID]],Transactions!A$2:A$501,Transactions!F$2:F$501)</f>
        <v>Credit Card</v>
      </c>
      <c r="L436" t="b">
        <f>_xlfn.XLOOKUP(Table1[[#This Row],[Transaction_ID]],Transactions!A$2:A$501,Transactions!G$2:G$501)</f>
        <v>1</v>
      </c>
      <c r="M436" s="1">
        <f>IF(L436=TRUE, _xlfn.XLOOKUP(C436, Products!A$2:A$91,Products!G$2:G$91), 0)</f>
        <v>1000</v>
      </c>
      <c r="N436" t="str">
        <f ca="1">_xlfn.TEXTJOIN(", ", TRUE,
 IF(AND(L436=TRUE, E436&gt;0), "Membership Pricing", ""),
 IF(AND(L436=TRUE, M436&gt;0), "PC Points", ""),
 IF(AND(_xlfn.XLOOKUP(C436, Products!A:A, Products!C:C, "")="Bakery", RAND()&lt;0.3), "50% Perishable", "")
)</f>
        <v>PC Points</v>
      </c>
      <c r="O436" s="5">
        <f t="shared" ca="1" si="13"/>
        <v>0</v>
      </c>
    </row>
    <row r="437" spans="1:15" x14ac:dyDescent="0.45">
      <c r="A437" t="s">
        <v>337</v>
      </c>
      <c r="B437" s="6">
        <f>_xlfn.XLOOKUP(Table1[[#This Row],[Transaction_ID]],Transactions!A$2:A$501,Transactions!D$2:D$501)</f>
        <v>45741</v>
      </c>
      <c r="C437">
        <v>123570</v>
      </c>
      <c r="D437" s="5">
        <f>_xlfn.XLOOKUP(Table1[[#This Row],[SKU]],Products!A$2:A$91,Products!E$2:E$91)</f>
        <v>5.49</v>
      </c>
      <c r="E437" s="5">
        <f>_xlfn.XLOOKUP(C437,Products!A$2:A$91,Products!F$2:F$91)</f>
        <v>0</v>
      </c>
      <c r="F437">
        <v>2</v>
      </c>
      <c r="G437" s="5">
        <f>Table1[[#This Row],[Price]]*Table1[[#This Row],[Quantity_Sold]]</f>
        <v>10.98</v>
      </c>
      <c r="H437" s="5">
        <f t="shared" ca="1" si="12"/>
        <v>10.98</v>
      </c>
      <c r="I437">
        <f>_xlfn.XLOOKUP(Table1[[#This Row],[Transaction_ID]],Transactions!A$2:A$501,Transactions!B$2:B$501)</f>
        <v>223</v>
      </c>
      <c r="J437">
        <f>_xlfn.XLOOKUP(Table1[[#This Row],[Transaction_ID]],Transactions!$A$2:$A$501,Transactions!$C$2:$C$501)</f>
        <v>4</v>
      </c>
      <c r="K437" t="str">
        <f>_xlfn.XLOOKUP(Table1[[#This Row],[Transaction_ID]],Transactions!A$2:A$501,Transactions!F$2:F$501)</f>
        <v>Credit Card</v>
      </c>
      <c r="L437" t="b">
        <f>_xlfn.XLOOKUP(Table1[[#This Row],[Transaction_ID]],Transactions!A$2:A$501,Transactions!G$2:G$501)</f>
        <v>1</v>
      </c>
      <c r="M437" s="1">
        <f>IF(L437=TRUE, _xlfn.XLOOKUP(C437, Products!A$2:A$91,Products!G$2:G$91), 0)</f>
        <v>0</v>
      </c>
      <c r="N437" t="str">
        <f ca="1">_xlfn.TEXTJOIN(", ", TRUE,
 IF(AND(L437=TRUE, E437&gt;0), "Membership Pricing", ""),
 IF(AND(L437=TRUE, M437&gt;0), "PC Points", ""),
 IF(AND(_xlfn.XLOOKUP(C437, Products!A:A, Products!C:C, "")="Bakery", RAND()&lt;0.3), "50% Perishable", "")
)</f>
        <v/>
      </c>
      <c r="O437" s="5">
        <f t="shared" ca="1" si="13"/>
        <v>0</v>
      </c>
    </row>
    <row r="438" spans="1:15" x14ac:dyDescent="0.45">
      <c r="A438" t="s">
        <v>338</v>
      </c>
      <c r="B438" s="6">
        <f>_xlfn.XLOOKUP(Table1[[#This Row],[Transaction_ID]],Transactions!A$2:A$501,Transactions!D$2:D$501)</f>
        <v>45709</v>
      </c>
      <c r="C438">
        <v>123562</v>
      </c>
      <c r="D438" s="5">
        <f>_xlfn.XLOOKUP(Table1[[#This Row],[SKU]],Products!A$2:A$91,Products!E$2:E$91)</f>
        <v>5.99</v>
      </c>
      <c r="E438" s="5">
        <f>_xlfn.XLOOKUP(C438,Products!A$2:A$91,Products!F$2:F$91)</f>
        <v>0</v>
      </c>
      <c r="F438">
        <v>2</v>
      </c>
      <c r="G438" s="5">
        <f>Table1[[#This Row],[Price]]*Table1[[#This Row],[Quantity_Sold]]</f>
        <v>11.98</v>
      </c>
      <c r="H438" s="5">
        <f t="shared" ca="1" si="12"/>
        <v>11.98</v>
      </c>
      <c r="I438">
        <f>_xlfn.XLOOKUP(Table1[[#This Row],[Transaction_ID]],Transactions!A$2:A$501,Transactions!B$2:B$501)</f>
        <v>210</v>
      </c>
      <c r="J438">
        <f>_xlfn.XLOOKUP(Table1[[#This Row],[Transaction_ID]],Transactions!$A$2:$A$501,Transactions!$C$2:$C$501)</f>
        <v>3</v>
      </c>
      <c r="K438" t="str">
        <f>_xlfn.XLOOKUP(Table1[[#This Row],[Transaction_ID]],Transactions!A$2:A$501,Transactions!F$2:F$501)</f>
        <v>Credit Card</v>
      </c>
      <c r="L438" t="b">
        <f>_xlfn.XLOOKUP(Table1[[#This Row],[Transaction_ID]],Transactions!A$2:A$501,Transactions!G$2:G$501)</f>
        <v>1</v>
      </c>
      <c r="M438" s="1">
        <f>IF(L438=TRUE, _xlfn.XLOOKUP(C438, Products!A$2:A$91,Products!G$2:G$91), 0)</f>
        <v>0</v>
      </c>
      <c r="N438" t="str">
        <f ca="1">_xlfn.TEXTJOIN(", ", TRUE,
 IF(AND(L438=TRUE, E438&gt;0), "Membership Pricing", ""),
 IF(AND(L438=TRUE, M438&gt;0), "PC Points", ""),
 IF(AND(_xlfn.XLOOKUP(C438, Products!A:A, Products!C:C, "")="Bakery", RAND()&lt;0.3), "50% Perishable", "")
)</f>
        <v/>
      </c>
      <c r="O438" s="5">
        <f t="shared" ca="1" si="13"/>
        <v>0</v>
      </c>
    </row>
    <row r="439" spans="1:15" x14ac:dyDescent="0.45">
      <c r="A439" t="s">
        <v>338</v>
      </c>
      <c r="B439" s="6">
        <f>_xlfn.XLOOKUP(Table1[[#This Row],[Transaction_ID]],Transactions!A$2:A$501,Transactions!D$2:D$501)</f>
        <v>45709</v>
      </c>
      <c r="C439">
        <v>123593</v>
      </c>
      <c r="D439" s="5">
        <f>_xlfn.XLOOKUP(Table1[[#This Row],[SKU]],Products!A$2:A$91,Products!E$2:E$91)</f>
        <v>2.4900000000000002</v>
      </c>
      <c r="E439" s="5">
        <f>_xlfn.XLOOKUP(C439,Products!A$2:A$91,Products!F$2:F$91)</f>
        <v>0</v>
      </c>
      <c r="F439">
        <v>1</v>
      </c>
      <c r="G439" s="5">
        <f>Table1[[#This Row],[Price]]*Table1[[#This Row],[Quantity_Sold]]</f>
        <v>2.4900000000000002</v>
      </c>
      <c r="H439" s="5">
        <f t="shared" ca="1" si="12"/>
        <v>2.4900000000000002</v>
      </c>
      <c r="I439">
        <f>_xlfn.XLOOKUP(Table1[[#This Row],[Transaction_ID]],Transactions!A$2:A$501,Transactions!B$2:B$501)</f>
        <v>210</v>
      </c>
      <c r="J439">
        <f>_xlfn.XLOOKUP(Table1[[#This Row],[Transaction_ID]],Transactions!$A$2:$A$501,Transactions!$C$2:$C$501)</f>
        <v>3</v>
      </c>
      <c r="K439" t="str">
        <f>_xlfn.XLOOKUP(Table1[[#This Row],[Transaction_ID]],Transactions!A$2:A$501,Transactions!F$2:F$501)</f>
        <v>Credit Card</v>
      </c>
      <c r="L439" t="b">
        <f>_xlfn.XLOOKUP(Table1[[#This Row],[Transaction_ID]],Transactions!A$2:A$501,Transactions!G$2:G$501)</f>
        <v>1</v>
      </c>
      <c r="M439" s="1">
        <f>IF(L439=TRUE, _xlfn.XLOOKUP(C439, Products!A$2:A$91,Products!G$2:G$91), 0)</f>
        <v>0</v>
      </c>
      <c r="N439" t="str">
        <f ca="1">_xlfn.TEXTJOIN(", ", TRUE,
 IF(AND(L439=TRUE, E439&gt;0), "Membership Pricing", ""),
 IF(AND(L439=TRUE, M439&gt;0), "PC Points", ""),
 IF(AND(_xlfn.XLOOKUP(C439, Products!A:A, Products!C:C, "")="Bakery", RAND()&lt;0.3), "50% Perishable", "")
)</f>
        <v/>
      </c>
      <c r="O439" s="5">
        <f t="shared" ca="1" si="13"/>
        <v>0</v>
      </c>
    </row>
    <row r="440" spans="1:15" x14ac:dyDescent="0.45">
      <c r="A440" t="s">
        <v>339</v>
      </c>
      <c r="B440" s="6">
        <f>_xlfn.XLOOKUP(Table1[[#This Row],[Transaction_ID]],Transactions!A$2:A$501,Transactions!D$2:D$501)</f>
        <v>45709</v>
      </c>
      <c r="C440">
        <v>123555</v>
      </c>
      <c r="D440" s="5">
        <f>_xlfn.XLOOKUP(Table1[[#This Row],[SKU]],Products!A$2:A$91,Products!E$2:E$91)</f>
        <v>2.29</v>
      </c>
      <c r="E440" s="5">
        <f>_xlfn.XLOOKUP(C440,Products!A$2:A$91,Products!F$2:F$91)</f>
        <v>0</v>
      </c>
      <c r="F440">
        <v>5</v>
      </c>
      <c r="G440" s="5">
        <f>Table1[[#This Row],[Price]]*Table1[[#This Row],[Quantity_Sold]]</f>
        <v>11.45</v>
      </c>
      <c r="H440" s="5">
        <f t="shared" ca="1" si="12"/>
        <v>11.45</v>
      </c>
      <c r="I440">
        <f>_xlfn.XLOOKUP(Table1[[#This Row],[Transaction_ID]],Transactions!A$2:A$501,Transactions!B$2:B$501)</f>
        <v>213</v>
      </c>
      <c r="J440">
        <f>_xlfn.XLOOKUP(Table1[[#This Row],[Transaction_ID]],Transactions!$A$2:$A$501,Transactions!$C$2:$C$501)</f>
        <v>6</v>
      </c>
      <c r="K440" t="str">
        <f>_xlfn.XLOOKUP(Table1[[#This Row],[Transaction_ID]],Transactions!A$2:A$501,Transactions!F$2:F$501)</f>
        <v>Credit Card</v>
      </c>
      <c r="L440" t="b">
        <f>_xlfn.XLOOKUP(Table1[[#This Row],[Transaction_ID]],Transactions!A$2:A$501,Transactions!G$2:G$501)</f>
        <v>1</v>
      </c>
      <c r="M440" s="1">
        <f>IF(L440=TRUE, _xlfn.XLOOKUP(C440, Products!A$2:A$91,Products!G$2:G$91), 0)</f>
        <v>0</v>
      </c>
      <c r="N440" t="str">
        <f ca="1">_xlfn.TEXTJOIN(", ", TRUE,
 IF(AND(L440=TRUE, E440&gt;0), "Membership Pricing", ""),
 IF(AND(L440=TRUE, M440&gt;0), "PC Points", ""),
 IF(AND(_xlfn.XLOOKUP(C440, Products!A:A, Products!C:C, "")="Bakery", RAND()&lt;0.3), "50% Perishable", "")
)</f>
        <v/>
      </c>
      <c r="O440" s="5">
        <f t="shared" ca="1" si="13"/>
        <v>0</v>
      </c>
    </row>
    <row r="441" spans="1:15" x14ac:dyDescent="0.45">
      <c r="A441" t="s">
        <v>339</v>
      </c>
      <c r="B441" s="6">
        <f>_xlfn.XLOOKUP(Table1[[#This Row],[Transaction_ID]],Transactions!A$2:A$501,Transactions!D$2:D$501)</f>
        <v>45709</v>
      </c>
      <c r="C441">
        <v>123540</v>
      </c>
      <c r="D441" s="5">
        <f>_xlfn.XLOOKUP(Table1[[#This Row],[SKU]],Products!A$2:A$91,Products!E$2:E$91)</f>
        <v>4.49</v>
      </c>
      <c r="E441" s="5">
        <f>_xlfn.XLOOKUP(C441,Products!A$2:A$91,Products!F$2:F$91)</f>
        <v>0</v>
      </c>
      <c r="F441">
        <v>5</v>
      </c>
      <c r="G441" s="5">
        <f>Table1[[#This Row],[Price]]*Table1[[#This Row],[Quantity_Sold]]</f>
        <v>22.450000000000003</v>
      </c>
      <c r="H441" s="5">
        <f t="shared" ca="1" si="12"/>
        <v>22.450000000000003</v>
      </c>
      <c r="I441">
        <f>_xlfn.XLOOKUP(Table1[[#This Row],[Transaction_ID]],Transactions!A$2:A$501,Transactions!B$2:B$501)</f>
        <v>213</v>
      </c>
      <c r="J441">
        <f>_xlfn.XLOOKUP(Table1[[#This Row],[Transaction_ID]],Transactions!$A$2:$A$501,Transactions!$C$2:$C$501)</f>
        <v>6</v>
      </c>
      <c r="K441" t="str">
        <f>_xlfn.XLOOKUP(Table1[[#This Row],[Transaction_ID]],Transactions!A$2:A$501,Transactions!F$2:F$501)</f>
        <v>Credit Card</v>
      </c>
      <c r="L441" t="b">
        <f>_xlfn.XLOOKUP(Table1[[#This Row],[Transaction_ID]],Transactions!A$2:A$501,Transactions!G$2:G$501)</f>
        <v>1</v>
      </c>
      <c r="M441" s="1">
        <f>IF(L441=TRUE, _xlfn.XLOOKUP(C441, Products!A$2:A$91,Products!G$2:G$91), 0)</f>
        <v>0</v>
      </c>
      <c r="N441" t="str">
        <f ca="1">_xlfn.TEXTJOIN(", ", TRUE,
 IF(AND(L441=TRUE, E441&gt;0), "Membership Pricing", ""),
 IF(AND(L441=TRUE, M441&gt;0), "PC Points", ""),
 IF(AND(_xlfn.XLOOKUP(C441, Products!A:A, Products!C:C, "")="Bakery", RAND()&lt;0.3), "50% Perishable", "")
)</f>
        <v/>
      </c>
      <c r="O441" s="5">
        <f t="shared" ca="1" si="13"/>
        <v>0</v>
      </c>
    </row>
    <row r="442" spans="1:15" x14ac:dyDescent="0.45">
      <c r="A442" t="s">
        <v>339</v>
      </c>
      <c r="B442" s="6">
        <f>_xlfn.XLOOKUP(Table1[[#This Row],[Transaction_ID]],Transactions!A$2:A$501,Transactions!D$2:D$501)</f>
        <v>45709</v>
      </c>
      <c r="C442">
        <v>123558</v>
      </c>
      <c r="D442" s="5">
        <f>_xlfn.XLOOKUP(Table1[[#This Row],[SKU]],Products!A$2:A$91,Products!E$2:E$91)</f>
        <v>3.99</v>
      </c>
      <c r="E442" s="5">
        <f>_xlfn.XLOOKUP(C442,Products!A$2:A$91,Products!F$2:F$91)</f>
        <v>0</v>
      </c>
      <c r="F442">
        <v>5</v>
      </c>
      <c r="G442" s="5">
        <f>Table1[[#This Row],[Price]]*Table1[[#This Row],[Quantity_Sold]]</f>
        <v>19.950000000000003</v>
      </c>
      <c r="H442" s="5">
        <f t="shared" ca="1" si="12"/>
        <v>19.950000000000003</v>
      </c>
      <c r="I442">
        <f>_xlfn.XLOOKUP(Table1[[#This Row],[Transaction_ID]],Transactions!A$2:A$501,Transactions!B$2:B$501)</f>
        <v>213</v>
      </c>
      <c r="J442">
        <f>_xlfn.XLOOKUP(Table1[[#This Row],[Transaction_ID]],Transactions!$A$2:$A$501,Transactions!$C$2:$C$501)</f>
        <v>6</v>
      </c>
      <c r="K442" t="str">
        <f>_xlfn.XLOOKUP(Table1[[#This Row],[Transaction_ID]],Transactions!A$2:A$501,Transactions!F$2:F$501)</f>
        <v>Credit Card</v>
      </c>
      <c r="L442" t="b">
        <f>_xlfn.XLOOKUP(Table1[[#This Row],[Transaction_ID]],Transactions!A$2:A$501,Transactions!G$2:G$501)</f>
        <v>1</v>
      </c>
      <c r="M442" s="1">
        <f>IF(L442=TRUE, _xlfn.XLOOKUP(C442, Products!A$2:A$91,Products!G$2:G$91), 0)</f>
        <v>0</v>
      </c>
      <c r="N442" t="str">
        <f ca="1">_xlfn.TEXTJOIN(", ", TRUE,
 IF(AND(L442=TRUE, E442&gt;0), "Membership Pricing", ""),
 IF(AND(L442=TRUE, M442&gt;0), "PC Points", ""),
 IF(AND(_xlfn.XLOOKUP(C442, Products!A:A, Products!C:C, "")="Bakery", RAND()&lt;0.3), "50% Perishable", "")
)</f>
        <v/>
      </c>
      <c r="O442" s="5">
        <f t="shared" ca="1" si="13"/>
        <v>0</v>
      </c>
    </row>
    <row r="443" spans="1:15" x14ac:dyDescent="0.45">
      <c r="A443" t="s">
        <v>340</v>
      </c>
      <c r="B443" s="6">
        <f>_xlfn.XLOOKUP(Table1[[#This Row],[Transaction_ID]],Transactions!A$2:A$501,Transactions!D$2:D$501)</f>
        <v>45709</v>
      </c>
      <c r="C443">
        <v>123527</v>
      </c>
      <c r="D443" s="5">
        <f>_xlfn.XLOOKUP(Table1[[#This Row],[SKU]],Products!A$2:A$91,Products!E$2:E$91)</f>
        <v>4.99</v>
      </c>
      <c r="E443" s="5">
        <f>_xlfn.XLOOKUP(C443,Products!A$2:A$91,Products!F$2:F$91)</f>
        <v>0</v>
      </c>
      <c r="F443">
        <v>2</v>
      </c>
      <c r="G443" s="5">
        <f>Table1[[#This Row],[Price]]*Table1[[#This Row],[Quantity_Sold]]</f>
        <v>9.98</v>
      </c>
      <c r="H443" s="5">
        <f t="shared" ca="1" si="12"/>
        <v>9.98</v>
      </c>
      <c r="I443">
        <f>_xlfn.XLOOKUP(Table1[[#This Row],[Transaction_ID]],Transactions!A$2:A$501,Transactions!B$2:B$501)</f>
        <v>217</v>
      </c>
      <c r="J443">
        <f>_xlfn.XLOOKUP(Table1[[#This Row],[Transaction_ID]],Transactions!$A$2:$A$501,Transactions!$C$2:$C$501)</f>
        <v>6</v>
      </c>
      <c r="K443" t="str">
        <f>_xlfn.XLOOKUP(Table1[[#This Row],[Transaction_ID]],Transactions!A$2:A$501,Transactions!F$2:F$501)</f>
        <v>Credit Card</v>
      </c>
      <c r="L443" t="b">
        <f>_xlfn.XLOOKUP(Table1[[#This Row],[Transaction_ID]],Transactions!A$2:A$501,Transactions!G$2:G$501)</f>
        <v>1</v>
      </c>
      <c r="M443" s="1">
        <f>IF(L443=TRUE, _xlfn.XLOOKUP(C443, Products!A$2:A$91,Products!G$2:G$91), 0)</f>
        <v>0</v>
      </c>
      <c r="N443" t="str">
        <f ca="1">_xlfn.TEXTJOIN(", ", TRUE,
 IF(AND(L443=TRUE, E443&gt;0), "Membership Pricing", ""),
 IF(AND(L443=TRUE, M443&gt;0), "PC Points", ""),
 IF(AND(_xlfn.XLOOKUP(C443, Products!A:A, Products!C:C, "")="Bakery", RAND()&lt;0.3), "50% Perishable", "")
)</f>
        <v/>
      </c>
      <c r="O443" s="5">
        <f t="shared" ca="1" si="13"/>
        <v>0</v>
      </c>
    </row>
    <row r="444" spans="1:15" x14ac:dyDescent="0.45">
      <c r="A444" t="s">
        <v>340</v>
      </c>
      <c r="B444" s="6">
        <f>_xlfn.XLOOKUP(Table1[[#This Row],[Transaction_ID]],Transactions!A$2:A$501,Transactions!D$2:D$501)</f>
        <v>45709</v>
      </c>
      <c r="C444">
        <v>123554</v>
      </c>
      <c r="D444" s="5">
        <f>_xlfn.XLOOKUP(Table1[[#This Row],[SKU]],Products!A$2:A$91,Products!E$2:E$91)</f>
        <v>2.4900000000000002</v>
      </c>
      <c r="E444" s="5">
        <f>_xlfn.XLOOKUP(C444,Products!A$2:A$91,Products!F$2:F$91)</f>
        <v>0</v>
      </c>
      <c r="F444">
        <v>4</v>
      </c>
      <c r="G444" s="5">
        <f>Table1[[#This Row],[Price]]*Table1[[#This Row],[Quantity_Sold]]</f>
        <v>9.9600000000000009</v>
      </c>
      <c r="H444" s="5">
        <f t="shared" ca="1" si="12"/>
        <v>9.9600000000000009</v>
      </c>
      <c r="I444">
        <f>_xlfn.XLOOKUP(Table1[[#This Row],[Transaction_ID]],Transactions!A$2:A$501,Transactions!B$2:B$501)</f>
        <v>217</v>
      </c>
      <c r="J444">
        <f>_xlfn.XLOOKUP(Table1[[#This Row],[Transaction_ID]],Transactions!$A$2:$A$501,Transactions!$C$2:$C$501)</f>
        <v>6</v>
      </c>
      <c r="K444" t="str">
        <f>_xlfn.XLOOKUP(Table1[[#This Row],[Transaction_ID]],Transactions!A$2:A$501,Transactions!F$2:F$501)</f>
        <v>Credit Card</v>
      </c>
      <c r="L444" t="b">
        <f>_xlfn.XLOOKUP(Table1[[#This Row],[Transaction_ID]],Transactions!A$2:A$501,Transactions!G$2:G$501)</f>
        <v>1</v>
      </c>
      <c r="M444" s="1">
        <f>IF(L444=TRUE, _xlfn.XLOOKUP(C444, Products!A$2:A$91,Products!G$2:G$91), 0)</f>
        <v>0</v>
      </c>
      <c r="N444" t="str">
        <f ca="1">_xlfn.TEXTJOIN(", ", TRUE,
 IF(AND(L444=TRUE, E444&gt;0), "Membership Pricing", ""),
 IF(AND(L444=TRUE, M444&gt;0), "PC Points", ""),
 IF(AND(_xlfn.XLOOKUP(C444, Products!A:A, Products!C:C, "")="Bakery", RAND()&lt;0.3), "50% Perishable", "")
)</f>
        <v/>
      </c>
      <c r="O444" s="5">
        <f t="shared" ca="1" si="13"/>
        <v>0</v>
      </c>
    </row>
    <row r="445" spans="1:15" x14ac:dyDescent="0.45">
      <c r="A445" t="s">
        <v>340</v>
      </c>
      <c r="B445" s="6">
        <f>_xlfn.XLOOKUP(Table1[[#This Row],[Transaction_ID]],Transactions!A$2:A$501,Transactions!D$2:D$501)</f>
        <v>45709</v>
      </c>
      <c r="C445">
        <v>123547</v>
      </c>
      <c r="D445" s="5">
        <f>_xlfn.XLOOKUP(Table1[[#This Row],[SKU]],Products!A$2:A$91,Products!E$2:E$91)</f>
        <v>2.99</v>
      </c>
      <c r="E445" s="5">
        <f>_xlfn.XLOOKUP(C445,Products!A$2:A$91,Products!F$2:F$91)</f>
        <v>0</v>
      </c>
      <c r="F445">
        <v>3</v>
      </c>
      <c r="G445" s="5">
        <f>Table1[[#This Row],[Price]]*Table1[[#This Row],[Quantity_Sold]]</f>
        <v>8.9700000000000006</v>
      </c>
      <c r="H445" s="5">
        <f t="shared" ca="1" si="12"/>
        <v>8.9700000000000006</v>
      </c>
      <c r="I445">
        <f>_xlfn.XLOOKUP(Table1[[#This Row],[Transaction_ID]],Transactions!A$2:A$501,Transactions!B$2:B$501)</f>
        <v>217</v>
      </c>
      <c r="J445">
        <f>_xlfn.XLOOKUP(Table1[[#This Row],[Transaction_ID]],Transactions!$A$2:$A$501,Transactions!$C$2:$C$501)</f>
        <v>6</v>
      </c>
      <c r="K445" t="str">
        <f>_xlfn.XLOOKUP(Table1[[#This Row],[Transaction_ID]],Transactions!A$2:A$501,Transactions!F$2:F$501)</f>
        <v>Credit Card</v>
      </c>
      <c r="L445" t="b">
        <f>_xlfn.XLOOKUP(Table1[[#This Row],[Transaction_ID]],Transactions!A$2:A$501,Transactions!G$2:G$501)</f>
        <v>1</v>
      </c>
      <c r="M445" s="1">
        <f>IF(L445=TRUE, _xlfn.XLOOKUP(C445, Products!A$2:A$91,Products!G$2:G$91), 0)</f>
        <v>0</v>
      </c>
      <c r="N445" t="str">
        <f ca="1">_xlfn.TEXTJOIN(", ", TRUE,
 IF(AND(L445=TRUE, E445&gt;0), "Membership Pricing", ""),
 IF(AND(L445=TRUE, M445&gt;0), "PC Points", ""),
 IF(AND(_xlfn.XLOOKUP(C445, Products!A:A, Products!C:C, "")="Bakery", RAND()&lt;0.3), "50% Perishable", "")
)</f>
        <v/>
      </c>
      <c r="O445" s="5">
        <f t="shared" ca="1" si="13"/>
        <v>0</v>
      </c>
    </row>
    <row r="446" spans="1:15" x14ac:dyDescent="0.45">
      <c r="A446" t="s">
        <v>341</v>
      </c>
      <c r="B446" s="6">
        <f>_xlfn.XLOOKUP(Table1[[#This Row],[Transaction_ID]],Transactions!A$2:A$501,Transactions!D$2:D$501)</f>
        <v>45705</v>
      </c>
      <c r="C446">
        <v>123575</v>
      </c>
      <c r="D446" s="5">
        <f>_xlfn.XLOOKUP(Table1[[#This Row],[SKU]],Products!A$2:A$91,Products!E$2:E$91)</f>
        <v>3.49</v>
      </c>
      <c r="E446" s="5">
        <f>_xlfn.XLOOKUP(C446,Products!A$2:A$91,Products!F$2:F$91)</f>
        <v>0</v>
      </c>
      <c r="F446">
        <v>1</v>
      </c>
      <c r="G446" s="5">
        <f>Table1[[#This Row],[Price]]*Table1[[#This Row],[Quantity_Sold]]</f>
        <v>3.49</v>
      </c>
      <c r="H446" s="5">
        <f t="shared" ca="1" si="12"/>
        <v>3.49</v>
      </c>
      <c r="I446">
        <f>_xlfn.XLOOKUP(Table1[[#This Row],[Transaction_ID]],Transactions!A$2:A$501,Transactions!B$2:B$501)</f>
        <v>222</v>
      </c>
      <c r="J446">
        <f>_xlfn.XLOOKUP(Table1[[#This Row],[Transaction_ID]],Transactions!$A$2:$A$501,Transactions!$C$2:$C$501)</f>
        <v>5</v>
      </c>
      <c r="K446" t="str">
        <f>_xlfn.XLOOKUP(Table1[[#This Row],[Transaction_ID]],Transactions!A$2:A$501,Transactions!F$2:F$501)</f>
        <v>Credit Card</v>
      </c>
      <c r="L446" t="b">
        <f>_xlfn.XLOOKUP(Table1[[#This Row],[Transaction_ID]],Transactions!A$2:A$501,Transactions!G$2:G$501)</f>
        <v>1</v>
      </c>
      <c r="M446" s="1">
        <f>IF(L446=TRUE, _xlfn.XLOOKUP(C446, Products!A$2:A$91,Products!G$2:G$91), 0)</f>
        <v>1000</v>
      </c>
      <c r="N446" t="str">
        <f ca="1">_xlfn.TEXTJOIN(", ", TRUE,
 IF(AND(L446=TRUE, E446&gt;0), "Membership Pricing", ""),
 IF(AND(L446=TRUE, M446&gt;0), "PC Points", ""),
 IF(AND(_xlfn.XLOOKUP(C446, Products!A:A, Products!C:C, "")="Bakery", RAND()&lt;0.3), "50% Perishable", "")
)</f>
        <v>PC Points</v>
      </c>
      <c r="O446" s="5">
        <f t="shared" ca="1" si="13"/>
        <v>0</v>
      </c>
    </row>
    <row r="447" spans="1:15" x14ac:dyDescent="0.45">
      <c r="A447" t="s">
        <v>341</v>
      </c>
      <c r="B447" s="6">
        <f>_xlfn.XLOOKUP(Table1[[#This Row],[Transaction_ID]],Transactions!A$2:A$501,Transactions!D$2:D$501)</f>
        <v>45705</v>
      </c>
      <c r="C447">
        <v>123515</v>
      </c>
      <c r="D447" s="5">
        <f>_xlfn.XLOOKUP(Table1[[#This Row],[SKU]],Products!A$2:A$91,Products!E$2:E$91)</f>
        <v>5.99</v>
      </c>
      <c r="E447" s="5">
        <f>_xlfn.XLOOKUP(C447,Products!A$2:A$91,Products!F$2:F$91)</f>
        <v>0</v>
      </c>
      <c r="F447">
        <v>1</v>
      </c>
      <c r="G447" s="5">
        <f>Table1[[#This Row],[Price]]*Table1[[#This Row],[Quantity_Sold]]</f>
        <v>5.99</v>
      </c>
      <c r="H447" s="5">
        <f t="shared" ca="1" si="12"/>
        <v>5.99</v>
      </c>
      <c r="I447">
        <f>_xlfn.XLOOKUP(Table1[[#This Row],[Transaction_ID]],Transactions!A$2:A$501,Transactions!B$2:B$501)</f>
        <v>222</v>
      </c>
      <c r="J447">
        <f>_xlfn.XLOOKUP(Table1[[#This Row],[Transaction_ID]],Transactions!$A$2:$A$501,Transactions!$C$2:$C$501)</f>
        <v>5</v>
      </c>
      <c r="K447" t="str">
        <f>_xlfn.XLOOKUP(Table1[[#This Row],[Transaction_ID]],Transactions!A$2:A$501,Transactions!F$2:F$501)</f>
        <v>Credit Card</v>
      </c>
      <c r="L447" t="b">
        <f>_xlfn.XLOOKUP(Table1[[#This Row],[Transaction_ID]],Transactions!A$2:A$501,Transactions!G$2:G$501)</f>
        <v>1</v>
      </c>
      <c r="M447" s="1">
        <f>IF(L447=TRUE, _xlfn.XLOOKUP(C447, Products!A$2:A$91,Products!G$2:G$91), 0)</f>
        <v>0</v>
      </c>
      <c r="N447" t="str">
        <f ca="1">_xlfn.TEXTJOIN(", ", TRUE,
 IF(AND(L447=TRUE, E447&gt;0), "Membership Pricing", ""),
 IF(AND(L447=TRUE, M447&gt;0), "PC Points", ""),
 IF(AND(_xlfn.XLOOKUP(C447, Products!A:A, Products!C:C, "")="Bakery", RAND()&lt;0.3), "50% Perishable", "")
)</f>
        <v/>
      </c>
      <c r="O447" s="5">
        <f t="shared" ca="1" si="13"/>
        <v>0</v>
      </c>
    </row>
    <row r="448" spans="1:15" x14ac:dyDescent="0.45">
      <c r="A448" t="s">
        <v>341</v>
      </c>
      <c r="B448" s="6">
        <f>_xlfn.XLOOKUP(Table1[[#This Row],[Transaction_ID]],Transactions!A$2:A$501,Transactions!D$2:D$501)</f>
        <v>45705</v>
      </c>
      <c r="C448">
        <v>123557</v>
      </c>
      <c r="D448" s="5">
        <f>_xlfn.XLOOKUP(Table1[[#This Row],[SKU]],Products!A$2:A$91,Products!E$2:E$91)</f>
        <v>6.49</v>
      </c>
      <c r="E448" s="5">
        <f>_xlfn.XLOOKUP(C448,Products!A$2:A$91,Products!F$2:F$91)</f>
        <v>4.99</v>
      </c>
      <c r="F448">
        <v>1</v>
      </c>
      <c r="G448" s="5">
        <f>Table1[[#This Row],[Price]]*Table1[[#This Row],[Quantity_Sold]]</f>
        <v>6.49</v>
      </c>
      <c r="H448" s="5">
        <f t="shared" ca="1" si="12"/>
        <v>4.99</v>
      </c>
      <c r="I448">
        <f>_xlfn.XLOOKUP(Table1[[#This Row],[Transaction_ID]],Transactions!A$2:A$501,Transactions!B$2:B$501)</f>
        <v>222</v>
      </c>
      <c r="J448">
        <f>_xlfn.XLOOKUP(Table1[[#This Row],[Transaction_ID]],Transactions!$A$2:$A$501,Transactions!$C$2:$C$501)</f>
        <v>5</v>
      </c>
      <c r="K448" t="str">
        <f>_xlfn.XLOOKUP(Table1[[#This Row],[Transaction_ID]],Transactions!A$2:A$501,Transactions!F$2:F$501)</f>
        <v>Credit Card</v>
      </c>
      <c r="L448" t="b">
        <f>_xlfn.XLOOKUP(Table1[[#This Row],[Transaction_ID]],Transactions!A$2:A$501,Transactions!G$2:G$501)</f>
        <v>1</v>
      </c>
      <c r="M448" s="1">
        <f>IF(L448=TRUE, _xlfn.XLOOKUP(C448, Products!A$2:A$91,Products!G$2:G$91), 0)</f>
        <v>0</v>
      </c>
      <c r="N448" t="str">
        <f ca="1">_xlfn.TEXTJOIN(", ", TRUE,
 IF(AND(L448=TRUE, E448&gt;0), "Membership Pricing", ""),
 IF(AND(L448=TRUE, M448&gt;0), "PC Points", ""),
 IF(AND(_xlfn.XLOOKUP(C448, Products!A:A, Products!C:C, "")="Bakery", RAND()&lt;0.3), "50% Perishable", "")
)</f>
        <v>Membership Pricing</v>
      </c>
      <c r="O448" s="5">
        <f t="shared" ca="1" si="13"/>
        <v>1.5</v>
      </c>
    </row>
    <row r="449" spans="1:15" x14ac:dyDescent="0.45">
      <c r="A449" t="s">
        <v>97</v>
      </c>
      <c r="B449" s="6">
        <f>_xlfn.XLOOKUP(Table1[[#This Row],[Transaction_ID]],Transactions!A$2:A$501,Transactions!D$2:D$501)</f>
        <v>45696</v>
      </c>
      <c r="C449">
        <v>123553</v>
      </c>
      <c r="D449" s="5">
        <f>_xlfn.XLOOKUP(Table1[[#This Row],[SKU]],Products!A$2:A$91,Products!E$2:E$91)</f>
        <v>4.99</v>
      </c>
      <c r="E449" s="5">
        <f>_xlfn.XLOOKUP(C449,Products!A$2:A$91,Products!F$2:F$91)</f>
        <v>0</v>
      </c>
      <c r="F449">
        <v>3</v>
      </c>
      <c r="G449" s="5">
        <f>Table1[[#This Row],[Price]]*Table1[[#This Row],[Quantity_Sold]]</f>
        <v>14.97</v>
      </c>
      <c r="H449" s="5">
        <f t="shared" ca="1" si="12"/>
        <v>14.97</v>
      </c>
      <c r="I449">
        <f>_xlfn.XLOOKUP(Table1[[#This Row],[Transaction_ID]],Transactions!A$2:A$501,Transactions!B$2:B$501)</f>
        <v>213</v>
      </c>
      <c r="J449">
        <f>_xlfn.XLOOKUP(Table1[[#This Row],[Transaction_ID]],Transactions!$A$2:$A$501,Transactions!$C$2:$C$501)</f>
        <v>4</v>
      </c>
      <c r="K449" t="str">
        <f>_xlfn.XLOOKUP(Table1[[#This Row],[Transaction_ID]],Transactions!A$2:A$501,Transactions!F$2:F$501)</f>
        <v>Credit Card</v>
      </c>
      <c r="L449" t="b">
        <f>_xlfn.XLOOKUP(Table1[[#This Row],[Transaction_ID]],Transactions!A$2:A$501,Transactions!G$2:G$501)</f>
        <v>1</v>
      </c>
      <c r="M449" s="1">
        <f>IF(L449=TRUE, _xlfn.XLOOKUP(C449, Products!A$2:A$91,Products!G$2:G$91), 0)</f>
        <v>0</v>
      </c>
      <c r="N449" t="str">
        <f ca="1">_xlfn.TEXTJOIN(", ", TRUE,
 IF(AND(L449=TRUE, E449&gt;0), "Membership Pricing", ""),
 IF(AND(L449=TRUE, M449&gt;0), "PC Points", ""),
 IF(AND(_xlfn.XLOOKUP(C449, Products!A:A, Products!C:C, "")="Bakery", RAND()&lt;0.3), "50% Perishable", "")
)</f>
        <v/>
      </c>
      <c r="O449" s="5">
        <f t="shared" ca="1" si="13"/>
        <v>0</v>
      </c>
    </row>
    <row r="450" spans="1:15" x14ac:dyDescent="0.45">
      <c r="A450" t="s">
        <v>97</v>
      </c>
      <c r="B450" s="6">
        <f>_xlfn.XLOOKUP(Table1[[#This Row],[Transaction_ID]],Transactions!A$2:A$501,Transactions!D$2:D$501)</f>
        <v>45696</v>
      </c>
      <c r="C450">
        <v>123576</v>
      </c>
      <c r="D450" s="5">
        <f>_xlfn.XLOOKUP(Table1[[#This Row],[SKU]],Products!A$2:A$91,Products!E$2:E$91)</f>
        <v>2.99</v>
      </c>
      <c r="E450" s="5">
        <f>_xlfn.XLOOKUP(C450,Products!A$2:A$91,Products!F$2:F$91)</f>
        <v>0</v>
      </c>
      <c r="F450">
        <v>2</v>
      </c>
      <c r="G450" s="5">
        <f>Table1[[#This Row],[Price]]*Table1[[#This Row],[Quantity_Sold]]</f>
        <v>5.98</v>
      </c>
      <c r="H450" s="5">
        <f t="shared" ref="H450:H513" ca="1" si="14" xml:space="preserve">
 IF(AND(ISNUMBER(SEARCH("50% Perishable", N450)), ISNUMBER(SEARCH("Membership Pricing", N450)), E450&gt;0),
    F450 * E450 * 0.5,
    IF(AND(ISNUMBER(SEARCH("50% Perishable", N450)), NOT(ISNUMBER(SEARCH("Membership Pricing", N450)))),
       F450 * D450 * 0.5,
       IF(AND(L450=TRUE, ISNUMBER(SEARCH("Membership Pricing", N450)), E450&gt;0),
          F450 * E450,
          F450 * D450
       )
    )
)</f>
        <v>5.98</v>
      </c>
      <c r="I450">
        <f>_xlfn.XLOOKUP(Table1[[#This Row],[Transaction_ID]],Transactions!A$2:A$501,Transactions!B$2:B$501)</f>
        <v>213</v>
      </c>
      <c r="J450">
        <f>_xlfn.XLOOKUP(Table1[[#This Row],[Transaction_ID]],Transactions!$A$2:$A$501,Transactions!$C$2:$C$501)</f>
        <v>4</v>
      </c>
      <c r="K450" t="str">
        <f>_xlfn.XLOOKUP(Table1[[#This Row],[Transaction_ID]],Transactions!A$2:A$501,Transactions!F$2:F$501)</f>
        <v>Credit Card</v>
      </c>
      <c r="L450" t="b">
        <f>_xlfn.XLOOKUP(Table1[[#This Row],[Transaction_ID]],Transactions!A$2:A$501,Transactions!G$2:G$501)</f>
        <v>1</v>
      </c>
      <c r="M450" s="1">
        <f>IF(L450=TRUE, _xlfn.XLOOKUP(C450, Products!A$2:A$91,Products!G$2:G$91), 0)</f>
        <v>0</v>
      </c>
      <c r="N450" t="str">
        <f ca="1">_xlfn.TEXTJOIN(", ", TRUE,
 IF(AND(L450=TRUE, E450&gt;0), "Membership Pricing", ""),
 IF(AND(L450=TRUE, M450&gt;0), "PC Points", ""),
 IF(AND(_xlfn.XLOOKUP(C450, Products!A:A, Products!C:C, "")="Bakery", RAND()&lt;0.3), "50% Perishable", "")
)</f>
        <v/>
      </c>
      <c r="O450" s="5">
        <f t="shared" ref="O450:O513" ca="1" si="15">G450-H450</f>
        <v>0</v>
      </c>
    </row>
    <row r="451" spans="1:15" x14ac:dyDescent="0.45">
      <c r="A451" t="s">
        <v>97</v>
      </c>
      <c r="B451" s="6">
        <f>_xlfn.XLOOKUP(Table1[[#This Row],[Transaction_ID]],Transactions!A$2:A$501,Transactions!D$2:D$501)</f>
        <v>45696</v>
      </c>
      <c r="C451">
        <v>123598</v>
      </c>
      <c r="D451" s="5">
        <f>_xlfn.XLOOKUP(Table1[[#This Row],[SKU]],Products!A$2:A$91,Products!E$2:E$91)</f>
        <v>6.49</v>
      </c>
      <c r="E451" s="5">
        <f>_xlfn.XLOOKUP(C451,Products!A$2:A$91,Products!F$2:F$91)</f>
        <v>0</v>
      </c>
      <c r="F451">
        <v>3</v>
      </c>
      <c r="G451" s="5">
        <f>Table1[[#This Row],[Price]]*Table1[[#This Row],[Quantity_Sold]]</f>
        <v>19.47</v>
      </c>
      <c r="H451" s="5">
        <f t="shared" ca="1" si="14"/>
        <v>19.47</v>
      </c>
      <c r="I451">
        <f>_xlfn.XLOOKUP(Table1[[#This Row],[Transaction_ID]],Transactions!A$2:A$501,Transactions!B$2:B$501)</f>
        <v>213</v>
      </c>
      <c r="J451">
        <f>_xlfn.XLOOKUP(Table1[[#This Row],[Transaction_ID]],Transactions!$A$2:$A$501,Transactions!$C$2:$C$501)</f>
        <v>4</v>
      </c>
      <c r="K451" t="str">
        <f>_xlfn.XLOOKUP(Table1[[#This Row],[Transaction_ID]],Transactions!A$2:A$501,Transactions!F$2:F$501)</f>
        <v>Credit Card</v>
      </c>
      <c r="L451" t="b">
        <f>_xlfn.XLOOKUP(Table1[[#This Row],[Transaction_ID]],Transactions!A$2:A$501,Transactions!G$2:G$501)</f>
        <v>1</v>
      </c>
      <c r="M451" s="1">
        <f>IF(L451=TRUE, _xlfn.XLOOKUP(C451, Products!A$2:A$91,Products!G$2:G$91), 0)</f>
        <v>0</v>
      </c>
      <c r="N451" t="str">
        <f ca="1">_xlfn.TEXTJOIN(", ", TRUE,
 IF(AND(L451=TRUE, E451&gt;0), "Membership Pricing", ""),
 IF(AND(L451=TRUE, M451&gt;0), "PC Points", ""),
 IF(AND(_xlfn.XLOOKUP(C451, Products!A:A, Products!C:C, "")="Bakery", RAND()&lt;0.3), "50% Perishable", "")
)</f>
        <v/>
      </c>
      <c r="O451" s="5">
        <f t="shared" ca="1" si="15"/>
        <v>0</v>
      </c>
    </row>
    <row r="452" spans="1:15" x14ac:dyDescent="0.45">
      <c r="A452" t="s">
        <v>97</v>
      </c>
      <c r="B452" s="6">
        <f>_xlfn.XLOOKUP(Table1[[#This Row],[Transaction_ID]],Transactions!A$2:A$501,Transactions!D$2:D$501)</f>
        <v>45696</v>
      </c>
      <c r="C452">
        <v>123516</v>
      </c>
      <c r="D452" s="5">
        <f>_xlfn.XLOOKUP(Table1[[#This Row],[SKU]],Products!A$2:A$91,Products!E$2:E$91)</f>
        <v>7.99</v>
      </c>
      <c r="E452" s="5">
        <f>_xlfn.XLOOKUP(C452,Products!A$2:A$91,Products!F$2:F$91)</f>
        <v>0</v>
      </c>
      <c r="F452">
        <v>2</v>
      </c>
      <c r="G452" s="5">
        <f>Table1[[#This Row],[Price]]*Table1[[#This Row],[Quantity_Sold]]</f>
        <v>15.98</v>
      </c>
      <c r="H452" s="5">
        <f t="shared" ca="1" si="14"/>
        <v>15.98</v>
      </c>
      <c r="I452">
        <f>_xlfn.XLOOKUP(Table1[[#This Row],[Transaction_ID]],Transactions!A$2:A$501,Transactions!B$2:B$501)</f>
        <v>213</v>
      </c>
      <c r="J452">
        <f>_xlfn.XLOOKUP(Table1[[#This Row],[Transaction_ID]],Transactions!$A$2:$A$501,Transactions!$C$2:$C$501)</f>
        <v>4</v>
      </c>
      <c r="K452" t="str">
        <f>_xlfn.XLOOKUP(Table1[[#This Row],[Transaction_ID]],Transactions!A$2:A$501,Transactions!F$2:F$501)</f>
        <v>Credit Card</v>
      </c>
      <c r="L452" t="b">
        <f>_xlfn.XLOOKUP(Table1[[#This Row],[Transaction_ID]],Transactions!A$2:A$501,Transactions!G$2:G$501)</f>
        <v>1</v>
      </c>
      <c r="M452" s="1">
        <f>IF(L452=TRUE, _xlfn.XLOOKUP(C452, Products!A$2:A$91,Products!G$2:G$91), 0)</f>
        <v>0</v>
      </c>
      <c r="N452" t="str">
        <f ca="1">_xlfn.TEXTJOIN(", ", TRUE,
 IF(AND(L452=TRUE, E452&gt;0), "Membership Pricing", ""),
 IF(AND(L452=TRUE, M452&gt;0), "PC Points", ""),
 IF(AND(_xlfn.XLOOKUP(C452, Products!A:A, Products!C:C, "")="Bakery", RAND()&lt;0.3), "50% Perishable", "")
)</f>
        <v/>
      </c>
      <c r="O452" s="5">
        <f t="shared" ca="1" si="15"/>
        <v>0</v>
      </c>
    </row>
    <row r="453" spans="1:15" x14ac:dyDescent="0.45">
      <c r="A453" t="s">
        <v>342</v>
      </c>
      <c r="B453" s="6">
        <f>_xlfn.XLOOKUP(Table1[[#This Row],[Transaction_ID]],Transactions!A$2:A$501,Transactions!D$2:D$501)</f>
        <v>45696</v>
      </c>
      <c r="C453">
        <v>123556</v>
      </c>
      <c r="D453" s="5">
        <f>_xlfn.XLOOKUP(Table1[[#This Row],[SKU]],Products!A$2:A$91,Products!E$2:E$91)</f>
        <v>9.99</v>
      </c>
      <c r="E453" s="5">
        <f>_xlfn.XLOOKUP(C453,Products!A$2:A$91,Products!F$2:F$91)</f>
        <v>0</v>
      </c>
      <c r="F453">
        <v>2</v>
      </c>
      <c r="G453" s="5">
        <f>Table1[[#This Row],[Price]]*Table1[[#This Row],[Quantity_Sold]]</f>
        <v>19.98</v>
      </c>
      <c r="H453" s="5">
        <f t="shared" ca="1" si="14"/>
        <v>19.98</v>
      </c>
      <c r="I453">
        <f>_xlfn.XLOOKUP(Table1[[#This Row],[Transaction_ID]],Transactions!A$2:A$501,Transactions!B$2:B$501)</f>
        <v>210</v>
      </c>
      <c r="J453">
        <f>_xlfn.XLOOKUP(Table1[[#This Row],[Transaction_ID]],Transactions!$A$2:$A$501,Transactions!$C$2:$C$501)</f>
        <v>5</v>
      </c>
      <c r="K453" t="str">
        <f>_xlfn.XLOOKUP(Table1[[#This Row],[Transaction_ID]],Transactions!A$2:A$501,Transactions!F$2:F$501)</f>
        <v>Debit Card</v>
      </c>
      <c r="L453" t="b">
        <f>_xlfn.XLOOKUP(Table1[[#This Row],[Transaction_ID]],Transactions!A$2:A$501,Transactions!G$2:G$501)</f>
        <v>1</v>
      </c>
      <c r="M453" s="1">
        <f>IF(L453=TRUE, _xlfn.XLOOKUP(C453, Products!A$2:A$91,Products!G$2:G$91), 0)</f>
        <v>0</v>
      </c>
      <c r="N453" t="str">
        <f ca="1">_xlfn.TEXTJOIN(", ", TRUE,
 IF(AND(L453=TRUE, E453&gt;0), "Membership Pricing", ""),
 IF(AND(L453=TRUE, M453&gt;0), "PC Points", ""),
 IF(AND(_xlfn.XLOOKUP(C453, Products!A:A, Products!C:C, "")="Bakery", RAND()&lt;0.3), "50% Perishable", "")
)</f>
        <v/>
      </c>
      <c r="O453" s="5">
        <f t="shared" ca="1" si="15"/>
        <v>0</v>
      </c>
    </row>
    <row r="454" spans="1:15" x14ac:dyDescent="0.45">
      <c r="A454" t="s">
        <v>342</v>
      </c>
      <c r="B454" s="6">
        <f>_xlfn.XLOOKUP(Table1[[#This Row],[Transaction_ID]],Transactions!A$2:A$501,Transactions!D$2:D$501)</f>
        <v>45696</v>
      </c>
      <c r="C454">
        <v>123559</v>
      </c>
      <c r="D454" s="5">
        <f>_xlfn.XLOOKUP(Table1[[#This Row],[SKU]],Products!A$2:A$91,Products!E$2:E$91)</f>
        <v>2.99</v>
      </c>
      <c r="E454" s="5">
        <f>_xlfn.XLOOKUP(C454,Products!A$2:A$91,Products!F$2:F$91)</f>
        <v>0</v>
      </c>
      <c r="F454">
        <v>5</v>
      </c>
      <c r="G454" s="5">
        <f>Table1[[#This Row],[Price]]*Table1[[#This Row],[Quantity_Sold]]</f>
        <v>14.950000000000001</v>
      </c>
      <c r="H454" s="5">
        <f t="shared" ca="1" si="14"/>
        <v>14.950000000000001</v>
      </c>
      <c r="I454">
        <f>_xlfn.XLOOKUP(Table1[[#This Row],[Transaction_ID]],Transactions!A$2:A$501,Transactions!B$2:B$501)</f>
        <v>210</v>
      </c>
      <c r="J454">
        <f>_xlfn.XLOOKUP(Table1[[#This Row],[Transaction_ID]],Transactions!$A$2:$A$501,Transactions!$C$2:$C$501)</f>
        <v>5</v>
      </c>
      <c r="K454" t="str">
        <f>_xlfn.XLOOKUP(Table1[[#This Row],[Transaction_ID]],Transactions!A$2:A$501,Transactions!F$2:F$501)</f>
        <v>Debit Card</v>
      </c>
      <c r="L454" t="b">
        <f>_xlfn.XLOOKUP(Table1[[#This Row],[Transaction_ID]],Transactions!A$2:A$501,Transactions!G$2:G$501)</f>
        <v>1</v>
      </c>
      <c r="M454" s="1">
        <f>IF(L454=TRUE, _xlfn.XLOOKUP(C454, Products!A$2:A$91,Products!G$2:G$91), 0)</f>
        <v>0</v>
      </c>
      <c r="N454" t="str">
        <f ca="1">_xlfn.TEXTJOIN(", ", TRUE,
 IF(AND(L454=TRUE, E454&gt;0), "Membership Pricing", ""),
 IF(AND(L454=TRUE, M454&gt;0), "PC Points", ""),
 IF(AND(_xlfn.XLOOKUP(C454, Products!A:A, Products!C:C, "")="Bakery", RAND()&lt;0.3), "50% Perishable", "")
)</f>
        <v/>
      </c>
      <c r="O454" s="5">
        <f t="shared" ca="1" si="15"/>
        <v>0</v>
      </c>
    </row>
    <row r="455" spans="1:15" x14ac:dyDescent="0.45">
      <c r="A455" t="s">
        <v>342</v>
      </c>
      <c r="B455" s="6">
        <f>_xlfn.XLOOKUP(Table1[[#This Row],[Transaction_ID]],Transactions!A$2:A$501,Transactions!D$2:D$501)</f>
        <v>45696</v>
      </c>
      <c r="C455">
        <v>123569</v>
      </c>
      <c r="D455" s="5">
        <f>_xlfn.XLOOKUP(Table1[[#This Row],[SKU]],Products!A$2:A$91,Products!E$2:E$91)</f>
        <v>3.99</v>
      </c>
      <c r="E455" s="5">
        <f>_xlfn.XLOOKUP(C455,Products!A$2:A$91,Products!F$2:F$91)</f>
        <v>0</v>
      </c>
      <c r="F455">
        <v>2</v>
      </c>
      <c r="G455" s="5">
        <f>Table1[[#This Row],[Price]]*Table1[[#This Row],[Quantity_Sold]]</f>
        <v>7.98</v>
      </c>
      <c r="H455" s="5">
        <f t="shared" ca="1" si="14"/>
        <v>7.98</v>
      </c>
      <c r="I455">
        <f>_xlfn.XLOOKUP(Table1[[#This Row],[Transaction_ID]],Transactions!A$2:A$501,Transactions!B$2:B$501)</f>
        <v>210</v>
      </c>
      <c r="J455">
        <f>_xlfn.XLOOKUP(Table1[[#This Row],[Transaction_ID]],Transactions!$A$2:$A$501,Transactions!$C$2:$C$501)</f>
        <v>5</v>
      </c>
      <c r="K455" t="str">
        <f>_xlfn.XLOOKUP(Table1[[#This Row],[Transaction_ID]],Transactions!A$2:A$501,Transactions!F$2:F$501)</f>
        <v>Debit Card</v>
      </c>
      <c r="L455" t="b">
        <f>_xlfn.XLOOKUP(Table1[[#This Row],[Transaction_ID]],Transactions!A$2:A$501,Transactions!G$2:G$501)</f>
        <v>1</v>
      </c>
      <c r="M455" s="1">
        <f>IF(L455=TRUE, _xlfn.XLOOKUP(C455, Products!A$2:A$91,Products!G$2:G$91), 0)</f>
        <v>0</v>
      </c>
      <c r="N455" t="str">
        <f ca="1">_xlfn.TEXTJOIN(", ", TRUE,
 IF(AND(L455=TRUE, E455&gt;0), "Membership Pricing", ""),
 IF(AND(L455=TRUE, M455&gt;0), "PC Points", ""),
 IF(AND(_xlfn.XLOOKUP(C455, Products!A:A, Products!C:C, "")="Bakery", RAND()&lt;0.3), "50% Perishable", "")
)</f>
        <v/>
      </c>
      <c r="O455" s="5">
        <f t="shared" ca="1" si="15"/>
        <v>0</v>
      </c>
    </row>
    <row r="456" spans="1:15" x14ac:dyDescent="0.45">
      <c r="A456" t="s">
        <v>342</v>
      </c>
      <c r="B456" s="6">
        <f>_xlfn.XLOOKUP(Table1[[#This Row],[Transaction_ID]],Transactions!A$2:A$501,Transactions!D$2:D$501)</f>
        <v>45696</v>
      </c>
      <c r="C456">
        <v>123599</v>
      </c>
      <c r="D456" s="5">
        <f>_xlfn.XLOOKUP(Table1[[#This Row],[SKU]],Products!A$2:A$91,Products!E$2:E$91)</f>
        <v>6.99</v>
      </c>
      <c r="E456" s="5">
        <f>_xlfn.XLOOKUP(C456,Products!A$2:A$91,Products!F$2:F$91)</f>
        <v>0</v>
      </c>
      <c r="F456">
        <v>5</v>
      </c>
      <c r="G456" s="5">
        <f>Table1[[#This Row],[Price]]*Table1[[#This Row],[Quantity_Sold]]</f>
        <v>34.950000000000003</v>
      </c>
      <c r="H456" s="5">
        <f t="shared" ca="1" si="14"/>
        <v>34.950000000000003</v>
      </c>
      <c r="I456">
        <f>_xlfn.XLOOKUP(Table1[[#This Row],[Transaction_ID]],Transactions!A$2:A$501,Transactions!B$2:B$501)</f>
        <v>210</v>
      </c>
      <c r="J456">
        <f>_xlfn.XLOOKUP(Table1[[#This Row],[Transaction_ID]],Transactions!$A$2:$A$501,Transactions!$C$2:$C$501)</f>
        <v>5</v>
      </c>
      <c r="K456" t="str">
        <f>_xlfn.XLOOKUP(Table1[[#This Row],[Transaction_ID]],Transactions!A$2:A$501,Transactions!F$2:F$501)</f>
        <v>Debit Card</v>
      </c>
      <c r="L456" t="b">
        <f>_xlfn.XLOOKUP(Table1[[#This Row],[Transaction_ID]],Transactions!A$2:A$501,Transactions!G$2:G$501)</f>
        <v>1</v>
      </c>
      <c r="M456" s="1">
        <f>IF(L456=TRUE, _xlfn.XLOOKUP(C456, Products!A$2:A$91,Products!G$2:G$91), 0)</f>
        <v>0</v>
      </c>
      <c r="N456" t="str">
        <f ca="1">_xlfn.TEXTJOIN(", ", TRUE,
 IF(AND(L456=TRUE, E456&gt;0), "Membership Pricing", ""),
 IF(AND(L456=TRUE, M456&gt;0), "PC Points", ""),
 IF(AND(_xlfn.XLOOKUP(C456, Products!A:A, Products!C:C, "")="Bakery", RAND()&lt;0.3), "50% Perishable", "")
)</f>
        <v/>
      </c>
      <c r="O456" s="5">
        <f t="shared" ca="1" si="15"/>
        <v>0</v>
      </c>
    </row>
    <row r="457" spans="1:15" x14ac:dyDescent="0.45">
      <c r="A457" t="s">
        <v>98</v>
      </c>
      <c r="B457" s="6">
        <f>_xlfn.XLOOKUP(Table1[[#This Row],[Transaction_ID]],Transactions!A$2:A$501,Transactions!D$2:D$501)</f>
        <v>45706</v>
      </c>
      <c r="C457">
        <v>123534</v>
      </c>
      <c r="D457" s="5">
        <f>_xlfn.XLOOKUP(Table1[[#This Row],[SKU]],Products!A$2:A$91,Products!E$2:E$91)</f>
        <v>10.99</v>
      </c>
      <c r="E457" s="5">
        <f>_xlfn.XLOOKUP(C457,Products!A$2:A$91,Products!F$2:F$91)</f>
        <v>7.49</v>
      </c>
      <c r="F457">
        <v>2</v>
      </c>
      <c r="G457" s="5">
        <f>Table1[[#This Row],[Price]]*Table1[[#This Row],[Quantity_Sold]]</f>
        <v>21.98</v>
      </c>
      <c r="H457" s="5">
        <f t="shared" ca="1" si="14"/>
        <v>14.98</v>
      </c>
      <c r="I457">
        <f>_xlfn.XLOOKUP(Table1[[#This Row],[Transaction_ID]],Transactions!A$2:A$501,Transactions!B$2:B$501)</f>
        <v>215</v>
      </c>
      <c r="J457">
        <f>_xlfn.XLOOKUP(Table1[[#This Row],[Transaction_ID]],Transactions!$A$2:$A$501,Transactions!$C$2:$C$501)</f>
        <v>1</v>
      </c>
      <c r="K457" t="str">
        <f>_xlfn.XLOOKUP(Table1[[#This Row],[Transaction_ID]],Transactions!A$2:A$501,Transactions!F$2:F$501)</f>
        <v>Debit Card</v>
      </c>
      <c r="L457" t="b">
        <f>_xlfn.XLOOKUP(Table1[[#This Row],[Transaction_ID]],Transactions!A$2:A$501,Transactions!G$2:G$501)</f>
        <v>1</v>
      </c>
      <c r="M457" s="1">
        <f>IF(L457=TRUE, _xlfn.XLOOKUP(C457, Products!A$2:A$91,Products!G$2:G$91), 0)</f>
        <v>0</v>
      </c>
      <c r="N457" t="str">
        <f ca="1">_xlfn.TEXTJOIN(", ", TRUE,
 IF(AND(L457=TRUE, E457&gt;0), "Membership Pricing", ""),
 IF(AND(L457=TRUE, M457&gt;0), "PC Points", ""),
 IF(AND(_xlfn.XLOOKUP(C457, Products!A:A, Products!C:C, "")="Bakery", RAND()&lt;0.3), "50% Perishable", "")
)</f>
        <v>Membership Pricing</v>
      </c>
      <c r="O457" s="5">
        <f t="shared" ca="1" si="15"/>
        <v>7</v>
      </c>
    </row>
    <row r="458" spans="1:15" x14ac:dyDescent="0.45">
      <c r="A458" t="s">
        <v>98</v>
      </c>
      <c r="B458" s="6">
        <f>_xlfn.XLOOKUP(Table1[[#This Row],[Transaction_ID]],Transactions!A$2:A$501,Transactions!D$2:D$501)</f>
        <v>45706</v>
      </c>
      <c r="C458">
        <v>123552</v>
      </c>
      <c r="D458" s="5">
        <f>_xlfn.XLOOKUP(Table1[[#This Row],[SKU]],Products!A$2:A$91,Products!E$2:E$91)</f>
        <v>5.49</v>
      </c>
      <c r="E458" s="5">
        <f>_xlfn.XLOOKUP(C458,Products!A$2:A$91,Products!F$2:F$91)</f>
        <v>0</v>
      </c>
      <c r="F458">
        <v>5</v>
      </c>
      <c r="G458" s="5">
        <f>Table1[[#This Row],[Price]]*Table1[[#This Row],[Quantity_Sold]]</f>
        <v>27.450000000000003</v>
      </c>
      <c r="H458" s="5">
        <f t="shared" ca="1" si="14"/>
        <v>27.450000000000003</v>
      </c>
      <c r="I458">
        <f>_xlfn.XLOOKUP(Table1[[#This Row],[Transaction_ID]],Transactions!A$2:A$501,Transactions!B$2:B$501)</f>
        <v>215</v>
      </c>
      <c r="J458">
        <f>_xlfn.XLOOKUP(Table1[[#This Row],[Transaction_ID]],Transactions!$A$2:$A$501,Transactions!$C$2:$C$501)</f>
        <v>1</v>
      </c>
      <c r="K458" t="str">
        <f>_xlfn.XLOOKUP(Table1[[#This Row],[Transaction_ID]],Transactions!A$2:A$501,Transactions!F$2:F$501)</f>
        <v>Debit Card</v>
      </c>
      <c r="L458" t="b">
        <f>_xlfn.XLOOKUP(Table1[[#This Row],[Transaction_ID]],Transactions!A$2:A$501,Transactions!G$2:G$501)</f>
        <v>1</v>
      </c>
      <c r="M458" s="1">
        <f>IF(L458=TRUE, _xlfn.XLOOKUP(C458, Products!A$2:A$91,Products!G$2:G$91), 0)</f>
        <v>0</v>
      </c>
      <c r="N458" t="str">
        <f ca="1">_xlfn.TEXTJOIN(", ", TRUE,
 IF(AND(L458=TRUE, E458&gt;0), "Membership Pricing", ""),
 IF(AND(L458=TRUE, M458&gt;0), "PC Points", ""),
 IF(AND(_xlfn.XLOOKUP(C458, Products!A:A, Products!C:C, "")="Bakery", RAND()&lt;0.3), "50% Perishable", "")
)</f>
        <v/>
      </c>
      <c r="O458" s="5">
        <f t="shared" ca="1" si="15"/>
        <v>0</v>
      </c>
    </row>
    <row r="459" spans="1:15" x14ac:dyDescent="0.45">
      <c r="A459" t="s">
        <v>98</v>
      </c>
      <c r="B459" s="6">
        <f>_xlfn.XLOOKUP(Table1[[#This Row],[Transaction_ID]],Transactions!A$2:A$501,Transactions!D$2:D$501)</f>
        <v>45706</v>
      </c>
      <c r="C459">
        <v>123536</v>
      </c>
      <c r="D459" s="5">
        <f>_xlfn.XLOOKUP(Table1[[#This Row],[SKU]],Products!A$2:A$91,Products!E$2:E$91)</f>
        <v>3.49</v>
      </c>
      <c r="E459" s="5">
        <f>_xlfn.XLOOKUP(C459,Products!A$2:A$91,Products!F$2:F$91)</f>
        <v>0</v>
      </c>
      <c r="F459">
        <v>3</v>
      </c>
      <c r="G459" s="5">
        <f>Table1[[#This Row],[Price]]*Table1[[#This Row],[Quantity_Sold]]</f>
        <v>10.47</v>
      </c>
      <c r="H459" s="5">
        <f t="shared" ca="1" si="14"/>
        <v>10.47</v>
      </c>
      <c r="I459">
        <f>_xlfn.XLOOKUP(Table1[[#This Row],[Transaction_ID]],Transactions!A$2:A$501,Transactions!B$2:B$501)</f>
        <v>215</v>
      </c>
      <c r="J459">
        <f>_xlfn.XLOOKUP(Table1[[#This Row],[Transaction_ID]],Transactions!$A$2:$A$501,Transactions!$C$2:$C$501)</f>
        <v>1</v>
      </c>
      <c r="K459" t="str">
        <f>_xlfn.XLOOKUP(Table1[[#This Row],[Transaction_ID]],Transactions!A$2:A$501,Transactions!F$2:F$501)</f>
        <v>Debit Card</v>
      </c>
      <c r="L459" t="b">
        <f>_xlfn.XLOOKUP(Table1[[#This Row],[Transaction_ID]],Transactions!A$2:A$501,Transactions!G$2:G$501)</f>
        <v>1</v>
      </c>
      <c r="M459" s="1">
        <f>IF(L459=TRUE, _xlfn.XLOOKUP(C459, Products!A$2:A$91,Products!G$2:G$91), 0)</f>
        <v>0</v>
      </c>
      <c r="N459" t="str">
        <f ca="1">_xlfn.TEXTJOIN(", ", TRUE,
 IF(AND(L459=TRUE, E459&gt;0), "Membership Pricing", ""),
 IF(AND(L459=TRUE, M459&gt;0), "PC Points", ""),
 IF(AND(_xlfn.XLOOKUP(C459, Products!A:A, Products!C:C, "")="Bakery", RAND()&lt;0.3), "50% Perishable", "")
)</f>
        <v/>
      </c>
      <c r="O459" s="5">
        <f t="shared" ca="1" si="15"/>
        <v>0</v>
      </c>
    </row>
    <row r="460" spans="1:15" x14ac:dyDescent="0.45">
      <c r="A460" t="s">
        <v>98</v>
      </c>
      <c r="B460" s="6">
        <f>_xlfn.XLOOKUP(Table1[[#This Row],[Transaction_ID]],Transactions!A$2:A$501,Transactions!D$2:D$501)</f>
        <v>45706</v>
      </c>
      <c r="C460">
        <v>123570</v>
      </c>
      <c r="D460" s="5">
        <f>_xlfn.XLOOKUP(Table1[[#This Row],[SKU]],Products!A$2:A$91,Products!E$2:E$91)</f>
        <v>5.49</v>
      </c>
      <c r="E460" s="5">
        <f>_xlfn.XLOOKUP(C460,Products!A$2:A$91,Products!F$2:F$91)</f>
        <v>0</v>
      </c>
      <c r="F460">
        <v>2</v>
      </c>
      <c r="G460" s="5">
        <f>Table1[[#This Row],[Price]]*Table1[[#This Row],[Quantity_Sold]]</f>
        <v>10.98</v>
      </c>
      <c r="H460" s="5">
        <f t="shared" ca="1" si="14"/>
        <v>10.98</v>
      </c>
      <c r="I460">
        <f>_xlfn.XLOOKUP(Table1[[#This Row],[Transaction_ID]],Transactions!A$2:A$501,Transactions!B$2:B$501)</f>
        <v>215</v>
      </c>
      <c r="J460">
        <f>_xlfn.XLOOKUP(Table1[[#This Row],[Transaction_ID]],Transactions!$A$2:$A$501,Transactions!$C$2:$C$501)</f>
        <v>1</v>
      </c>
      <c r="K460" t="str">
        <f>_xlfn.XLOOKUP(Table1[[#This Row],[Transaction_ID]],Transactions!A$2:A$501,Transactions!F$2:F$501)</f>
        <v>Debit Card</v>
      </c>
      <c r="L460" t="b">
        <f>_xlfn.XLOOKUP(Table1[[#This Row],[Transaction_ID]],Transactions!A$2:A$501,Transactions!G$2:G$501)</f>
        <v>1</v>
      </c>
      <c r="M460" s="1">
        <f>IF(L460=TRUE, _xlfn.XLOOKUP(C460, Products!A$2:A$91,Products!G$2:G$91), 0)</f>
        <v>0</v>
      </c>
      <c r="N460" t="str">
        <f ca="1">_xlfn.TEXTJOIN(", ", TRUE,
 IF(AND(L460=TRUE, E460&gt;0), "Membership Pricing", ""),
 IF(AND(L460=TRUE, M460&gt;0), "PC Points", ""),
 IF(AND(_xlfn.XLOOKUP(C460, Products!A:A, Products!C:C, "")="Bakery", RAND()&lt;0.3), "50% Perishable", "")
)</f>
        <v/>
      </c>
      <c r="O460" s="5">
        <f t="shared" ca="1" si="15"/>
        <v>0</v>
      </c>
    </row>
    <row r="461" spans="1:15" x14ac:dyDescent="0.45">
      <c r="A461" t="s">
        <v>99</v>
      </c>
      <c r="B461" s="6">
        <f>_xlfn.XLOOKUP(Table1[[#This Row],[Transaction_ID]],Transactions!A$2:A$501,Transactions!D$2:D$501)</f>
        <v>45706</v>
      </c>
      <c r="C461">
        <v>123564</v>
      </c>
      <c r="D461" s="5">
        <f>_xlfn.XLOOKUP(Table1[[#This Row],[SKU]],Products!A$2:A$91,Products!E$2:E$91)</f>
        <v>4.49</v>
      </c>
      <c r="E461" s="5">
        <f>_xlfn.XLOOKUP(C461,Products!A$2:A$91,Products!F$2:F$91)</f>
        <v>0</v>
      </c>
      <c r="F461">
        <v>1</v>
      </c>
      <c r="G461" s="5">
        <f>Table1[[#This Row],[Price]]*Table1[[#This Row],[Quantity_Sold]]</f>
        <v>4.49</v>
      </c>
      <c r="H461" s="5">
        <f t="shared" ca="1" si="14"/>
        <v>4.49</v>
      </c>
      <c r="I461">
        <f>_xlfn.XLOOKUP(Table1[[#This Row],[Transaction_ID]],Transactions!A$2:A$501,Transactions!B$2:B$501)</f>
        <v>222</v>
      </c>
      <c r="J461">
        <f>_xlfn.XLOOKUP(Table1[[#This Row],[Transaction_ID]],Transactions!$A$2:$A$501,Transactions!$C$2:$C$501)</f>
        <v>4</v>
      </c>
      <c r="K461" t="str">
        <f>_xlfn.XLOOKUP(Table1[[#This Row],[Transaction_ID]],Transactions!A$2:A$501,Transactions!F$2:F$501)</f>
        <v>Credit Card</v>
      </c>
      <c r="L461" t="b">
        <f>_xlfn.XLOOKUP(Table1[[#This Row],[Transaction_ID]],Transactions!A$2:A$501,Transactions!G$2:G$501)</f>
        <v>1</v>
      </c>
      <c r="M461" s="1">
        <f>IF(L461=TRUE, _xlfn.XLOOKUP(C461, Products!A$2:A$91,Products!G$2:G$91), 0)</f>
        <v>0</v>
      </c>
      <c r="N461" t="str">
        <f ca="1">_xlfn.TEXTJOIN(", ", TRUE,
 IF(AND(L461=TRUE, E461&gt;0), "Membership Pricing", ""),
 IF(AND(L461=TRUE, M461&gt;0), "PC Points", ""),
 IF(AND(_xlfn.XLOOKUP(C461, Products!A:A, Products!C:C, "")="Bakery", RAND()&lt;0.3), "50% Perishable", "")
)</f>
        <v/>
      </c>
      <c r="O461" s="5">
        <f t="shared" ca="1" si="15"/>
        <v>0</v>
      </c>
    </row>
    <row r="462" spans="1:15" x14ac:dyDescent="0.45">
      <c r="A462" t="s">
        <v>99</v>
      </c>
      <c r="B462" s="6">
        <f>_xlfn.XLOOKUP(Table1[[#This Row],[Transaction_ID]],Transactions!A$2:A$501,Transactions!D$2:D$501)</f>
        <v>45706</v>
      </c>
      <c r="C462">
        <v>123555</v>
      </c>
      <c r="D462" s="5">
        <f>_xlfn.XLOOKUP(Table1[[#This Row],[SKU]],Products!A$2:A$91,Products!E$2:E$91)</f>
        <v>2.29</v>
      </c>
      <c r="E462" s="5">
        <f>_xlfn.XLOOKUP(C462,Products!A$2:A$91,Products!F$2:F$91)</f>
        <v>0</v>
      </c>
      <c r="F462">
        <v>3</v>
      </c>
      <c r="G462" s="5">
        <f>Table1[[#This Row],[Price]]*Table1[[#This Row],[Quantity_Sold]]</f>
        <v>6.87</v>
      </c>
      <c r="H462" s="5">
        <f t="shared" ca="1" si="14"/>
        <v>6.87</v>
      </c>
      <c r="I462">
        <f>_xlfn.XLOOKUP(Table1[[#This Row],[Transaction_ID]],Transactions!A$2:A$501,Transactions!B$2:B$501)</f>
        <v>222</v>
      </c>
      <c r="J462">
        <f>_xlfn.XLOOKUP(Table1[[#This Row],[Transaction_ID]],Transactions!$A$2:$A$501,Transactions!$C$2:$C$501)</f>
        <v>4</v>
      </c>
      <c r="K462" t="str">
        <f>_xlfn.XLOOKUP(Table1[[#This Row],[Transaction_ID]],Transactions!A$2:A$501,Transactions!F$2:F$501)</f>
        <v>Credit Card</v>
      </c>
      <c r="L462" t="b">
        <f>_xlfn.XLOOKUP(Table1[[#This Row],[Transaction_ID]],Transactions!A$2:A$501,Transactions!G$2:G$501)</f>
        <v>1</v>
      </c>
      <c r="M462" s="1">
        <f>IF(L462=TRUE, _xlfn.XLOOKUP(C462, Products!A$2:A$91,Products!G$2:G$91), 0)</f>
        <v>0</v>
      </c>
      <c r="N462" t="str">
        <f ca="1">_xlfn.TEXTJOIN(", ", TRUE,
 IF(AND(L462=TRUE, E462&gt;0), "Membership Pricing", ""),
 IF(AND(L462=TRUE, M462&gt;0), "PC Points", ""),
 IF(AND(_xlfn.XLOOKUP(C462, Products!A:A, Products!C:C, "")="Bakery", RAND()&lt;0.3), "50% Perishable", "")
)</f>
        <v/>
      </c>
      <c r="O462" s="5">
        <f t="shared" ca="1" si="15"/>
        <v>0</v>
      </c>
    </row>
    <row r="463" spans="1:15" x14ac:dyDescent="0.45">
      <c r="A463" t="s">
        <v>99</v>
      </c>
      <c r="B463" s="6">
        <f>_xlfn.XLOOKUP(Table1[[#This Row],[Transaction_ID]],Transactions!A$2:A$501,Transactions!D$2:D$501)</f>
        <v>45706</v>
      </c>
      <c r="C463">
        <v>123579</v>
      </c>
      <c r="D463" s="5">
        <f>_xlfn.XLOOKUP(Table1[[#This Row],[SKU]],Products!A$2:A$91,Products!E$2:E$91)</f>
        <v>5.49</v>
      </c>
      <c r="E463" s="5">
        <f>_xlfn.XLOOKUP(C463,Products!A$2:A$91,Products!F$2:F$91)</f>
        <v>0</v>
      </c>
      <c r="F463">
        <v>3</v>
      </c>
      <c r="G463" s="5">
        <f>Table1[[#This Row],[Price]]*Table1[[#This Row],[Quantity_Sold]]</f>
        <v>16.47</v>
      </c>
      <c r="H463" s="5">
        <f t="shared" ca="1" si="14"/>
        <v>16.47</v>
      </c>
      <c r="I463">
        <f>_xlfn.XLOOKUP(Table1[[#This Row],[Transaction_ID]],Transactions!A$2:A$501,Transactions!B$2:B$501)</f>
        <v>222</v>
      </c>
      <c r="J463">
        <f>_xlfn.XLOOKUP(Table1[[#This Row],[Transaction_ID]],Transactions!$A$2:$A$501,Transactions!$C$2:$C$501)</f>
        <v>4</v>
      </c>
      <c r="K463" t="str">
        <f>_xlfn.XLOOKUP(Table1[[#This Row],[Transaction_ID]],Transactions!A$2:A$501,Transactions!F$2:F$501)</f>
        <v>Credit Card</v>
      </c>
      <c r="L463" t="b">
        <f>_xlfn.XLOOKUP(Table1[[#This Row],[Transaction_ID]],Transactions!A$2:A$501,Transactions!G$2:G$501)</f>
        <v>1</v>
      </c>
      <c r="M463" s="1">
        <f>IF(L463=TRUE, _xlfn.XLOOKUP(C463, Products!A$2:A$91,Products!G$2:G$91), 0)</f>
        <v>0</v>
      </c>
      <c r="N463" t="str">
        <f ca="1">_xlfn.TEXTJOIN(", ", TRUE,
 IF(AND(L463=TRUE, E463&gt;0), "Membership Pricing", ""),
 IF(AND(L463=TRUE, M463&gt;0), "PC Points", ""),
 IF(AND(_xlfn.XLOOKUP(C463, Products!A:A, Products!C:C, "")="Bakery", RAND()&lt;0.3), "50% Perishable", "")
)</f>
        <v/>
      </c>
      <c r="O463" s="5">
        <f t="shared" ca="1" si="15"/>
        <v>0</v>
      </c>
    </row>
    <row r="464" spans="1:15" x14ac:dyDescent="0.45">
      <c r="A464" t="s">
        <v>99</v>
      </c>
      <c r="B464" s="6">
        <f>_xlfn.XLOOKUP(Table1[[#This Row],[Transaction_ID]],Transactions!A$2:A$501,Transactions!D$2:D$501)</f>
        <v>45706</v>
      </c>
      <c r="C464">
        <v>123533</v>
      </c>
      <c r="D464" s="5">
        <f>_xlfn.XLOOKUP(Table1[[#This Row],[SKU]],Products!A$2:A$91,Products!E$2:E$91)</f>
        <v>9.49</v>
      </c>
      <c r="E464" s="5">
        <f>_xlfn.XLOOKUP(C464,Products!A$2:A$91,Products!F$2:F$91)</f>
        <v>0</v>
      </c>
      <c r="F464">
        <v>4</v>
      </c>
      <c r="G464" s="5">
        <f>Table1[[#This Row],[Price]]*Table1[[#This Row],[Quantity_Sold]]</f>
        <v>37.96</v>
      </c>
      <c r="H464" s="5">
        <f t="shared" ca="1" si="14"/>
        <v>37.96</v>
      </c>
      <c r="I464">
        <f>_xlfn.XLOOKUP(Table1[[#This Row],[Transaction_ID]],Transactions!A$2:A$501,Transactions!B$2:B$501)</f>
        <v>222</v>
      </c>
      <c r="J464">
        <f>_xlfn.XLOOKUP(Table1[[#This Row],[Transaction_ID]],Transactions!$A$2:$A$501,Transactions!$C$2:$C$501)</f>
        <v>4</v>
      </c>
      <c r="K464" t="str">
        <f>_xlfn.XLOOKUP(Table1[[#This Row],[Transaction_ID]],Transactions!A$2:A$501,Transactions!F$2:F$501)</f>
        <v>Credit Card</v>
      </c>
      <c r="L464" t="b">
        <f>_xlfn.XLOOKUP(Table1[[#This Row],[Transaction_ID]],Transactions!A$2:A$501,Transactions!G$2:G$501)</f>
        <v>1</v>
      </c>
      <c r="M464" s="1">
        <f>IF(L464=TRUE, _xlfn.XLOOKUP(C464, Products!A$2:A$91,Products!G$2:G$91), 0)</f>
        <v>0</v>
      </c>
      <c r="N464" t="str">
        <f ca="1">_xlfn.TEXTJOIN(", ", TRUE,
 IF(AND(L464=TRUE, E464&gt;0), "Membership Pricing", ""),
 IF(AND(L464=TRUE, M464&gt;0), "PC Points", ""),
 IF(AND(_xlfn.XLOOKUP(C464, Products!A:A, Products!C:C, "")="Bakery", RAND()&lt;0.3), "50% Perishable", "")
)</f>
        <v/>
      </c>
      <c r="O464" s="5">
        <f t="shared" ca="1" si="15"/>
        <v>0</v>
      </c>
    </row>
    <row r="465" spans="1:15" x14ac:dyDescent="0.45">
      <c r="A465" t="s">
        <v>100</v>
      </c>
      <c r="B465" s="6">
        <f>_xlfn.XLOOKUP(Table1[[#This Row],[Transaction_ID]],Transactions!A$2:A$501,Transactions!D$2:D$501)</f>
        <v>45719</v>
      </c>
      <c r="C465">
        <v>123544</v>
      </c>
      <c r="D465" s="5">
        <f>_xlfn.XLOOKUP(Table1[[#This Row],[SKU]],Products!A$2:A$91,Products!E$2:E$91)</f>
        <v>4.99</v>
      </c>
      <c r="E465" s="5">
        <f>_xlfn.XLOOKUP(C465,Products!A$2:A$91,Products!F$2:F$91)</f>
        <v>0</v>
      </c>
      <c r="F465">
        <v>3</v>
      </c>
      <c r="G465" s="5">
        <f>Table1[[#This Row],[Price]]*Table1[[#This Row],[Quantity_Sold]]</f>
        <v>14.97</v>
      </c>
      <c r="H465" s="5">
        <f t="shared" ca="1" si="14"/>
        <v>14.97</v>
      </c>
      <c r="I465">
        <f>_xlfn.XLOOKUP(Table1[[#This Row],[Transaction_ID]],Transactions!A$2:A$501,Transactions!B$2:B$501)</f>
        <v>210</v>
      </c>
      <c r="J465">
        <f>_xlfn.XLOOKUP(Table1[[#This Row],[Transaction_ID]],Transactions!$A$2:$A$501,Transactions!$C$2:$C$501)</f>
        <v>1</v>
      </c>
      <c r="K465" t="str">
        <f>_xlfn.XLOOKUP(Table1[[#This Row],[Transaction_ID]],Transactions!A$2:A$501,Transactions!F$2:F$501)</f>
        <v>Credit Card</v>
      </c>
      <c r="L465" t="b">
        <f>_xlfn.XLOOKUP(Table1[[#This Row],[Transaction_ID]],Transactions!A$2:A$501,Transactions!G$2:G$501)</f>
        <v>1</v>
      </c>
      <c r="M465" s="1">
        <f>IF(L465=TRUE, _xlfn.XLOOKUP(C465, Products!A$2:A$91,Products!G$2:G$91), 0)</f>
        <v>0</v>
      </c>
      <c r="N465" t="str">
        <f ca="1">_xlfn.TEXTJOIN(", ", TRUE,
 IF(AND(L465=TRUE, E465&gt;0), "Membership Pricing", ""),
 IF(AND(L465=TRUE, M465&gt;0), "PC Points", ""),
 IF(AND(_xlfn.XLOOKUP(C465, Products!A:A, Products!C:C, "")="Bakery", RAND()&lt;0.3), "50% Perishable", "")
)</f>
        <v/>
      </c>
      <c r="O465" s="5">
        <f t="shared" ca="1" si="15"/>
        <v>0</v>
      </c>
    </row>
    <row r="466" spans="1:15" x14ac:dyDescent="0.45">
      <c r="A466" t="s">
        <v>100</v>
      </c>
      <c r="B466" s="6">
        <f>_xlfn.XLOOKUP(Table1[[#This Row],[Transaction_ID]],Transactions!A$2:A$501,Transactions!D$2:D$501)</f>
        <v>45719</v>
      </c>
      <c r="C466">
        <v>123584</v>
      </c>
      <c r="D466" s="5">
        <f>_xlfn.XLOOKUP(Table1[[#This Row],[SKU]],Products!A$2:A$91,Products!E$2:E$91)</f>
        <v>4.99</v>
      </c>
      <c r="E466" s="5">
        <f>_xlfn.XLOOKUP(C466,Products!A$2:A$91,Products!F$2:F$91)</f>
        <v>0</v>
      </c>
      <c r="F466">
        <v>4</v>
      </c>
      <c r="G466" s="5">
        <f>Table1[[#This Row],[Price]]*Table1[[#This Row],[Quantity_Sold]]</f>
        <v>19.96</v>
      </c>
      <c r="H466" s="5">
        <f t="shared" ca="1" si="14"/>
        <v>19.96</v>
      </c>
      <c r="I466">
        <f>_xlfn.XLOOKUP(Table1[[#This Row],[Transaction_ID]],Transactions!A$2:A$501,Transactions!B$2:B$501)</f>
        <v>210</v>
      </c>
      <c r="J466">
        <f>_xlfn.XLOOKUP(Table1[[#This Row],[Transaction_ID]],Transactions!$A$2:$A$501,Transactions!$C$2:$C$501)</f>
        <v>1</v>
      </c>
      <c r="K466" t="str">
        <f>_xlfn.XLOOKUP(Table1[[#This Row],[Transaction_ID]],Transactions!A$2:A$501,Transactions!F$2:F$501)</f>
        <v>Credit Card</v>
      </c>
      <c r="L466" t="b">
        <f>_xlfn.XLOOKUP(Table1[[#This Row],[Transaction_ID]],Transactions!A$2:A$501,Transactions!G$2:G$501)</f>
        <v>1</v>
      </c>
      <c r="M466" s="1">
        <f>IF(L466=TRUE, _xlfn.XLOOKUP(C466, Products!A$2:A$91,Products!G$2:G$91), 0)</f>
        <v>0</v>
      </c>
      <c r="N466" t="str">
        <f ca="1">_xlfn.TEXTJOIN(", ", TRUE,
 IF(AND(L466=TRUE, E466&gt;0), "Membership Pricing", ""),
 IF(AND(L466=TRUE, M466&gt;0), "PC Points", ""),
 IF(AND(_xlfn.XLOOKUP(C466, Products!A:A, Products!C:C, "")="Bakery", RAND()&lt;0.3), "50% Perishable", "")
)</f>
        <v/>
      </c>
      <c r="O466" s="5">
        <f t="shared" ca="1" si="15"/>
        <v>0</v>
      </c>
    </row>
    <row r="467" spans="1:15" x14ac:dyDescent="0.45">
      <c r="A467" t="s">
        <v>101</v>
      </c>
      <c r="B467" s="6">
        <f>_xlfn.XLOOKUP(Table1[[#This Row],[Transaction_ID]],Transactions!A$2:A$501,Transactions!D$2:D$501)</f>
        <v>45719</v>
      </c>
      <c r="C467">
        <v>123577</v>
      </c>
      <c r="D467" s="5">
        <f>_xlfn.XLOOKUP(Table1[[#This Row],[SKU]],Products!A$2:A$91,Products!E$2:E$91)</f>
        <v>2.4900000000000002</v>
      </c>
      <c r="E467" s="5">
        <f>_xlfn.XLOOKUP(C467,Products!A$2:A$91,Products!F$2:F$91)</f>
        <v>0</v>
      </c>
      <c r="F467">
        <v>3</v>
      </c>
      <c r="G467" s="5">
        <f>Table1[[#This Row],[Price]]*Table1[[#This Row],[Quantity_Sold]]</f>
        <v>7.4700000000000006</v>
      </c>
      <c r="H467" s="5">
        <f t="shared" ca="1" si="14"/>
        <v>7.4700000000000006</v>
      </c>
      <c r="I467">
        <f>_xlfn.XLOOKUP(Table1[[#This Row],[Transaction_ID]],Transactions!A$2:A$501,Transactions!B$2:B$501)</f>
        <v>223</v>
      </c>
      <c r="J467">
        <f>_xlfn.XLOOKUP(Table1[[#This Row],[Transaction_ID]],Transactions!$A$2:$A$501,Transactions!$C$2:$C$501)</f>
        <v>2</v>
      </c>
      <c r="K467" t="str">
        <f>_xlfn.XLOOKUP(Table1[[#This Row],[Transaction_ID]],Transactions!A$2:A$501,Transactions!F$2:F$501)</f>
        <v>Cash</v>
      </c>
      <c r="L467" t="b">
        <f>_xlfn.XLOOKUP(Table1[[#This Row],[Transaction_ID]],Transactions!A$2:A$501,Transactions!G$2:G$501)</f>
        <v>1</v>
      </c>
      <c r="M467" s="1">
        <f>IF(L467=TRUE, _xlfn.XLOOKUP(C467, Products!A$2:A$91,Products!G$2:G$91), 0)</f>
        <v>0</v>
      </c>
      <c r="N467" t="str">
        <f ca="1">_xlfn.TEXTJOIN(", ", TRUE,
 IF(AND(L467=TRUE, E467&gt;0), "Membership Pricing", ""),
 IF(AND(L467=TRUE, M467&gt;0), "PC Points", ""),
 IF(AND(_xlfn.XLOOKUP(C467, Products!A:A, Products!C:C, "")="Bakery", RAND()&lt;0.3), "50% Perishable", "")
)</f>
        <v/>
      </c>
      <c r="O467" s="5">
        <f t="shared" ca="1" si="15"/>
        <v>0</v>
      </c>
    </row>
    <row r="468" spans="1:15" x14ac:dyDescent="0.45">
      <c r="A468" t="s">
        <v>101</v>
      </c>
      <c r="B468" s="6">
        <f>_xlfn.XLOOKUP(Table1[[#This Row],[Transaction_ID]],Transactions!A$2:A$501,Transactions!D$2:D$501)</f>
        <v>45719</v>
      </c>
      <c r="C468">
        <v>123561</v>
      </c>
      <c r="D468" s="5">
        <f>_xlfn.XLOOKUP(Table1[[#This Row],[SKU]],Products!A$2:A$91,Products!E$2:E$91)</f>
        <v>8.99</v>
      </c>
      <c r="E468" s="5">
        <f>_xlfn.XLOOKUP(C468,Products!A$2:A$91,Products!F$2:F$91)</f>
        <v>0</v>
      </c>
      <c r="F468">
        <v>5</v>
      </c>
      <c r="G468" s="5">
        <f>Table1[[#This Row],[Price]]*Table1[[#This Row],[Quantity_Sold]]</f>
        <v>44.95</v>
      </c>
      <c r="H468" s="5">
        <f t="shared" ca="1" si="14"/>
        <v>44.95</v>
      </c>
      <c r="I468">
        <f>_xlfn.XLOOKUP(Table1[[#This Row],[Transaction_ID]],Transactions!A$2:A$501,Transactions!B$2:B$501)</f>
        <v>223</v>
      </c>
      <c r="J468">
        <f>_xlfn.XLOOKUP(Table1[[#This Row],[Transaction_ID]],Transactions!$A$2:$A$501,Transactions!$C$2:$C$501)</f>
        <v>2</v>
      </c>
      <c r="K468" t="str">
        <f>_xlfn.XLOOKUP(Table1[[#This Row],[Transaction_ID]],Transactions!A$2:A$501,Transactions!F$2:F$501)</f>
        <v>Cash</v>
      </c>
      <c r="L468" t="b">
        <f>_xlfn.XLOOKUP(Table1[[#This Row],[Transaction_ID]],Transactions!A$2:A$501,Transactions!G$2:G$501)</f>
        <v>1</v>
      </c>
      <c r="M468" s="1">
        <f>IF(L468=TRUE, _xlfn.XLOOKUP(C468, Products!A$2:A$91,Products!G$2:G$91), 0)</f>
        <v>3000</v>
      </c>
      <c r="N468" t="str">
        <f ca="1">_xlfn.TEXTJOIN(", ", TRUE,
 IF(AND(L468=TRUE, E468&gt;0), "Membership Pricing", ""),
 IF(AND(L468=TRUE, M468&gt;0), "PC Points", ""),
 IF(AND(_xlfn.XLOOKUP(C468, Products!A:A, Products!C:C, "")="Bakery", RAND()&lt;0.3), "50% Perishable", "")
)</f>
        <v>PC Points</v>
      </c>
      <c r="O468" s="5">
        <f t="shared" ca="1" si="15"/>
        <v>0</v>
      </c>
    </row>
    <row r="469" spans="1:15" x14ac:dyDescent="0.45">
      <c r="A469" t="s">
        <v>102</v>
      </c>
      <c r="B469" s="6">
        <f>_xlfn.XLOOKUP(Table1[[#This Row],[Transaction_ID]],Transactions!A$2:A$501,Transactions!D$2:D$501)</f>
        <v>45719</v>
      </c>
      <c r="C469">
        <v>123527</v>
      </c>
      <c r="D469" s="5">
        <f>_xlfn.XLOOKUP(Table1[[#This Row],[SKU]],Products!A$2:A$91,Products!E$2:E$91)</f>
        <v>4.99</v>
      </c>
      <c r="E469" s="5">
        <f>_xlfn.XLOOKUP(C469,Products!A$2:A$91,Products!F$2:F$91)</f>
        <v>0</v>
      </c>
      <c r="F469">
        <v>2</v>
      </c>
      <c r="G469" s="5">
        <f>Table1[[#This Row],[Price]]*Table1[[#This Row],[Quantity_Sold]]</f>
        <v>9.98</v>
      </c>
      <c r="H469" s="5">
        <f t="shared" ca="1" si="14"/>
        <v>9.98</v>
      </c>
      <c r="I469">
        <f>_xlfn.XLOOKUP(Table1[[#This Row],[Transaction_ID]],Transactions!A$2:A$501,Transactions!B$2:B$501)</f>
        <v>218</v>
      </c>
      <c r="J469">
        <f>_xlfn.XLOOKUP(Table1[[#This Row],[Transaction_ID]],Transactions!$A$2:$A$501,Transactions!$C$2:$C$501)</f>
        <v>6</v>
      </c>
      <c r="K469" t="str">
        <f>_xlfn.XLOOKUP(Table1[[#This Row],[Transaction_ID]],Transactions!A$2:A$501,Transactions!F$2:F$501)</f>
        <v>Cash</v>
      </c>
      <c r="L469" t="b">
        <f>_xlfn.XLOOKUP(Table1[[#This Row],[Transaction_ID]],Transactions!A$2:A$501,Transactions!G$2:G$501)</f>
        <v>1</v>
      </c>
      <c r="M469" s="1">
        <f>IF(L469=TRUE, _xlfn.XLOOKUP(C469, Products!A$2:A$91,Products!G$2:G$91), 0)</f>
        <v>0</v>
      </c>
      <c r="N469" t="str">
        <f ca="1">_xlfn.TEXTJOIN(", ", TRUE,
 IF(AND(L469=TRUE, E469&gt;0), "Membership Pricing", ""),
 IF(AND(L469=TRUE, M469&gt;0), "PC Points", ""),
 IF(AND(_xlfn.XLOOKUP(C469, Products!A:A, Products!C:C, "")="Bakery", RAND()&lt;0.3), "50% Perishable", "")
)</f>
        <v/>
      </c>
      <c r="O469" s="5">
        <f t="shared" ca="1" si="15"/>
        <v>0</v>
      </c>
    </row>
    <row r="470" spans="1:15" x14ac:dyDescent="0.45">
      <c r="A470" t="s">
        <v>102</v>
      </c>
      <c r="B470" s="6">
        <f>_xlfn.XLOOKUP(Table1[[#This Row],[Transaction_ID]],Transactions!A$2:A$501,Transactions!D$2:D$501)</f>
        <v>45719</v>
      </c>
      <c r="C470">
        <v>123518</v>
      </c>
      <c r="D470" s="5">
        <f>_xlfn.XLOOKUP(Table1[[#This Row],[SKU]],Products!A$2:A$91,Products!E$2:E$91)</f>
        <v>1.99</v>
      </c>
      <c r="E470" s="5">
        <f>_xlfn.XLOOKUP(C470,Products!A$2:A$91,Products!F$2:F$91)</f>
        <v>0</v>
      </c>
      <c r="F470">
        <v>5</v>
      </c>
      <c r="G470" s="5">
        <f>Table1[[#This Row],[Price]]*Table1[[#This Row],[Quantity_Sold]]</f>
        <v>9.9499999999999993</v>
      </c>
      <c r="H470" s="5">
        <f t="shared" ca="1" si="14"/>
        <v>9.9499999999999993</v>
      </c>
      <c r="I470">
        <f>_xlfn.XLOOKUP(Table1[[#This Row],[Transaction_ID]],Transactions!A$2:A$501,Transactions!B$2:B$501)</f>
        <v>218</v>
      </c>
      <c r="J470">
        <f>_xlfn.XLOOKUP(Table1[[#This Row],[Transaction_ID]],Transactions!$A$2:$A$501,Transactions!$C$2:$C$501)</f>
        <v>6</v>
      </c>
      <c r="K470" t="str">
        <f>_xlfn.XLOOKUP(Table1[[#This Row],[Transaction_ID]],Transactions!A$2:A$501,Transactions!F$2:F$501)</f>
        <v>Cash</v>
      </c>
      <c r="L470" t="b">
        <f>_xlfn.XLOOKUP(Table1[[#This Row],[Transaction_ID]],Transactions!A$2:A$501,Transactions!G$2:G$501)</f>
        <v>1</v>
      </c>
      <c r="M470" s="1">
        <f>IF(L470=TRUE, _xlfn.XLOOKUP(C470, Products!A$2:A$91,Products!G$2:G$91), 0)</f>
        <v>0</v>
      </c>
      <c r="N470" t="str">
        <f ca="1">_xlfn.TEXTJOIN(", ", TRUE,
 IF(AND(L470=TRUE, E470&gt;0), "Membership Pricing", ""),
 IF(AND(L470=TRUE, M470&gt;0), "PC Points", ""),
 IF(AND(_xlfn.XLOOKUP(C470, Products!A:A, Products!C:C, "")="Bakery", RAND()&lt;0.3), "50% Perishable", "")
)</f>
        <v/>
      </c>
      <c r="O470" s="5">
        <f t="shared" ca="1" si="15"/>
        <v>0</v>
      </c>
    </row>
    <row r="471" spans="1:15" x14ac:dyDescent="0.45">
      <c r="A471" t="s">
        <v>102</v>
      </c>
      <c r="B471" s="6">
        <f>_xlfn.XLOOKUP(Table1[[#This Row],[Transaction_ID]],Transactions!A$2:A$501,Transactions!D$2:D$501)</f>
        <v>45719</v>
      </c>
      <c r="C471">
        <v>123595</v>
      </c>
      <c r="D471" s="5">
        <f>_xlfn.XLOOKUP(Table1[[#This Row],[SKU]],Products!A$2:A$91,Products!E$2:E$91)</f>
        <v>2.99</v>
      </c>
      <c r="E471" s="5">
        <f>_xlfn.XLOOKUP(C471,Products!A$2:A$91,Products!F$2:F$91)</f>
        <v>0</v>
      </c>
      <c r="F471">
        <v>1</v>
      </c>
      <c r="G471" s="5">
        <f>Table1[[#This Row],[Price]]*Table1[[#This Row],[Quantity_Sold]]</f>
        <v>2.99</v>
      </c>
      <c r="H471" s="5">
        <f t="shared" ca="1" si="14"/>
        <v>2.99</v>
      </c>
      <c r="I471">
        <f>_xlfn.XLOOKUP(Table1[[#This Row],[Transaction_ID]],Transactions!A$2:A$501,Transactions!B$2:B$501)</f>
        <v>218</v>
      </c>
      <c r="J471">
        <f>_xlfn.XLOOKUP(Table1[[#This Row],[Transaction_ID]],Transactions!$A$2:$A$501,Transactions!$C$2:$C$501)</f>
        <v>6</v>
      </c>
      <c r="K471" t="str">
        <f>_xlfn.XLOOKUP(Table1[[#This Row],[Transaction_ID]],Transactions!A$2:A$501,Transactions!F$2:F$501)</f>
        <v>Cash</v>
      </c>
      <c r="L471" t="b">
        <f>_xlfn.XLOOKUP(Table1[[#This Row],[Transaction_ID]],Transactions!A$2:A$501,Transactions!G$2:G$501)</f>
        <v>1</v>
      </c>
      <c r="M471" s="1">
        <f>IF(L471=TRUE, _xlfn.XLOOKUP(C471, Products!A$2:A$91,Products!G$2:G$91), 0)</f>
        <v>0</v>
      </c>
      <c r="N471" t="str">
        <f ca="1">_xlfn.TEXTJOIN(", ", TRUE,
 IF(AND(L471=TRUE, E471&gt;0), "Membership Pricing", ""),
 IF(AND(L471=TRUE, M471&gt;0), "PC Points", ""),
 IF(AND(_xlfn.XLOOKUP(C471, Products!A:A, Products!C:C, "")="Bakery", RAND()&lt;0.3), "50% Perishable", "")
)</f>
        <v/>
      </c>
      <c r="O471" s="5">
        <f t="shared" ca="1" si="15"/>
        <v>0</v>
      </c>
    </row>
    <row r="472" spans="1:15" x14ac:dyDescent="0.45">
      <c r="A472" t="s">
        <v>102</v>
      </c>
      <c r="B472" s="6">
        <f>_xlfn.XLOOKUP(Table1[[#This Row],[Transaction_ID]],Transactions!A$2:A$501,Transactions!D$2:D$501)</f>
        <v>45719</v>
      </c>
      <c r="C472">
        <v>123523</v>
      </c>
      <c r="D472" s="5">
        <f>_xlfn.XLOOKUP(Table1[[#This Row],[SKU]],Products!A$2:A$91,Products!E$2:E$91)</f>
        <v>5.99</v>
      </c>
      <c r="E472" s="5">
        <f>_xlfn.XLOOKUP(C472,Products!A$2:A$91,Products!F$2:F$91)</f>
        <v>0</v>
      </c>
      <c r="F472">
        <v>1</v>
      </c>
      <c r="G472" s="5">
        <f>Table1[[#This Row],[Price]]*Table1[[#This Row],[Quantity_Sold]]</f>
        <v>5.99</v>
      </c>
      <c r="H472" s="5">
        <f t="shared" ca="1" si="14"/>
        <v>5.99</v>
      </c>
      <c r="I472">
        <f>_xlfn.XLOOKUP(Table1[[#This Row],[Transaction_ID]],Transactions!A$2:A$501,Transactions!B$2:B$501)</f>
        <v>218</v>
      </c>
      <c r="J472">
        <f>_xlfn.XLOOKUP(Table1[[#This Row],[Transaction_ID]],Transactions!$A$2:$A$501,Transactions!$C$2:$C$501)</f>
        <v>6</v>
      </c>
      <c r="K472" t="str">
        <f>_xlfn.XLOOKUP(Table1[[#This Row],[Transaction_ID]],Transactions!A$2:A$501,Transactions!F$2:F$501)</f>
        <v>Cash</v>
      </c>
      <c r="L472" t="b">
        <f>_xlfn.XLOOKUP(Table1[[#This Row],[Transaction_ID]],Transactions!A$2:A$501,Transactions!G$2:G$501)</f>
        <v>1</v>
      </c>
      <c r="M472" s="1">
        <f>IF(L472=TRUE, _xlfn.XLOOKUP(C472, Products!A$2:A$91,Products!G$2:G$91), 0)</f>
        <v>0</v>
      </c>
      <c r="N472" t="str">
        <f ca="1">_xlfn.TEXTJOIN(", ", TRUE,
 IF(AND(L472=TRUE, E472&gt;0), "Membership Pricing", ""),
 IF(AND(L472=TRUE, M472&gt;0), "PC Points", ""),
 IF(AND(_xlfn.XLOOKUP(C472, Products!A:A, Products!C:C, "")="Bakery", RAND()&lt;0.3), "50% Perishable", "")
)</f>
        <v/>
      </c>
      <c r="O472" s="5">
        <f t="shared" ca="1" si="15"/>
        <v>0</v>
      </c>
    </row>
    <row r="473" spans="1:15" x14ac:dyDescent="0.45">
      <c r="A473" t="s">
        <v>343</v>
      </c>
      <c r="B473" s="6">
        <f>_xlfn.XLOOKUP(Table1[[#This Row],[Transaction_ID]],Transactions!A$2:A$501,Transactions!D$2:D$501)</f>
        <v>45719</v>
      </c>
      <c r="C473">
        <v>123593</v>
      </c>
      <c r="D473" s="5">
        <f>_xlfn.XLOOKUP(Table1[[#This Row],[SKU]],Products!A$2:A$91,Products!E$2:E$91)</f>
        <v>2.4900000000000002</v>
      </c>
      <c r="E473" s="5">
        <f>_xlfn.XLOOKUP(C473,Products!A$2:A$91,Products!F$2:F$91)</f>
        <v>0</v>
      </c>
      <c r="F473">
        <v>2</v>
      </c>
      <c r="G473" s="5">
        <f>Table1[[#This Row],[Price]]*Table1[[#This Row],[Quantity_Sold]]</f>
        <v>4.9800000000000004</v>
      </c>
      <c r="H473" s="5">
        <f t="shared" ca="1" si="14"/>
        <v>4.9800000000000004</v>
      </c>
      <c r="I473">
        <f>_xlfn.XLOOKUP(Table1[[#This Row],[Transaction_ID]],Transactions!A$2:A$501,Transactions!B$2:B$501)</f>
        <v>210</v>
      </c>
      <c r="J473">
        <f>_xlfn.XLOOKUP(Table1[[#This Row],[Transaction_ID]],Transactions!$A$2:$A$501,Transactions!$C$2:$C$501)</f>
        <v>4</v>
      </c>
      <c r="K473" t="str">
        <f>_xlfn.XLOOKUP(Table1[[#This Row],[Transaction_ID]],Transactions!A$2:A$501,Transactions!F$2:F$501)</f>
        <v>Credit Card</v>
      </c>
      <c r="L473" t="b">
        <f>_xlfn.XLOOKUP(Table1[[#This Row],[Transaction_ID]],Transactions!A$2:A$501,Transactions!G$2:G$501)</f>
        <v>1</v>
      </c>
      <c r="M473" s="1">
        <f>IF(L473=TRUE, _xlfn.XLOOKUP(C473, Products!A$2:A$91,Products!G$2:G$91), 0)</f>
        <v>0</v>
      </c>
      <c r="N473" t="str">
        <f ca="1">_xlfn.TEXTJOIN(", ", TRUE,
 IF(AND(L473=TRUE, E473&gt;0), "Membership Pricing", ""),
 IF(AND(L473=TRUE, M473&gt;0), "PC Points", ""),
 IF(AND(_xlfn.XLOOKUP(C473, Products!A:A, Products!C:C, "")="Bakery", RAND()&lt;0.3), "50% Perishable", "")
)</f>
        <v/>
      </c>
      <c r="O473" s="5">
        <f t="shared" ca="1" si="15"/>
        <v>0</v>
      </c>
    </row>
    <row r="474" spans="1:15" x14ac:dyDescent="0.45">
      <c r="A474" t="s">
        <v>343</v>
      </c>
      <c r="B474" s="6">
        <f>_xlfn.XLOOKUP(Table1[[#This Row],[Transaction_ID]],Transactions!A$2:A$501,Transactions!D$2:D$501)</f>
        <v>45719</v>
      </c>
      <c r="C474">
        <v>123530</v>
      </c>
      <c r="D474" s="5">
        <f>_xlfn.XLOOKUP(Table1[[#This Row],[SKU]],Products!A$2:A$91,Products!E$2:E$91)</f>
        <v>3.49</v>
      </c>
      <c r="E474" s="5">
        <f>_xlfn.XLOOKUP(C474,Products!A$2:A$91,Products!F$2:F$91)</f>
        <v>0</v>
      </c>
      <c r="F474">
        <v>4</v>
      </c>
      <c r="G474" s="5">
        <f>Table1[[#This Row],[Price]]*Table1[[#This Row],[Quantity_Sold]]</f>
        <v>13.96</v>
      </c>
      <c r="H474" s="5">
        <f t="shared" ca="1" si="14"/>
        <v>13.96</v>
      </c>
      <c r="I474">
        <f>_xlfn.XLOOKUP(Table1[[#This Row],[Transaction_ID]],Transactions!A$2:A$501,Transactions!B$2:B$501)</f>
        <v>210</v>
      </c>
      <c r="J474">
        <f>_xlfn.XLOOKUP(Table1[[#This Row],[Transaction_ID]],Transactions!$A$2:$A$501,Transactions!$C$2:$C$501)</f>
        <v>4</v>
      </c>
      <c r="K474" t="str">
        <f>_xlfn.XLOOKUP(Table1[[#This Row],[Transaction_ID]],Transactions!A$2:A$501,Transactions!F$2:F$501)</f>
        <v>Credit Card</v>
      </c>
      <c r="L474" t="b">
        <f>_xlfn.XLOOKUP(Table1[[#This Row],[Transaction_ID]],Transactions!A$2:A$501,Transactions!G$2:G$501)</f>
        <v>1</v>
      </c>
      <c r="M474" s="1">
        <f>IF(L474=TRUE, _xlfn.XLOOKUP(C474, Products!A$2:A$91,Products!G$2:G$91), 0)</f>
        <v>0</v>
      </c>
      <c r="N474" t="str">
        <f ca="1">_xlfn.TEXTJOIN(", ", TRUE,
 IF(AND(L474=TRUE, E474&gt;0), "Membership Pricing", ""),
 IF(AND(L474=TRUE, M474&gt;0), "PC Points", ""),
 IF(AND(_xlfn.XLOOKUP(C474, Products!A:A, Products!C:C, "")="Bakery", RAND()&lt;0.3), "50% Perishable", "")
)</f>
        <v/>
      </c>
      <c r="O474" s="5">
        <f t="shared" ca="1" si="15"/>
        <v>0</v>
      </c>
    </row>
    <row r="475" spans="1:15" x14ac:dyDescent="0.45">
      <c r="A475" t="s">
        <v>343</v>
      </c>
      <c r="B475" s="6">
        <f>_xlfn.XLOOKUP(Table1[[#This Row],[Transaction_ID]],Transactions!A$2:A$501,Transactions!D$2:D$501)</f>
        <v>45719</v>
      </c>
      <c r="C475">
        <v>123525</v>
      </c>
      <c r="D475" s="5">
        <f>_xlfn.XLOOKUP(Table1[[#This Row],[SKU]],Products!A$2:A$91,Products!E$2:E$91)</f>
        <v>3.99</v>
      </c>
      <c r="E475" s="5">
        <f>_xlfn.XLOOKUP(C475,Products!A$2:A$91,Products!F$2:F$91)</f>
        <v>3</v>
      </c>
      <c r="F475">
        <v>4</v>
      </c>
      <c r="G475" s="5">
        <f>Table1[[#This Row],[Price]]*Table1[[#This Row],[Quantity_Sold]]</f>
        <v>15.96</v>
      </c>
      <c r="H475" s="5">
        <f t="shared" ca="1" si="14"/>
        <v>12</v>
      </c>
      <c r="I475">
        <f>_xlfn.XLOOKUP(Table1[[#This Row],[Transaction_ID]],Transactions!A$2:A$501,Transactions!B$2:B$501)</f>
        <v>210</v>
      </c>
      <c r="J475">
        <f>_xlfn.XLOOKUP(Table1[[#This Row],[Transaction_ID]],Transactions!$A$2:$A$501,Transactions!$C$2:$C$501)</f>
        <v>4</v>
      </c>
      <c r="K475" t="str">
        <f>_xlfn.XLOOKUP(Table1[[#This Row],[Transaction_ID]],Transactions!A$2:A$501,Transactions!F$2:F$501)</f>
        <v>Credit Card</v>
      </c>
      <c r="L475" t="b">
        <f>_xlfn.XLOOKUP(Table1[[#This Row],[Transaction_ID]],Transactions!A$2:A$501,Transactions!G$2:G$501)</f>
        <v>1</v>
      </c>
      <c r="M475" s="1">
        <f>IF(L475=TRUE, _xlfn.XLOOKUP(C475, Products!A$2:A$91,Products!G$2:G$91), 0)</f>
        <v>0</v>
      </c>
      <c r="N475" t="str">
        <f ca="1">_xlfn.TEXTJOIN(", ", TRUE,
 IF(AND(L475=TRUE, E475&gt;0), "Membership Pricing", ""),
 IF(AND(L475=TRUE, M475&gt;0), "PC Points", ""),
 IF(AND(_xlfn.XLOOKUP(C475, Products!A:A, Products!C:C, "")="Bakery", RAND()&lt;0.3), "50% Perishable", "")
)</f>
        <v>Membership Pricing</v>
      </c>
      <c r="O475" s="5">
        <f t="shared" ca="1" si="15"/>
        <v>3.9600000000000009</v>
      </c>
    </row>
    <row r="476" spans="1:15" x14ac:dyDescent="0.45">
      <c r="A476" t="s">
        <v>103</v>
      </c>
      <c r="B476" s="6">
        <f>_xlfn.XLOOKUP(Table1[[#This Row],[Transaction_ID]],Transactions!A$2:A$501,Transactions!D$2:D$501)</f>
        <v>45696</v>
      </c>
      <c r="C476">
        <v>123521</v>
      </c>
      <c r="D476" s="5">
        <f>_xlfn.XLOOKUP(Table1[[#This Row],[SKU]],Products!A$2:A$91,Products!E$2:E$91)</f>
        <v>3.99</v>
      </c>
      <c r="E476" s="5">
        <f>_xlfn.XLOOKUP(C476,Products!A$2:A$91,Products!F$2:F$91)</f>
        <v>0</v>
      </c>
      <c r="F476">
        <v>3</v>
      </c>
      <c r="G476" s="5">
        <f>Table1[[#This Row],[Price]]*Table1[[#This Row],[Quantity_Sold]]</f>
        <v>11.97</v>
      </c>
      <c r="H476" s="5">
        <f t="shared" ca="1" si="14"/>
        <v>11.97</v>
      </c>
      <c r="I476">
        <f>_xlfn.XLOOKUP(Table1[[#This Row],[Transaction_ID]],Transactions!A$2:A$501,Transactions!B$2:B$501)</f>
        <v>212</v>
      </c>
      <c r="J476">
        <f>_xlfn.XLOOKUP(Table1[[#This Row],[Transaction_ID]],Transactions!$A$2:$A$501,Transactions!$C$2:$C$501)</f>
        <v>1</v>
      </c>
      <c r="K476" t="str">
        <f>_xlfn.XLOOKUP(Table1[[#This Row],[Transaction_ID]],Transactions!A$2:A$501,Transactions!F$2:F$501)</f>
        <v>Credit Card</v>
      </c>
      <c r="L476" t="b">
        <f>_xlfn.XLOOKUP(Table1[[#This Row],[Transaction_ID]],Transactions!A$2:A$501,Transactions!G$2:G$501)</f>
        <v>1</v>
      </c>
      <c r="M476" s="1">
        <f>IF(L476=TRUE, _xlfn.XLOOKUP(C476, Products!A$2:A$91,Products!G$2:G$91), 0)</f>
        <v>0</v>
      </c>
      <c r="N476" t="str">
        <f ca="1">_xlfn.TEXTJOIN(", ", TRUE,
 IF(AND(L476=TRUE, E476&gt;0), "Membership Pricing", ""),
 IF(AND(L476=TRUE, M476&gt;0), "PC Points", ""),
 IF(AND(_xlfn.XLOOKUP(C476, Products!A:A, Products!C:C, "")="Bakery", RAND()&lt;0.3), "50% Perishable", "")
)</f>
        <v/>
      </c>
      <c r="O476" s="5">
        <f t="shared" ca="1" si="15"/>
        <v>0</v>
      </c>
    </row>
    <row r="477" spans="1:15" x14ac:dyDescent="0.45">
      <c r="A477" t="s">
        <v>103</v>
      </c>
      <c r="B477" s="6">
        <f>_xlfn.XLOOKUP(Table1[[#This Row],[Transaction_ID]],Transactions!A$2:A$501,Transactions!D$2:D$501)</f>
        <v>45696</v>
      </c>
      <c r="C477">
        <v>123591</v>
      </c>
      <c r="D477" s="5">
        <f>_xlfn.XLOOKUP(Table1[[#This Row],[SKU]],Products!A$2:A$91,Products!E$2:E$91)</f>
        <v>4.49</v>
      </c>
      <c r="E477" s="5">
        <f>_xlfn.XLOOKUP(C477,Products!A$2:A$91,Products!F$2:F$91)</f>
        <v>0</v>
      </c>
      <c r="F477">
        <v>3</v>
      </c>
      <c r="G477" s="5">
        <f>Table1[[#This Row],[Price]]*Table1[[#This Row],[Quantity_Sold]]</f>
        <v>13.47</v>
      </c>
      <c r="H477" s="5">
        <f t="shared" ca="1" si="14"/>
        <v>13.47</v>
      </c>
      <c r="I477">
        <f>_xlfn.XLOOKUP(Table1[[#This Row],[Transaction_ID]],Transactions!A$2:A$501,Transactions!B$2:B$501)</f>
        <v>212</v>
      </c>
      <c r="J477">
        <f>_xlfn.XLOOKUP(Table1[[#This Row],[Transaction_ID]],Transactions!$A$2:$A$501,Transactions!$C$2:$C$501)</f>
        <v>1</v>
      </c>
      <c r="K477" t="str">
        <f>_xlfn.XLOOKUP(Table1[[#This Row],[Transaction_ID]],Transactions!A$2:A$501,Transactions!F$2:F$501)</f>
        <v>Credit Card</v>
      </c>
      <c r="L477" t="b">
        <f>_xlfn.XLOOKUP(Table1[[#This Row],[Transaction_ID]],Transactions!A$2:A$501,Transactions!G$2:G$501)</f>
        <v>1</v>
      </c>
      <c r="M477" s="1">
        <f>IF(L477=TRUE, _xlfn.XLOOKUP(C477, Products!A$2:A$91,Products!G$2:G$91), 0)</f>
        <v>0</v>
      </c>
      <c r="N477" t="str">
        <f ca="1">_xlfn.TEXTJOIN(", ", TRUE,
 IF(AND(L477=TRUE, E477&gt;0), "Membership Pricing", ""),
 IF(AND(L477=TRUE, M477&gt;0), "PC Points", ""),
 IF(AND(_xlfn.XLOOKUP(C477, Products!A:A, Products!C:C, "")="Bakery", RAND()&lt;0.3), "50% Perishable", "")
)</f>
        <v/>
      </c>
      <c r="O477" s="5">
        <f t="shared" ca="1" si="15"/>
        <v>0</v>
      </c>
    </row>
    <row r="478" spans="1:15" x14ac:dyDescent="0.45">
      <c r="A478" t="s">
        <v>103</v>
      </c>
      <c r="B478" s="6">
        <f>_xlfn.XLOOKUP(Table1[[#This Row],[Transaction_ID]],Transactions!A$2:A$501,Transactions!D$2:D$501)</f>
        <v>45696</v>
      </c>
      <c r="C478">
        <v>123578</v>
      </c>
      <c r="D478" s="5">
        <f>_xlfn.XLOOKUP(Table1[[#This Row],[SKU]],Products!A$2:A$91,Products!E$2:E$91)</f>
        <v>3.29</v>
      </c>
      <c r="E478" s="5">
        <f>_xlfn.XLOOKUP(C478,Products!A$2:A$91,Products!F$2:F$91)</f>
        <v>0</v>
      </c>
      <c r="F478">
        <v>5</v>
      </c>
      <c r="G478" s="5">
        <f>Table1[[#This Row],[Price]]*Table1[[#This Row],[Quantity_Sold]]</f>
        <v>16.45</v>
      </c>
      <c r="H478" s="5">
        <f t="shared" ca="1" si="14"/>
        <v>16.45</v>
      </c>
      <c r="I478">
        <f>_xlfn.XLOOKUP(Table1[[#This Row],[Transaction_ID]],Transactions!A$2:A$501,Transactions!B$2:B$501)</f>
        <v>212</v>
      </c>
      <c r="J478">
        <f>_xlfn.XLOOKUP(Table1[[#This Row],[Transaction_ID]],Transactions!$A$2:$A$501,Transactions!$C$2:$C$501)</f>
        <v>1</v>
      </c>
      <c r="K478" t="str">
        <f>_xlfn.XLOOKUP(Table1[[#This Row],[Transaction_ID]],Transactions!A$2:A$501,Transactions!F$2:F$501)</f>
        <v>Credit Card</v>
      </c>
      <c r="L478" t="b">
        <f>_xlfn.XLOOKUP(Table1[[#This Row],[Transaction_ID]],Transactions!A$2:A$501,Transactions!G$2:G$501)</f>
        <v>1</v>
      </c>
      <c r="M478" s="1">
        <f>IF(L478=TRUE, _xlfn.XLOOKUP(C478, Products!A$2:A$91,Products!G$2:G$91), 0)</f>
        <v>0</v>
      </c>
      <c r="N478" t="str">
        <f ca="1">_xlfn.TEXTJOIN(", ", TRUE,
 IF(AND(L478=TRUE, E478&gt;0), "Membership Pricing", ""),
 IF(AND(L478=TRUE, M478&gt;0), "PC Points", ""),
 IF(AND(_xlfn.XLOOKUP(C478, Products!A:A, Products!C:C, "")="Bakery", RAND()&lt;0.3), "50% Perishable", "")
)</f>
        <v/>
      </c>
      <c r="O478" s="5">
        <f t="shared" ca="1" si="15"/>
        <v>0</v>
      </c>
    </row>
    <row r="479" spans="1:15" x14ac:dyDescent="0.45">
      <c r="A479" t="s">
        <v>104</v>
      </c>
      <c r="B479" s="6">
        <f>_xlfn.XLOOKUP(Table1[[#This Row],[Transaction_ID]],Transactions!A$2:A$501,Transactions!D$2:D$501)</f>
        <v>45696</v>
      </c>
      <c r="C479">
        <v>123521</v>
      </c>
      <c r="D479" s="5">
        <f>_xlfn.XLOOKUP(Table1[[#This Row],[SKU]],Products!A$2:A$91,Products!E$2:E$91)</f>
        <v>3.99</v>
      </c>
      <c r="E479" s="5">
        <f>_xlfn.XLOOKUP(C479,Products!A$2:A$91,Products!F$2:F$91)</f>
        <v>0</v>
      </c>
      <c r="F479">
        <v>4</v>
      </c>
      <c r="G479" s="5">
        <f>Table1[[#This Row],[Price]]*Table1[[#This Row],[Quantity_Sold]]</f>
        <v>15.96</v>
      </c>
      <c r="H479" s="5">
        <f t="shared" ca="1" si="14"/>
        <v>15.96</v>
      </c>
      <c r="I479">
        <f>_xlfn.XLOOKUP(Table1[[#This Row],[Transaction_ID]],Transactions!A$2:A$501,Transactions!B$2:B$501)</f>
        <v>220</v>
      </c>
      <c r="J479">
        <f>_xlfn.XLOOKUP(Table1[[#This Row],[Transaction_ID]],Transactions!$A$2:$A$501,Transactions!$C$2:$C$501)</f>
        <v>6</v>
      </c>
      <c r="K479" t="str">
        <f>_xlfn.XLOOKUP(Table1[[#This Row],[Transaction_ID]],Transactions!A$2:A$501,Transactions!F$2:F$501)</f>
        <v>Debit Card</v>
      </c>
      <c r="L479" t="b">
        <f>_xlfn.XLOOKUP(Table1[[#This Row],[Transaction_ID]],Transactions!A$2:A$501,Transactions!G$2:G$501)</f>
        <v>1</v>
      </c>
      <c r="M479" s="1">
        <f>IF(L479=TRUE, _xlfn.XLOOKUP(C479, Products!A$2:A$91,Products!G$2:G$91), 0)</f>
        <v>0</v>
      </c>
      <c r="N479" t="str">
        <f ca="1">_xlfn.TEXTJOIN(", ", TRUE,
 IF(AND(L479=TRUE, E479&gt;0), "Membership Pricing", ""),
 IF(AND(L479=TRUE, M479&gt;0), "PC Points", ""),
 IF(AND(_xlfn.XLOOKUP(C479, Products!A:A, Products!C:C, "")="Bakery", RAND()&lt;0.3), "50% Perishable", "")
)</f>
        <v/>
      </c>
      <c r="O479" s="5">
        <f t="shared" ca="1" si="15"/>
        <v>0</v>
      </c>
    </row>
    <row r="480" spans="1:15" x14ac:dyDescent="0.45">
      <c r="A480" t="s">
        <v>104</v>
      </c>
      <c r="B480" s="6">
        <f>_xlfn.XLOOKUP(Table1[[#This Row],[Transaction_ID]],Transactions!A$2:A$501,Transactions!D$2:D$501)</f>
        <v>45696</v>
      </c>
      <c r="C480">
        <v>123560</v>
      </c>
      <c r="D480" s="5">
        <f>_xlfn.XLOOKUP(Table1[[#This Row],[SKU]],Products!A$2:A$91,Products!E$2:E$91)</f>
        <v>7.99</v>
      </c>
      <c r="E480" s="5">
        <f>_xlfn.XLOOKUP(C480,Products!A$2:A$91,Products!F$2:F$91)</f>
        <v>0</v>
      </c>
      <c r="F480">
        <v>2</v>
      </c>
      <c r="G480" s="5">
        <f>Table1[[#This Row],[Price]]*Table1[[#This Row],[Quantity_Sold]]</f>
        <v>15.98</v>
      </c>
      <c r="H480" s="5">
        <f t="shared" ca="1" si="14"/>
        <v>15.98</v>
      </c>
      <c r="I480">
        <f>_xlfn.XLOOKUP(Table1[[#This Row],[Transaction_ID]],Transactions!A$2:A$501,Transactions!B$2:B$501)</f>
        <v>220</v>
      </c>
      <c r="J480">
        <f>_xlfn.XLOOKUP(Table1[[#This Row],[Transaction_ID]],Transactions!$A$2:$A$501,Transactions!$C$2:$C$501)</f>
        <v>6</v>
      </c>
      <c r="K480" t="str">
        <f>_xlfn.XLOOKUP(Table1[[#This Row],[Transaction_ID]],Transactions!A$2:A$501,Transactions!F$2:F$501)</f>
        <v>Debit Card</v>
      </c>
      <c r="L480" t="b">
        <f>_xlfn.XLOOKUP(Table1[[#This Row],[Transaction_ID]],Transactions!A$2:A$501,Transactions!G$2:G$501)</f>
        <v>1</v>
      </c>
      <c r="M480" s="1">
        <f>IF(L480=TRUE, _xlfn.XLOOKUP(C480, Products!A$2:A$91,Products!G$2:G$91), 0)</f>
        <v>0</v>
      </c>
      <c r="N480" t="str">
        <f ca="1">_xlfn.TEXTJOIN(", ", TRUE,
 IF(AND(L480=TRUE, E480&gt;0), "Membership Pricing", ""),
 IF(AND(L480=TRUE, M480&gt;0), "PC Points", ""),
 IF(AND(_xlfn.XLOOKUP(C480, Products!A:A, Products!C:C, "")="Bakery", RAND()&lt;0.3), "50% Perishable", "")
)</f>
        <v/>
      </c>
      <c r="O480" s="5">
        <f t="shared" ca="1" si="15"/>
        <v>0</v>
      </c>
    </row>
    <row r="481" spans="1:15" x14ac:dyDescent="0.45">
      <c r="A481" t="s">
        <v>104</v>
      </c>
      <c r="B481" s="6">
        <f>_xlfn.XLOOKUP(Table1[[#This Row],[Transaction_ID]],Transactions!A$2:A$501,Transactions!D$2:D$501)</f>
        <v>45696</v>
      </c>
      <c r="C481">
        <v>123583</v>
      </c>
      <c r="D481" s="5">
        <f>_xlfn.XLOOKUP(Table1[[#This Row],[SKU]],Products!A$2:A$91,Products!E$2:E$91)</f>
        <v>3.49</v>
      </c>
      <c r="E481" s="5">
        <f>_xlfn.XLOOKUP(C481,Products!A$2:A$91,Products!F$2:F$91)</f>
        <v>0</v>
      </c>
      <c r="F481">
        <v>4</v>
      </c>
      <c r="G481" s="5">
        <f>Table1[[#This Row],[Price]]*Table1[[#This Row],[Quantity_Sold]]</f>
        <v>13.96</v>
      </c>
      <c r="H481" s="5">
        <f t="shared" ca="1" si="14"/>
        <v>13.96</v>
      </c>
      <c r="I481">
        <f>_xlfn.XLOOKUP(Table1[[#This Row],[Transaction_ID]],Transactions!A$2:A$501,Transactions!B$2:B$501)</f>
        <v>220</v>
      </c>
      <c r="J481">
        <f>_xlfn.XLOOKUP(Table1[[#This Row],[Transaction_ID]],Transactions!$A$2:$A$501,Transactions!$C$2:$C$501)</f>
        <v>6</v>
      </c>
      <c r="K481" t="str">
        <f>_xlfn.XLOOKUP(Table1[[#This Row],[Transaction_ID]],Transactions!A$2:A$501,Transactions!F$2:F$501)</f>
        <v>Debit Card</v>
      </c>
      <c r="L481" t="b">
        <f>_xlfn.XLOOKUP(Table1[[#This Row],[Transaction_ID]],Transactions!A$2:A$501,Transactions!G$2:G$501)</f>
        <v>1</v>
      </c>
      <c r="M481" s="1">
        <f>IF(L481=TRUE, _xlfn.XLOOKUP(C481, Products!A$2:A$91,Products!G$2:G$91), 0)</f>
        <v>0</v>
      </c>
      <c r="N481" t="str">
        <f ca="1">_xlfn.TEXTJOIN(", ", TRUE,
 IF(AND(L481=TRUE, E481&gt;0), "Membership Pricing", ""),
 IF(AND(L481=TRUE, M481&gt;0), "PC Points", ""),
 IF(AND(_xlfn.XLOOKUP(C481, Products!A:A, Products!C:C, "")="Bakery", RAND()&lt;0.3), "50% Perishable", "")
)</f>
        <v/>
      </c>
      <c r="O481" s="5">
        <f t="shared" ca="1" si="15"/>
        <v>0</v>
      </c>
    </row>
    <row r="482" spans="1:15" x14ac:dyDescent="0.45">
      <c r="A482" t="s">
        <v>105</v>
      </c>
      <c r="B482" s="6">
        <f>_xlfn.XLOOKUP(Table1[[#This Row],[Transaction_ID]],Transactions!A$2:A$501,Transactions!D$2:D$501)</f>
        <v>45720</v>
      </c>
      <c r="C482">
        <v>123569</v>
      </c>
      <c r="D482" s="5">
        <f>_xlfn.XLOOKUP(Table1[[#This Row],[SKU]],Products!A$2:A$91,Products!E$2:E$91)</f>
        <v>3.99</v>
      </c>
      <c r="E482" s="5">
        <f>_xlfn.XLOOKUP(C482,Products!A$2:A$91,Products!F$2:F$91)</f>
        <v>0</v>
      </c>
      <c r="F482">
        <v>2</v>
      </c>
      <c r="G482" s="5">
        <f>Table1[[#This Row],[Price]]*Table1[[#This Row],[Quantity_Sold]]</f>
        <v>7.98</v>
      </c>
      <c r="H482" s="5">
        <f t="shared" ca="1" si="14"/>
        <v>7.98</v>
      </c>
      <c r="I482">
        <f>_xlfn.XLOOKUP(Table1[[#This Row],[Transaction_ID]],Transactions!A$2:A$501,Transactions!B$2:B$501)</f>
        <v>210</v>
      </c>
      <c r="J482">
        <f>_xlfn.XLOOKUP(Table1[[#This Row],[Transaction_ID]],Transactions!$A$2:$A$501,Transactions!$C$2:$C$501)</f>
        <v>7</v>
      </c>
      <c r="K482" t="str">
        <f>_xlfn.XLOOKUP(Table1[[#This Row],[Transaction_ID]],Transactions!A$2:A$501,Transactions!F$2:F$501)</f>
        <v>Debit Card</v>
      </c>
      <c r="L482" t="b">
        <f>_xlfn.XLOOKUP(Table1[[#This Row],[Transaction_ID]],Transactions!A$2:A$501,Transactions!G$2:G$501)</f>
        <v>1</v>
      </c>
      <c r="M482" s="1">
        <f>IF(L482=TRUE, _xlfn.XLOOKUP(C482, Products!A$2:A$91,Products!G$2:G$91), 0)</f>
        <v>0</v>
      </c>
      <c r="N482" t="str">
        <f ca="1">_xlfn.TEXTJOIN(", ", TRUE,
 IF(AND(L482=TRUE, E482&gt;0), "Membership Pricing", ""),
 IF(AND(L482=TRUE, M482&gt;0), "PC Points", ""),
 IF(AND(_xlfn.XLOOKUP(C482, Products!A:A, Products!C:C, "")="Bakery", RAND()&lt;0.3), "50% Perishable", "")
)</f>
        <v/>
      </c>
      <c r="O482" s="5">
        <f t="shared" ca="1" si="15"/>
        <v>0</v>
      </c>
    </row>
    <row r="483" spans="1:15" x14ac:dyDescent="0.45">
      <c r="A483" t="s">
        <v>105</v>
      </c>
      <c r="B483" s="6">
        <f>_xlfn.XLOOKUP(Table1[[#This Row],[Transaction_ID]],Transactions!A$2:A$501,Transactions!D$2:D$501)</f>
        <v>45720</v>
      </c>
      <c r="C483">
        <v>123515</v>
      </c>
      <c r="D483" s="5">
        <f>_xlfn.XLOOKUP(Table1[[#This Row],[SKU]],Products!A$2:A$91,Products!E$2:E$91)</f>
        <v>5.99</v>
      </c>
      <c r="E483" s="5">
        <f>_xlfn.XLOOKUP(C483,Products!A$2:A$91,Products!F$2:F$91)</f>
        <v>0</v>
      </c>
      <c r="F483">
        <v>5</v>
      </c>
      <c r="G483" s="5">
        <f>Table1[[#This Row],[Price]]*Table1[[#This Row],[Quantity_Sold]]</f>
        <v>29.950000000000003</v>
      </c>
      <c r="H483" s="5">
        <f t="shared" ca="1" si="14"/>
        <v>29.950000000000003</v>
      </c>
      <c r="I483">
        <f>_xlfn.XLOOKUP(Table1[[#This Row],[Transaction_ID]],Transactions!A$2:A$501,Transactions!B$2:B$501)</f>
        <v>210</v>
      </c>
      <c r="J483">
        <f>_xlfn.XLOOKUP(Table1[[#This Row],[Transaction_ID]],Transactions!$A$2:$A$501,Transactions!$C$2:$C$501)</f>
        <v>7</v>
      </c>
      <c r="K483" t="str">
        <f>_xlfn.XLOOKUP(Table1[[#This Row],[Transaction_ID]],Transactions!A$2:A$501,Transactions!F$2:F$501)</f>
        <v>Debit Card</v>
      </c>
      <c r="L483" t="b">
        <f>_xlfn.XLOOKUP(Table1[[#This Row],[Transaction_ID]],Transactions!A$2:A$501,Transactions!G$2:G$501)</f>
        <v>1</v>
      </c>
      <c r="M483" s="1">
        <f>IF(L483=TRUE, _xlfn.XLOOKUP(C483, Products!A$2:A$91,Products!G$2:G$91), 0)</f>
        <v>0</v>
      </c>
      <c r="N483" t="str">
        <f ca="1">_xlfn.TEXTJOIN(", ", TRUE,
 IF(AND(L483=TRUE, E483&gt;0), "Membership Pricing", ""),
 IF(AND(L483=TRUE, M483&gt;0), "PC Points", ""),
 IF(AND(_xlfn.XLOOKUP(C483, Products!A:A, Products!C:C, "")="Bakery", RAND()&lt;0.3), "50% Perishable", "")
)</f>
        <v/>
      </c>
      <c r="O483" s="5">
        <f t="shared" ca="1" si="15"/>
        <v>0</v>
      </c>
    </row>
    <row r="484" spans="1:15" x14ac:dyDescent="0.45">
      <c r="A484" t="s">
        <v>105</v>
      </c>
      <c r="B484" s="6">
        <f>_xlfn.XLOOKUP(Table1[[#This Row],[Transaction_ID]],Transactions!A$2:A$501,Transactions!D$2:D$501)</f>
        <v>45720</v>
      </c>
      <c r="C484">
        <v>123600</v>
      </c>
      <c r="D484" s="5">
        <f>_xlfn.XLOOKUP(Table1[[#This Row],[SKU]],Products!A$2:A$91,Products!E$2:E$91)</f>
        <v>4.99</v>
      </c>
      <c r="E484" s="5">
        <f>_xlfn.XLOOKUP(C484,Products!A$2:A$91,Products!F$2:F$91)</f>
        <v>0</v>
      </c>
      <c r="F484">
        <v>3</v>
      </c>
      <c r="G484" s="5">
        <f>Table1[[#This Row],[Price]]*Table1[[#This Row],[Quantity_Sold]]</f>
        <v>14.97</v>
      </c>
      <c r="H484" s="5">
        <f t="shared" ca="1" si="14"/>
        <v>14.97</v>
      </c>
      <c r="I484">
        <f>_xlfn.XLOOKUP(Table1[[#This Row],[Transaction_ID]],Transactions!A$2:A$501,Transactions!B$2:B$501)</f>
        <v>210</v>
      </c>
      <c r="J484">
        <f>_xlfn.XLOOKUP(Table1[[#This Row],[Transaction_ID]],Transactions!$A$2:$A$501,Transactions!$C$2:$C$501)</f>
        <v>7</v>
      </c>
      <c r="K484" t="str">
        <f>_xlfn.XLOOKUP(Table1[[#This Row],[Transaction_ID]],Transactions!A$2:A$501,Transactions!F$2:F$501)</f>
        <v>Debit Card</v>
      </c>
      <c r="L484" t="b">
        <f>_xlfn.XLOOKUP(Table1[[#This Row],[Transaction_ID]],Transactions!A$2:A$501,Transactions!G$2:G$501)</f>
        <v>1</v>
      </c>
      <c r="M484" s="1">
        <f>IF(L484=TRUE, _xlfn.XLOOKUP(C484, Products!A$2:A$91,Products!G$2:G$91), 0)</f>
        <v>2000</v>
      </c>
      <c r="N484" t="str">
        <f ca="1">_xlfn.TEXTJOIN(", ", TRUE,
 IF(AND(L484=TRUE, E484&gt;0), "Membership Pricing", ""),
 IF(AND(L484=TRUE, M484&gt;0), "PC Points", ""),
 IF(AND(_xlfn.XLOOKUP(C484, Products!A:A, Products!C:C, "")="Bakery", RAND()&lt;0.3), "50% Perishable", "")
)</f>
        <v>PC Points</v>
      </c>
      <c r="O484" s="5">
        <f t="shared" ca="1" si="15"/>
        <v>0</v>
      </c>
    </row>
    <row r="485" spans="1:15" x14ac:dyDescent="0.45">
      <c r="A485" t="s">
        <v>106</v>
      </c>
      <c r="B485" s="6">
        <f>_xlfn.XLOOKUP(Table1[[#This Row],[Transaction_ID]],Transactions!A$2:A$501,Transactions!D$2:D$501)</f>
        <v>45720</v>
      </c>
      <c r="C485">
        <v>123574</v>
      </c>
      <c r="D485" s="5">
        <f>_xlfn.XLOOKUP(Table1[[#This Row],[SKU]],Products!A$2:A$91,Products!E$2:E$91)</f>
        <v>4.99</v>
      </c>
      <c r="E485" s="5">
        <f>_xlfn.XLOOKUP(C485,Products!A$2:A$91,Products!F$2:F$91)</f>
        <v>0</v>
      </c>
      <c r="F485">
        <v>2</v>
      </c>
      <c r="G485" s="5">
        <f>Table1[[#This Row],[Price]]*Table1[[#This Row],[Quantity_Sold]]</f>
        <v>9.98</v>
      </c>
      <c r="H485" s="5">
        <f t="shared" ca="1" si="14"/>
        <v>9.98</v>
      </c>
      <c r="I485">
        <f>_xlfn.XLOOKUP(Table1[[#This Row],[Transaction_ID]],Transactions!A$2:A$501,Transactions!B$2:B$501)</f>
        <v>211</v>
      </c>
      <c r="J485">
        <f>_xlfn.XLOOKUP(Table1[[#This Row],[Transaction_ID]],Transactions!$A$2:$A$501,Transactions!$C$2:$C$501)</f>
        <v>2</v>
      </c>
      <c r="K485" t="str">
        <f>_xlfn.XLOOKUP(Table1[[#This Row],[Transaction_ID]],Transactions!A$2:A$501,Transactions!F$2:F$501)</f>
        <v>Debit Card</v>
      </c>
      <c r="L485" t="b">
        <f>_xlfn.XLOOKUP(Table1[[#This Row],[Transaction_ID]],Transactions!A$2:A$501,Transactions!G$2:G$501)</f>
        <v>1</v>
      </c>
      <c r="M485" s="1">
        <f>IF(L485=TRUE, _xlfn.XLOOKUP(C485, Products!A$2:A$91,Products!G$2:G$91), 0)</f>
        <v>0</v>
      </c>
      <c r="N485" t="str">
        <f ca="1">_xlfn.TEXTJOIN(", ", TRUE,
 IF(AND(L485=TRUE, E485&gt;0), "Membership Pricing", ""),
 IF(AND(L485=TRUE, M485&gt;0), "PC Points", ""),
 IF(AND(_xlfn.XLOOKUP(C485, Products!A:A, Products!C:C, "")="Bakery", RAND()&lt;0.3), "50% Perishable", "")
)</f>
        <v/>
      </c>
      <c r="O485" s="5">
        <f t="shared" ca="1" si="15"/>
        <v>0</v>
      </c>
    </row>
    <row r="486" spans="1:15" x14ac:dyDescent="0.45">
      <c r="A486" t="s">
        <v>106</v>
      </c>
      <c r="B486" s="6">
        <f>_xlfn.XLOOKUP(Table1[[#This Row],[Transaction_ID]],Transactions!A$2:A$501,Transactions!D$2:D$501)</f>
        <v>45720</v>
      </c>
      <c r="C486">
        <v>123535</v>
      </c>
      <c r="D486" s="5">
        <f>_xlfn.XLOOKUP(Table1[[#This Row],[SKU]],Products!A$2:A$91,Products!E$2:E$91)</f>
        <v>4.99</v>
      </c>
      <c r="E486" s="5">
        <f>_xlfn.XLOOKUP(C486,Products!A$2:A$91,Products!F$2:F$91)</f>
        <v>0</v>
      </c>
      <c r="F486">
        <v>1</v>
      </c>
      <c r="G486" s="5">
        <f>Table1[[#This Row],[Price]]*Table1[[#This Row],[Quantity_Sold]]</f>
        <v>4.99</v>
      </c>
      <c r="H486" s="5">
        <f t="shared" ca="1" si="14"/>
        <v>4.99</v>
      </c>
      <c r="I486">
        <f>_xlfn.XLOOKUP(Table1[[#This Row],[Transaction_ID]],Transactions!A$2:A$501,Transactions!B$2:B$501)</f>
        <v>211</v>
      </c>
      <c r="J486">
        <f>_xlfn.XLOOKUP(Table1[[#This Row],[Transaction_ID]],Transactions!$A$2:$A$501,Transactions!$C$2:$C$501)</f>
        <v>2</v>
      </c>
      <c r="K486" t="str">
        <f>_xlfn.XLOOKUP(Table1[[#This Row],[Transaction_ID]],Transactions!A$2:A$501,Transactions!F$2:F$501)</f>
        <v>Debit Card</v>
      </c>
      <c r="L486" t="b">
        <f>_xlfn.XLOOKUP(Table1[[#This Row],[Transaction_ID]],Transactions!A$2:A$501,Transactions!G$2:G$501)</f>
        <v>1</v>
      </c>
      <c r="M486" s="1">
        <f>IF(L486=TRUE, _xlfn.XLOOKUP(C486, Products!A$2:A$91,Products!G$2:G$91), 0)</f>
        <v>0</v>
      </c>
      <c r="N486" t="str">
        <f ca="1">_xlfn.TEXTJOIN(", ", TRUE,
 IF(AND(L486=TRUE, E486&gt;0), "Membership Pricing", ""),
 IF(AND(L486=TRUE, M486&gt;0), "PC Points", ""),
 IF(AND(_xlfn.XLOOKUP(C486, Products!A:A, Products!C:C, "")="Bakery", RAND()&lt;0.3), "50% Perishable", "")
)</f>
        <v/>
      </c>
      <c r="O486" s="5">
        <f t="shared" ca="1" si="15"/>
        <v>0</v>
      </c>
    </row>
    <row r="487" spans="1:15" x14ac:dyDescent="0.45">
      <c r="A487" t="s">
        <v>106</v>
      </c>
      <c r="B487" s="6">
        <f>_xlfn.XLOOKUP(Table1[[#This Row],[Transaction_ID]],Transactions!A$2:A$501,Transactions!D$2:D$501)</f>
        <v>45720</v>
      </c>
      <c r="C487">
        <v>123554</v>
      </c>
      <c r="D487" s="5">
        <f>_xlfn.XLOOKUP(Table1[[#This Row],[SKU]],Products!A$2:A$91,Products!E$2:E$91)</f>
        <v>2.4900000000000002</v>
      </c>
      <c r="E487" s="5">
        <f>_xlfn.XLOOKUP(C487,Products!A$2:A$91,Products!F$2:F$91)</f>
        <v>0</v>
      </c>
      <c r="F487">
        <v>4</v>
      </c>
      <c r="G487" s="5">
        <f>Table1[[#This Row],[Price]]*Table1[[#This Row],[Quantity_Sold]]</f>
        <v>9.9600000000000009</v>
      </c>
      <c r="H487" s="5">
        <f t="shared" ca="1" si="14"/>
        <v>9.9600000000000009</v>
      </c>
      <c r="I487">
        <f>_xlfn.XLOOKUP(Table1[[#This Row],[Transaction_ID]],Transactions!A$2:A$501,Transactions!B$2:B$501)</f>
        <v>211</v>
      </c>
      <c r="J487">
        <f>_xlfn.XLOOKUP(Table1[[#This Row],[Transaction_ID]],Transactions!$A$2:$A$501,Transactions!$C$2:$C$501)</f>
        <v>2</v>
      </c>
      <c r="K487" t="str">
        <f>_xlfn.XLOOKUP(Table1[[#This Row],[Transaction_ID]],Transactions!A$2:A$501,Transactions!F$2:F$501)</f>
        <v>Debit Card</v>
      </c>
      <c r="L487" t="b">
        <f>_xlfn.XLOOKUP(Table1[[#This Row],[Transaction_ID]],Transactions!A$2:A$501,Transactions!G$2:G$501)</f>
        <v>1</v>
      </c>
      <c r="M487" s="1">
        <f>IF(L487=TRUE, _xlfn.XLOOKUP(C487, Products!A$2:A$91,Products!G$2:G$91), 0)</f>
        <v>0</v>
      </c>
      <c r="N487" t="str">
        <f ca="1">_xlfn.TEXTJOIN(", ", TRUE,
 IF(AND(L487=TRUE, E487&gt;0), "Membership Pricing", ""),
 IF(AND(L487=TRUE, M487&gt;0), "PC Points", ""),
 IF(AND(_xlfn.XLOOKUP(C487, Products!A:A, Products!C:C, "")="Bakery", RAND()&lt;0.3), "50% Perishable", "")
)</f>
        <v/>
      </c>
      <c r="O487" s="5">
        <f t="shared" ca="1" si="15"/>
        <v>0</v>
      </c>
    </row>
    <row r="488" spans="1:15" x14ac:dyDescent="0.45">
      <c r="A488" t="s">
        <v>106</v>
      </c>
      <c r="B488" s="6">
        <f>_xlfn.XLOOKUP(Table1[[#This Row],[Transaction_ID]],Transactions!A$2:A$501,Transactions!D$2:D$501)</f>
        <v>45720</v>
      </c>
      <c r="C488">
        <v>123512</v>
      </c>
      <c r="D488" s="5">
        <f>_xlfn.XLOOKUP(Table1[[#This Row],[SKU]],Products!A$2:A$91,Products!E$2:E$91)</f>
        <v>3.49</v>
      </c>
      <c r="E488" s="5">
        <f>_xlfn.XLOOKUP(C488,Products!A$2:A$91,Products!F$2:F$91)</f>
        <v>0</v>
      </c>
      <c r="F488">
        <v>3</v>
      </c>
      <c r="G488" s="5">
        <f>Table1[[#This Row],[Price]]*Table1[[#This Row],[Quantity_Sold]]</f>
        <v>10.47</v>
      </c>
      <c r="H488" s="5">
        <f t="shared" ca="1" si="14"/>
        <v>10.47</v>
      </c>
      <c r="I488">
        <f>_xlfn.XLOOKUP(Table1[[#This Row],[Transaction_ID]],Transactions!A$2:A$501,Transactions!B$2:B$501)</f>
        <v>211</v>
      </c>
      <c r="J488">
        <f>_xlfn.XLOOKUP(Table1[[#This Row],[Transaction_ID]],Transactions!$A$2:$A$501,Transactions!$C$2:$C$501)</f>
        <v>2</v>
      </c>
      <c r="K488" t="str">
        <f>_xlfn.XLOOKUP(Table1[[#This Row],[Transaction_ID]],Transactions!A$2:A$501,Transactions!F$2:F$501)</f>
        <v>Debit Card</v>
      </c>
      <c r="L488" t="b">
        <f>_xlfn.XLOOKUP(Table1[[#This Row],[Transaction_ID]],Transactions!A$2:A$501,Transactions!G$2:G$501)</f>
        <v>1</v>
      </c>
      <c r="M488" s="1">
        <f>IF(L488=TRUE, _xlfn.XLOOKUP(C488, Products!A$2:A$91,Products!G$2:G$91), 0)</f>
        <v>0</v>
      </c>
      <c r="N488" t="str">
        <f ca="1">_xlfn.TEXTJOIN(", ", TRUE,
 IF(AND(L488=TRUE, E488&gt;0), "Membership Pricing", ""),
 IF(AND(L488=TRUE, M488&gt;0), "PC Points", ""),
 IF(AND(_xlfn.XLOOKUP(C488, Products!A:A, Products!C:C, "")="Bakery", RAND()&lt;0.3), "50% Perishable", "")
)</f>
        <v/>
      </c>
      <c r="O488" s="5">
        <f t="shared" ca="1" si="15"/>
        <v>0</v>
      </c>
    </row>
    <row r="489" spans="1:15" x14ac:dyDescent="0.45">
      <c r="A489" t="s">
        <v>344</v>
      </c>
      <c r="B489" s="6">
        <f>_xlfn.XLOOKUP(Table1[[#This Row],[Transaction_ID]],Transactions!A$2:A$501,Transactions!D$2:D$501)</f>
        <v>45710</v>
      </c>
      <c r="C489">
        <v>123543</v>
      </c>
      <c r="D489" s="5">
        <f>_xlfn.XLOOKUP(Table1[[#This Row],[SKU]],Products!A$2:A$91,Products!E$2:E$91)</f>
        <v>7.99</v>
      </c>
      <c r="E489" s="5">
        <f>_xlfn.XLOOKUP(C489,Products!A$2:A$91,Products!F$2:F$91)</f>
        <v>0</v>
      </c>
      <c r="F489">
        <v>1</v>
      </c>
      <c r="G489" s="5">
        <f>Table1[[#This Row],[Price]]*Table1[[#This Row],[Quantity_Sold]]</f>
        <v>7.99</v>
      </c>
      <c r="H489" s="5">
        <f t="shared" ca="1" si="14"/>
        <v>7.99</v>
      </c>
      <c r="I489">
        <f>_xlfn.XLOOKUP(Table1[[#This Row],[Transaction_ID]],Transactions!A$2:A$501,Transactions!B$2:B$501)</f>
        <v>217</v>
      </c>
      <c r="J489">
        <f>_xlfn.XLOOKUP(Table1[[#This Row],[Transaction_ID]],Transactions!$A$2:$A$501,Transactions!$C$2:$C$501)</f>
        <v>1</v>
      </c>
      <c r="K489" t="str">
        <f>_xlfn.XLOOKUP(Table1[[#This Row],[Transaction_ID]],Transactions!A$2:A$501,Transactions!F$2:F$501)</f>
        <v>Credit Card</v>
      </c>
      <c r="L489" t="b">
        <f>_xlfn.XLOOKUP(Table1[[#This Row],[Transaction_ID]],Transactions!A$2:A$501,Transactions!G$2:G$501)</f>
        <v>1</v>
      </c>
      <c r="M489" s="1">
        <f>IF(L489=TRUE, _xlfn.XLOOKUP(C489, Products!A$2:A$91,Products!G$2:G$91), 0)</f>
        <v>3000</v>
      </c>
      <c r="N489" t="str">
        <f ca="1">_xlfn.TEXTJOIN(", ", TRUE,
 IF(AND(L489=TRUE, E489&gt;0), "Membership Pricing", ""),
 IF(AND(L489=TRUE, M489&gt;0), "PC Points", ""),
 IF(AND(_xlfn.XLOOKUP(C489, Products!A:A, Products!C:C, "")="Bakery", RAND()&lt;0.3), "50% Perishable", "")
)</f>
        <v>PC Points</v>
      </c>
      <c r="O489" s="5">
        <f t="shared" ca="1" si="15"/>
        <v>0</v>
      </c>
    </row>
    <row r="490" spans="1:15" x14ac:dyDescent="0.45">
      <c r="A490" t="s">
        <v>344</v>
      </c>
      <c r="B490" s="6">
        <f>_xlfn.XLOOKUP(Table1[[#This Row],[Transaction_ID]],Transactions!A$2:A$501,Transactions!D$2:D$501)</f>
        <v>45710</v>
      </c>
      <c r="C490">
        <v>123571</v>
      </c>
      <c r="D490" s="5">
        <f>_xlfn.XLOOKUP(Table1[[#This Row],[SKU]],Products!A$2:A$91,Products!E$2:E$91)</f>
        <v>6.99</v>
      </c>
      <c r="E490" s="5">
        <f>_xlfn.XLOOKUP(C490,Products!A$2:A$91,Products!F$2:F$91)</f>
        <v>0</v>
      </c>
      <c r="F490">
        <v>5</v>
      </c>
      <c r="G490" s="5">
        <f>Table1[[#This Row],[Price]]*Table1[[#This Row],[Quantity_Sold]]</f>
        <v>34.950000000000003</v>
      </c>
      <c r="H490" s="5">
        <f t="shared" ca="1" si="14"/>
        <v>34.950000000000003</v>
      </c>
      <c r="I490">
        <f>_xlfn.XLOOKUP(Table1[[#This Row],[Transaction_ID]],Transactions!A$2:A$501,Transactions!B$2:B$501)</f>
        <v>217</v>
      </c>
      <c r="J490">
        <f>_xlfn.XLOOKUP(Table1[[#This Row],[Transaction_ID]],Transactions!$A$2:$A$501,Transactions!$C$2:$C$501)</f>
        <v>1</v>
      </c>
      <c r="K490" t="str">
        <f>_xlfn.XLOOKUP(Table1[[#This Row],[Transaction_ID]],Transactions!A$2:A$501,Transactions!F$2:F$501)</f>
        <v>Credit Card</v>
      </c>
      <c r="L490" t="b">
        <f>_xlfn.XLOOKUP(Table1[[#This Row],[Transaction_ID]],Transactions!A$2:A$501,Transactions!G$2:G$501)</f>
        <v>1</v>
      </c>
      <c r="M490" s="1">
        <f>IF(L490=TRUE, _xlfn.XLOOKUP(C490, Products!A$2:A$91,Products!G$2:G$91), 0)</f>
        <v>1000</v>
      </c>
      <c r="N490" t="str">
        <f ca="1">_xlfn.TEXTJOIN(", ", TRUE,
 IF(AND(L490=TRUE, E490&gt;0), "Membership Pricing", ""),
 IF(AND(L490=TRUE, M490&gt;0), "PC Points", ""),
 IF(AND(_xlfn.XLOOKUP(C490, Products!A:A, Products!C:C, "")="Bakery", RAND()&lt;0.3), "50% Perishable", "")
)</f>
        <v>PC Points</v>
      </c>
      <c r="O490" s="5">
        <f t="shared" ca="1" si="15"/>
        <v>0</v>
      </c>
    </row>
    <row r="491" spans="1:15" x14ac:dyDescent="0.45">
      <c r="A491" t="s">
        <v>344</v>
      </c>
      <c r="B491" s="6">
        <f>_xlfn.XLOOKUP(Table1[[#This Row],[Transaction_ID]],Transactions!A$2:A$501,Transactions!D$2:D$501)</f>
        <v>45710</v>
      </c>
      <c r="C491">
        <v>123563</v>
      </c>
      <c r="D491" s="5">
        <f>_xlfn.XLOOKUP(Table1[[#This Row],[SKU]],Products!A$2:A$91,Products!E$2:E$91)</f>
        <v>3.49</v>
      </c>
      <c r="E491" s="5">
        <f>_xlfn.XLOOKUP(C491,Products!A$2:A$91,Products!F$2:F$91)</f>
        <v>0</v>
      </c>
      <c r="F491">
        <v>2</v>
      </c>
      <c r="G491" s="5">
        <f>Table1[[#This Row],[Price]]*Table1[[#This Row],[Quantity_Sold]]</f>
        <v>6.98</v>
      </c>
      <c r="H491" s="5">
        <f t="shared" ca="1" si="14"/>
        <v>6.98</v>
      </c>
      <c r="I491">
        <f>_xlfn.XLOOKUP(Table1[[#This Row],[Transaction_ID]],Transactions!A$2:A$501,Transactions!B$2:B$501)</f>
        <v>217</v>
      </c>
      <c r="J491">
        <f>_xlfn.XLOOKUP(Table1[[#This Row],[Transaction_ID]],Transactions!$A$2:$A$501,Transactions!$C$2:$C$501)</f>
        <v>1</v>
      </c>
      <c r="K491" t="str">
        <f>_xlfn.XLOOKUP(Table1[[#This Row],[Transaction_ID]],Transactions!A$2:A$501,Transactions!F$2:F$501)</f>
        <v>Credit Card</v>
      </c>
      <c r="L491" t="b">
        <f>_xlfn.XLOOKUP(Table1[[#This Row],[Transaction_ID]],Transactions!A$2:A$501,Transactions!G$2:G$501)</f>
        <v>1</v>
      </c>
      <c r="M491" s="1">
        <f>IF(L491=TRUE, _xlfn.XLOOKUP(C491, Products!A$2:A$91,Products!G$2:G$91), 0)</f>
        <v>0</v>
      </c>
      <c r="N491" t="str">
        <f ca="1">_xlfn.TEXTJOIN(", ", TRUE,
 IF(AND(L491=TRUE, E491&gt;0), "Membership Pricing", ""),
 IF(AND(L491=TRUE, M491&gt;0), "PC Points", ""),
 IF(AND(_xlfn.XLOOKUP(C491, Products!A:A, Products!C:C, "")="Bakery", RAND()&lt;0.3), "50% Perishable", "")
)</f>
        <v/>
      </c>
      <c r="O491" s="5">
        <f t="shared" ca="1" si="15"/>
        <v>0</v>
      </c>
    </row>
    <row r="492" spans="1:15" x14ac:dyDescent="0.45">
      <c r="A492" t="s">
        <v>107</v>
      </c>
      <c r="B492" s="6">
        <f>_xlfn.XLOOKUP(Table1[[#This Row],[Transaction_ID]],Transactions!A$2:A$501,Transactions!D$2:D$501)</f>
        <v>45708</v>
      </c>
      <c r="C492">
        <v>123568</v>
      </c>
      <c r="D492" s="5">
        <f>_xlfn.XLOOKUP(Table1[[#This Row],[SKU]],Products!A$2:A$91,Products!E$2:E$91)</f>
        <v>4.99</v>
      </c>
      <c r="E492" s="5">
        <f>_xlfn.XLOOKUP(C492,Products!A$2:A$91,Products!F$2:F$91)</f>
        <v>4</v>
      </c>
      <c r="F492">
        <v>2</v>
      </c>
      <c r="G492" s="5">
        <f>Table1[[#This Row],[Price]]*Table1[[#This Row],[Quantity_Sold]]</f>
        <v>9.98</v>
      </c>
      <c r="H492" s="5">
        <f t="shared" ca="1" si="14"/>
        <v>8</v>
      </c>
      <c r="I492">
        <f>_xlfn.XLOOKUP(Table1[[#This Row],[Transaction_ID]],Transactions!A$2:A$501,Transactions!B$2:B$501)</f>
        <v>214</v>
      </c>
      <c r="J492">
        <f>_xlfn.XLOOKUP(Table1[[#This Row],[Transaction_ID]],Transactions!$A$2:$A$501,Transactions!$C$2:$C$501)</f>
        <v>4</v>
      </c>
      <c r="K492" t="str">
        <f>_xlfn.XLOOKUP(Table1[[#This Row],[Transaction_ID]],Transactions!A$2:A$501,Transactions!F$2:F$501)</f>
        <v>Credit Card</v>
      </c>
      <c r="L492" t="b">
        <f>_xlfn.XLOOKUP(Table1[[#This Row],[Transaction_ID]],Transactions!A$2:A$501,Transactions!G$2:G$501)</f>
        <v>1</v>
      </c>
      <c r="M492" s="1">
        <f>IF(L492=TRUE, _xlfn.XLOOKUP(C492, Products!A$2:A$91,Products!G$2:G$91), 0)</f>
        <v>0</v>
      </c>
      <c r="N492" t="str">
        <f ca="1">_xlfn.TEXTJOIN(", ", TRUE,
 IF(AND(L492=TRUE, E492&gt;0), "Membership Pricing", ""),
 IF(AND(L492=TRUE, M492&gt;0), "PC Points", ""),
 IF(AND(_xlfn.XLOOKUP(C492, Products!A:A, Products!C:C, "")="Bakery", RAND()&lt;0.3), "50% Perishable", "")
)</f>
        <v>Membership Pricing</v>
      </c>
      <c r="O492" s="5">
        <f t="shared" ca="1" si="15"/>
        <v>1.9800000000000004</v>
      </c>
    </row>
    <row r="493" spans="1:15" x14ac:dyDescent="0.45">
      <c r="A493" t="s">
        <v>107</v>
      </c>
      <c r="B493" s="6">
        <f>_xlfn.XLOOKUP(Table1[[#This Row],[Transaction_ID]],Transactions!A$2:A$501,Transactions!D$2:D$501)</f>
        <v>45708</v>
      </c>
      <c r="C493">
        <v>123537</v>
      </c>
      <c r="D493" s="5">
        <f>_xlfn.XLOOKUP(Table1[[#This Row],[SKU]],Products!A$2:A$91,Products!E$2:E$91)</f>
        <v>6.49</v>
      </c>
      <c r="E493" s="5">
        <f>_xlfn.XLOOKUP(C493,Products!A$2:A$91,Products!F$2:F$91)</f>
        <v>0</v>
      </c>
      <c r="F493">
        <v>3</v>
      </c>
      <c r="G493" s="5">
        <f>Table1[[#This Row],[Price]]*Table1[[#This Row],[Quantity_Sold]]</f>
        <v>19.47</v>
      </c>
      <c r="H493" s="5">
        <f t="shared" ca="1" si="14"/>
        <v>19.47</v>
      </c>
      <c r="I493">
        <f>_xlfn.XLOOKUP(Table1[[#This Row],[Transaction_ID]],Transactions!A$2:A$501,Transactions!B$2:B$501)</f>
        <v>214</v>
      </c>
      <c r="J493">
        <f>_xlfn.XLOOKUP(Table1[[#This Row],[Transaction_ID]],Transactions!$A$2:$A$501,Transactions!$C$2:$C$501)</f>
        <v>4</v>
      </c>
      <c r="K493" t="str">
        <f>_xlfn.XLOOKUP(Table1[[#This Row],[Transaction_ID]],Transactions!A$2:A$501,Transactions!F$2:F$501)</f>
        <v>Credit Card</v>
      </c>
      <c r="L493" t="b">
        <f>_xlfn.XLOOKUP(Table1[[#This Row],[Transaction_ID]],Transactions!A$2:A$501,Transactions!G$2:G$501)</f>
        <v>1</v>
      </c>
      <c r="M493" s="1">
        <f>IF(L493=TRUE, _xlfn.XLOOKUP(C493, Products!A$2:A$91,Products!G$2:G$91), 0)</f>
        <v>0</v>
      </c>
      <c r="N493" t="str">
        <f ca="1">_xlfn.TEXTJOIN(", ", TRUE,
 IF(AND(L493=TRUE, E493&gt;0), "Membership Pricing", ""),
 IF(AND(L493=TRUE, M493&gt;0), "PC Points", ""),
 IF(AND(_xlfn.XLOOKUP(C493, Products!A:A, Products!C:C, "")="Bakery", RAND()&lt;0.3), "50% Perishable", "")
)</f>
        <v/>
      </c>
      <c r="O493" s="5">
        <f t="shared" ca="1" si="15"/>
        <v>0</v>
      </c>
    </row>
    <row r="494" spans="1:15" x14ac:dyDescent="0.45">
      <c r="A494" t="s">
        <v>107</v>
      </c>
      <c r="B494" s="6">
        <f>_xlfn.XLOOKUP(Table1[[#This Row],[Transaction_ID]],Transactions!A$2:A$501,Transactions!D$2:D$501)</f>
        <v>45708</v>
      </c>
      <c r="C494">
        <v>123517</v>
      </c>
      <c r="D494" s="5">
        <f>_xlfn.XLOOKUP(Table1[[#This Row],[SKU]],Products!A$2:A$91,Products!E$2:E$91)</f>
        <v>2.4900000000000002</v>
      </c>
      <c r="E494" s="5">
        <f>_xlfn.XLOOKUP(C494,Products!A$2:A$91,Products!F$2:F$91)</f>
        <v>0</v>
      </c>
      <c r="F494">
        <v>4</v>
      </c>
      <c r="G494" s="5">
        <f>Table1[[#This Row],[Price]]*Table1[[#This Row],[Quantity_Sold]]</f>
        <v>9.9600000000000009</v>
      </c>
      <c r="H494" s="5">
        <f t="shared" ca="1" si="14"/>
        <v>9.9600000000000009</v>
      </c>
      <c r="I494">
        <f>_xlfn.XLOOKUP(Table1[[#This Row],[Transaction_ID]],Transactions!A$2:A$501,Transactions!B$2:B$501)</f>
        <v>214</v>
      </c>
      <c r="J494">
        <f>_xlfn.XLOOKUP(Table1[[#This Row],[Transaction_ID]],Transactions!$A$2:$A$501,Transactions!$C$2:$C$501)</f>
        <v>4</v>
      </c>
      <c r="K494" t="str">
        <f>_xlfn.XLOOKUP(Table1[[#This Row],[Transaction_ID]],Transactions!A$2:A$501,Transactions!F$2:F$501)</f>
        <v>Credit Card</v>
      </c>
      <c r="L494" t="b">
        <f>_xlfn.XLOOKUP(Table1[[#This Row],[Transaction_ID]],Transactions!A$2:A$501,Transactions!G$2:G$501)</f>
        <v>1</v>
      </c>
      <c r="M494" s="1">
        <f>IF(L494=TRUE, _xlfn.XLOOKUP(C494, Products!A$2:A$91,Products!G$2:G$91), 0)</f>
        <v>0</v>
      </c>
      <c r="N494" t="str">
        <f ca="1">_xlfn.TEXTJOIN(", ", TRUE,
 IF(AND(L494=TRUE, E494&gt;0), "Membership Pricing", ""),
 IF(AND(L494=TRUE, M494&gt;0), "PC Points", ""),
 IF(AND(_xlfn.XLOOKUP(C494, Products!A:A, Products!C:C, "")="Bakery", RAND()&lt;0.3), "50% Perishable", "")
)</f>
        <v/>
      </c>
      <c r="O494" s="5">
        <f t="shared" ca="1" si="15"/>
        <v>0</v>
      </c>
    </row>
    <row r="495" spans="1:15" x14ac:dyDescent="0.45">
      <c r="A495" t="s">
        <v>107</v>
      </c>
      <c r="B495" s="6">
        <f>_xlfn.XLOOKUP(Table1[[#This Row],[Transaction_ID]],Transactions!A$2:A$501,Transactions!D$2:D$501)</f>
        <v>45708</v>
      </c>
      <c r="C495">
        <v>123597</v>
      </c>
      <c r="D495" s="5">
        <f>_xlfn.XLOOKUP(Table1[[#This Row],[SKU]],Products!A$2:A$91,Products!E$2:E$91)</f>
        <v>5.49</v>
      </c>
      <c r="E495" s="5">
        <f>_xlfn.XLOOKUP(C495,Products!A$2:A$91,Products!F$2:F$91)</f>
        <v>0</v>
      </c>
      <c r="F495">
        <v>1</v>
      </c>
      <c r="G495" s="5">
        <f>Table1[[#This Row],[Price]]*Table1[[#This Row],[Quantity_Sold]]</f>
        <v>5.49</v>
      </c>
      <c r="H495" s="5">
        <f t="shared" ca="1" si="14"/>
        <v>5.49</v>
      </c>
      <c r="I495">
        <f>_xlfn.XLOOKUP(Table1[[#This Row],[Transaction_ID]],Transactions!A$2:A$501,Transactions!B$2:B$501)</f>
        <v>214</v>
      </c>
      <c r="J495">
        <f>_xlfn.XLOOKUP(Table1[[#This Row],[Transaction_ID]],Transactions!$A$2:$A$501,Transactions!$C$2:$C$501)</f>
        <v>4</v>
      </c>
      <c r="K495" t="str">
        <f>_xlfn.XLOOKUP(Table1[[#This Row],[Transaction_ID]],Transactions!A$2:A$501,Transactions!F$2:F$501)</f>
        <v>Credit Card</v>
      </c>
      <c r="L495" t="b">
        <f>_xlfn.XLOOKUP(Table1[[#This Row],[Transaction_ID]],Transactions!A$2:A$501,Transactions!G$2:G$501)</f>
        <v>1</v>
      </c>
      <c r="M495" s="1">
        <f>IF(L495=TRUE, _xlfn.XLOOKUP(C495, Products!A$2:A$91,Products!G$2:G$91), 0)</f>
        <v>0</v>
      </c>
      <c r="N495" t="str">
        <f ca="1">_xlfn.TEXTJOIN(", ", TRUE,
 IF(AND(L495=TRUE, E495&gt;0), "Membership Pricing", ""),
 IF(AND(L495=TRUE, M495&gt;0), "PC Points", ""),
 IF(AND(_xlfn.XLOOKUP(C495, Products!A:A, Products!C:C, "")="Bakery", RAND()&lt;0.3), "50% Perishable", "")
)</f>
        <v/>
      </c>
      <c r="O495" s="5">
        <f t="shared" ca="1" si="15"/>
        <v>0</v>
      </c>
    </row>
    <row r="496" spans="1:15" x14ac:dyDescent="0.45">
      <c r="A496" t="s">
        <v>108</v>
      </c>
      <c r="B496" s="6">
        <f>_xlfn.XLOOKUP(Table1[[#This Row],[Transaction_ID]],Transactions!A$2:A$501,Transactions!D$2:D$501)</f>
        <v>45708</v>
      </c>
      <c r="C496">
        <v>123589</v>
      </c>
      <c r="D496" s="5">
        <f>_xlfn.XLOOKUP(Table1[[#This Row],[SKU]],Products!A$2:A$91,Products!E$2:E$91)</f>
        <v>4.99</v>
      </c>
      <c r="E496" s="5">
        <f>_xlfn.XLOOKUP(C496,Products!A$2:A$91,Products!F$2:F$91)</f>
        <v>0</v>
      </c>
      <c r="F496">
        <v>4</v>
      </c>
      <c r="G496" s="5">
        <f>Table1[[#This Row],[Price]]*Table1[[#This Row],[Quantity_Sold]]</f>
        <v>19.96</v>
      </c>
      <c r="H496" s="5">
        <f t="shared" ca="1" si="14"/>
        <v>19.96</v>
      </c>
      <c r="I496">
        <f>_xlfn.XLOOKUP(Table1[[#This Row],[Transaction_ID]],Transactions!A$2:A$501,Transactions!B$2:B$501)</f>
        <v>215</v>
      </c>
      <c r="J496">
        <f>_xlfn.XLOOKUP(Table1[[#This Row],[Transaction_ID]],Transactions!$A$2:$A$501,Transactions!$C$2:$C$501)</f>
        <v>7</v>
      </c>
      <c r="K496" t="str">
        <f>_xlfn.XLOOKUP(Table1[[#This Row],[Transaction_ID]],Transactions!A$2:A$501,Transactions!F$2:F$501)</f>
        <v>Credit Card</v>
      </c>
      <c r="L496" t="b">
        <f>_xlfn.XLOOKUP(Table1[[#This Row],[Transaction_ID]],Transactions!A$2:A$501,Transactions!G$2:G$501)</f>
        <v>1</v>
      </c>
      <c r="M496" s="1">
        <f>IF(L496=TRUE, _xlfn.XLOOKUP(C496, Products!A$2:A$91,Products!G$2:G$91), 0)</f>
        <v>0</v>
      </c>
      <c r="N496" t="str">
        <f ca="1">_xlfn.TEXTJOIN(", ", TRUE,
 IF(AND(L496=TRUE, E496&gt;0), "Membership Pricing", ""),
 IF(AND(L496=TRUE, M496&gt;0), "PC Points", ""),
 IF(AND(_xlfn.XLOOKUP(C496, Products!A:A, Products!C:C, "")="Bakery", RAND()&lt;0.3), "50% Perishable", "")
)</f>
        <v/>
      </c>
      <c r="O496" s="5">
        <f t="shared" ca="1" si="15"/>
        <v>0</v>
      </c>
    </row>
    <row r="497" spans="1:15" x14ac:dyDescent="0.45">
      <c r="A497" t="s">
        <v>108</v>
      </c>
      <c r="B497" s="6">
        <f>_xlfn.XLOOKUP(Table1[[#This Row],[Transaction_ID]],Transactions!A$2:A$501,Transactions!D$2:D$501)</f>
        <v>45708</v>
      </c>
      <c r="C497">
        <v>123532</v>
      </c>
      <c r="D497" s="5">
        <f>_xlfn.XLOOKUP(Table1[[#This Row],[SKU]],Products!A$2:A$91,Products!E$2:E$91)</f>
        <v>8.99</v>
      </c>
      <c r="E497" s="5">
        <f>_xlfn.XLOOKUP(C497,Products!A$2:A$91,Products!F$2:F$91)</f>
        <v>6</v>
      </c>
      <c r="F497">
        <v>5</v>
      </c>
      <c r="G497" s="5">
        <f>Table1[[#This Row],[Price]]*Table1[[#This Row],[Quantity_Sold]]</f>
        <v>44.95</v>
      </c>
      <c r="H497" s="5">
        <f t="shared" ca="1" si="14"/>
        <v>30</v>
      </c>
      <c r="I497">
        <f>_xlfn.XLOOKUP(Table1[[#This Row],[Transaction_ID]],Transactions!A$2:A$501,Transactions!B$2:B$501)</f>
        <v>215</v>
      </c>
      <c r="J497">
        <f>_xlfn.XLOOKUP(Table1[[#This Row],[Transaction_ID]],Transactions!$A$2:$A$501,Transactions!$C$2:$C$501)</f>
        <v>7</v>
      </c>
      <c r="K497" t="str">
        <f>_xlfn.XLOOKUP(Table1[[#This Row],[Transaction_ID]],Transactions!A$2:A$501,Transactions!F$2:F$501)</f>
        <v>Credit Card</v>
      </c>
      <c r="L497" t="b">
        <f>_xlfn.XLOOKUP(Table1[[#This Row],[Transaction_ID]],Transactions!A$2:A$501,Transactions!G$2:G$501)</f>
        <v>1</v>
      </c>
      <c r="M497" s="1">
        <f>IF(L497=TRUE, _xlfn.XLOOKUP(C497, Products!A$2:A$91,Products!G$2:G$91), 0)</f>
        <v>0</v>
      </c>
      <c r="N497" t="str">
        <f ca="1">_xlfn.TEXTJOIN(", ", TRUE,
 IF(AND(L497=TRUE, E497&gt;0), "Membership Pricing", ""),
 IF(AND(L497=TRUE, M497&gt;0), "PC Points", ""),
 IF(AND(_xlfn.XLOOKUP(C497, Products!A:A, Products!C:C, "")="Bakery", RAND()&lt;0.3), "50% Perishable", "")
)</f>
        <v>Membership Pricing</v>
      </c>
      <c r="O497" s="5">
        <f t="shared" ca="1" si="15"/>
        <v>14.950000000000003</v>
      </c>
    </row>
    <row r="498" spans="1:15" x14ac:dyDescent="0.45">
      <c r="A498" t="s">
        <v>108</v>
      </c>
      <c r="B498" s="6">
        <f>_xlfn.XLOOKUP(Table1[[#This Row],[Transaction_ID]],Transactions!A$2:A$501,Transactions!D$2:D$501)</f>
        <v>45708</v>
      </c>
      <c r="C498">
        <v>123522</v>
      </c>
      <c r="D498" s="5">
        <f>_xlfn.XLOOKUP(Table1[[#This Row],[SKU]],Products!A$2:A$91,Products!E$2:E$91)</f>
        <v>4.49</v>
      </c>
      <c r="E498" s="5">
        <f>_xlfn.XLOOKUP(C498,Products!A$2:A$91,Products!F$2:F$91)</f>
        <v>0</v>
      </c>
      <c r="F498">
        <v>1</v>
      </c>
      <c r="G498" s="5">
        <f>Table1[[#This Row],[Price]]*Table1[[#This Row],[Quantity_Sold]]</f>
        <v>4.49</v>
      </c>
      <c r="H498" s="5">
        <f t="shared" ca="1" si="14"/>
        <v>4.49</v>
      </c>
      <c r="I498">
        <f>_xlfn.XLOOKUP(Table1[[#This Row],[Transaction_ID]],Transactions!A$2:A$501,Transactions!B$2:B$501)</f>
        <v>215</v>
      </c>
      <c r="J498">
        <f>_xlfn.XLOOKUP(Table1[[#This Row],[Transaction_ID]],Transactions!$A$2:$A$501,Transactions!$C$2:$C$501)</f>
        <v>7</v>
      </c>
      <c r="K498" t="str">
        <f>_xlfn.XLOOKUP(Table1[[#This Row],[Transaction_ID]],Transactions!A$2:A$501,Transactions!F$2:F$501)</f>
        <v>Credit Card</v>
      </c>
      <c r="L498" t="b">
        <f>_xlfn.XLOOKUP(Table1[[#This Row],[Transaction_ID]],Transactions!A$2:A$501,Transactions!G$2:G$501)</f>
        <v>1</v>
      </c>
      <c r="M498" s="1">
        <f>IF(L498=TRUE, _xlfn.XLOOKUP(C498, Products!A$2:A$91,Products!G$2:G$91), 0)</f>
        <v>0</v>
      </c>
      <c r="N498" t="str">
        <f ca="1">_xlfn.TEXTJOIN(", ", TRUE,
 IF(AND(L498=TRUE, E498&gt;0), "Membership Pricing", ""),
 IF(AND(L498=TRUE, M498&gt;0), "PC Points", ""),
 IF(AND(_xlfn.XLOOKUP(C498, Products!A:A, Products!C:C, "")="Bakery", RAND()&lt;0.3), "50% Perishable", "")
)</f>
        <v/>
      </c>
      <c r="O498" s="5">
        <f t="shared" ca="1" si="15"/>
        <v>0</v>
      </c>
    </row>
    <row r="499" spans="1:15" x14ac:dyDescent="0.45">
      <c r="A499" t="s">
        <v>108</v>
      </c>
      <c r="B499" s="6">
        <f>_xlfn.XLOOKUP(Table1[[#This Row],[Transaction_ID]],Transactions!A$2:A$501,Transactions!D$2:D$501)</f>
        <v>45708</v>
      </c>
      <c r="C499">
        <v>123549</v>
      </c>
      <c r="D499" s="5">
        <f>_xlfn.XLOOKUP(Table1[[#This Row],[SKU]],Products!A$2:A$91,Products!E$2:E$91)</f>
        <v>4.99</v>
      </c>
      <c r="E499" s="5">
        <f>_xlfn.XLOOKUP(C499,Products!A$2:A$91,Products!F$2:F$91)</f>
        <v>0</v>
      </c>
      <c r="F499">
        <v>2</v>
      </c>
      <c r="G499" s="5">
        <f>Table1[[#This Row],[Price]]*Table1[[#This Row],[Quantity_Sold]]</f>
        <v>9.98</v>
      </c>
      <c r="H499" s="5">
        <f t="shared" ca="1" si="14"/>
        <v>9.98</v>
      </c>
      <c r="I499">
        <f>_xlfn.XLOOKUP(Table1[[#This Row],[Transaction_ID]],Transactions!A$2:A$501,Transactions!B$2:B$501)</f>
        <v>215</v>
      </c>
      <c r="J499">
        <f>_xlfn.XLOOKUP(Table1[[#This Row],[Transaction_ID]],Transactions!$A$2:$A$501,Transactions!$C$2:$C$501)</f>
        <v>7</v>
      </c>
      <c r="K499" t="str">
        <f>_xlfn.XLOOKUP(Table1[[#This Row],[Transaction_ID]],Transactions!A$2:A$501,Transactions!F$2:F$501)</f>
        <v>Credit Card</v>
      </c>
      <c r="L499" t="b">
        <f>_xlfn.XLOOKUP(Table1[[#This Row],[Transaction_ID]],Transactions!A$2:A$501,Transactions!G$2:G$501)</f>
        <v>1</v>
      </c>
      <c r="M499" s="1">
        <f>IF(L499=TRUE, _xlfn.XLOOKUP(C499, Products!A$2:A$91,Products!G$2:G$91), 0)</f>
        <v>0</v>
      </c>
      <c r="N499" t="str">
        <f ca="1">_xlfn.TEXTJOIN(", ", TRUE,
 IF(AND(L499=TRUE, E499&gt;0), "Membership Pricing", ""),
 IF(AND(L499=TRUE, M499&gt;0), "PC Points", ""),
 IF(AND(_xlfn.XLOOKUP(C499, Products!A:A, Products!C:C, "")="Bakery", RAND()&lt;0.3), "50% Perishable", "")
)</f>
        <v/>
      </c>
      <c r="O499" s="5">
        <f t="shared" ca="1" si="15"/>
        <v>0</v>
      </c>
    </row>
    <row r="500" spans="1:15" x14ac:dyDescent="0.45">
      <c r="A500" t="s">
        <v>109</v>
      </c>
      <c r="B500" s="6">
        <f>_xlfn.XLOOKUP(Table1[[#This Row],[Transaction_ID]],Transactions!A$2:A$501,Transactions!D$2:D$501)</f>
        <v>45708</v>
      </c>
      <c r="C500">
        <v>123574</v>
      </c>
      <c r="D500" s="5">
        <f>_xlfn.XLOOKUP(Table1[[#This Row],[SKU]],Products!A$2:A$91,Products!E$2:E$91)</f>
        <v>4.99</v>
      </c>
      <c r="E500" s="5">
        <f>_xlfn.XLOOKUP(C500,Products!A$2:A$91,Products!F$2:F$91)</f>
        <v>0</v>
      </c>
      <c r="F500">
        <v>3</v>
      </c>
      <c r="G500" s="5">
        <f>Table1[[#This Row],[Price]]*Table1[[#This Row],[Quantity_Sold]]</f>
        <v>14.97</v>
      </c>
      <c r="H500" s="5">
        <f t="shared" ca="1" si="14"/>
        <v>7.4850000000000003</v>
      </c>
      <c r="I500">
        <f>_xlfn.XLOOKUP(Table1[[#This Row],[Transaction_ID]],Transactions!A$2:A$501,Transactions!B$2:B$501)</f>
        <v>217</v>
      </c>
      <c r="J500">
        <f>_xlfn.XLOOKUP(Table1[[#This Row],[Transaction_ID]],Transactions!$A$2:$A$501,Transactions!$C$2:$C$501)</f>
        <v>1</v>
      </c>
      <c r="K500" t="str">
        <f>_xlfn.XLOOKUP(Table1[[#This Row],[Transaction_ID]],Transactions!A$2:A$501,Transactions!F$2:F$501)</f>
        <v>Credit Card</v>
      </c>
      <c r="L500" t="b">
        <f>_xlfn.XLOOKUP(Table1[[#This Row],[Transaction_ID]],Transactions!A$2:A$501,Transactions!G$2:G$501)</f>
        <v>1</v>
      </c>
      <c r="M500" s="1">
        <f>IF(L500=TRUE, _xlfn.XLOOKUP(C500, Products!A$2:A$91,Products!G$2:G$91), 0)</f>
        <v>0</v>
      </c>
      <c r="N500" t="str">
        <f ca="1">_xlfn.TEXTJOIN(", ", TRUE,
 IF(AND(L500=TRUE, E500&gt;0), "Membership Pricing", ""),
 IF(AND(L500=TRUE, M500&gt;0), "PC Points", ""),
 IF(AND(_xlfn.XLOOKUP(C500, Products!A:A, Products!C:C, "")="Bakery", RAND()&lt;0.3), "50% Perishable", "")
)</f>
        <v>50% Perishable</v>
      </c>
      <c r="O500" s="5">
        <f t="shared" ca="1" si="15"/>
        <v>7.4850000000000003</v>
      </c>
    </row>
    <row r="501" spans="1:15" x14ac:dyDescent="0.45">
      <c r="A501" t="s">
        <v>109</v>
      </c>
      <c r="B501" s="6">
        <f>_xlfn.XLOOKUP(Table1[[#This Row],[Transaction_ID]],Transactions!A$2:A$501,Transactions!D$2:D$501)</f>
        <v>45708</v>
      </c>
      <c r="C501">
        <v>123554</v>
      </c>
      <c r="D501" s="5">
        <f>_xlfn.XLOOKUP(Table1[[#This Row],[SKU]],Products!A$2:A$91,Products!E$2:E$91)</f>
        <v>2.4900000000000002</v>
      </c>
      <c r="E501" s="5">
        <f>_xlfn.XLOOKUP(C501,Products!A$2:A$91,Products!F$2:F$91)</f>
        <v>0</v>
      </c>
      <c r="F501">
        <v>4</v>
      </c>
      <c r="G501" s="5">
        <f>Table1[[#This Row],[Price]]*Table1[[#This Row],[Quantity_Sold]]</f>
        <v>9.9600000000000009</v>
      </c>
      <c r="H501" s="5">
        <f t="shared" ca="1" si="14"/>
        <v>9.9600000000000009</v>
      </c>
      <c r="I501">
        <f>_xlfn.XLOOKUP(Table1[[#This Row],[Transaction_ID]],Transactions!A$2:A$501,Transactions!B$2:B$501)</f>
        <v>217</v>
      </c>
      <c r="J501">
        <f>_xlfn.XLOOKUP(Table1[[#This Row],[Transaction_ID]],Transactions!$A$2:$A$501,Transactions!$C$2:$C$501)</f>
        <v>1</v>
      </c>
      <c r="K501" t="str">
        <f>_xlfn.XLOOKUP(Table1[[#This Row],[Transaction_ID]],Transactions!A$2:A$501,Transactions!F$2:F$501)</f>
        <v>Credit Card</v>
      </c>
      <c r="L501" t="b">
        <f>_xlfn.XLOOKUP(Table1[[#This Row],[Transaction_ID]],Transactions!A$2:A$501,Transactions!G$2:G$501)</f>
        <v>1</v>
      </c>
      <c r="M501" s="1">
        <f>IF(L501=TRUE, _xlfn.XLOOKUP(C501, Products!A$2:A$91,Products!G$2:G$91), 0)</f>
        <v>0</v>
      </c>
      <c r="N501" t="str">
        <f ca="1">_xlfn.TEXTJOIN(", ", TRUE,
 IF(AND(L501=TRUE, E501&gt;0), "Membership Pricing", ""),
 IF(AND(L501=TRUE, M501&gt;0), "PC Points", ""),
 IF(AND(_xlfn.XLOOKUP(C501, Products!A:A, Products!C:C, "")="Bakery", RAND()&lt;0.3), "50% Perishable", "")
)</f>
        <v/>
      </c>
      <c r="O501" s="5">
        <f t="shared" ca="1" si="15"/>
        <v>0</v>
      </c>
    </row>
    <row r="502" spans="1:15" x14ac:dyDescent="0.45">
      <c r="A502" t="s">
        <v>110</v>
      </c>
      <c r="B502" s="6">
        <f>_xlfn.XLOOKUP(Table1[[#This Row],[Transaction_ID]],Transactions!A$2:A$501,Transactions!D$2:D$501)</f>
        <v>45708</v>
      </c>
      <c r="C502">
        <v>123532</v>
      </c>
      <c r="D502" s="5">
        <f>_xlfn.XLOOKUP(Table1[[#This Row],[SKU]],Products!A$2:A$91,Products!E$2:E$91)</f>
        <v>8.99</v>
      </c>
      <c r="E502" s="5">
        <f>_xlfn.XLOOKUP(C502,Products!A$2:A$91,Products!F$2:F$91)</f>
        <v>6</v>
      </c>
      <c r="F502">
        <v>3</v>
      </c>
      <c r="G502" s="5">
        <f>Table1[[#This Row],[Price]]*Table1[[#This Row],[Quantity_Sold]]</f>
        <v>26.97</v>
      </c>
      <c r="H502" s="5">
        <f t="shared" ca="1" si="14"/>
        <v>18</v>
      </c>
      <c r="I502">
        <f>_xlfn.XLOOKUP(Table1[[#This Row],[Transaction_ID]],Transactions!A$2:A$501,Transactions!B$2:B$501)</f>
        <v>218</v>
      </c>
      <c r="J502">
        <f>_xlfn.XLOOKUP(Table1[[#This Row],[Transaction_ID]],Transactions!$A$2:$A$501,Transactions!$C$2:$C$501)</f>
        <v>1</v>
      </c>
      <c r="K502" t="str">
        <f>_xlfn.XLOOKUP(Table1[[#This Row],[Transaction_ID]],Transactions!A$2:A$501,Transactions!F$2:F$501)</f>
        <v>Credit Card</v>
      </c>
      <c r="L502" t="b">
        <f>_xlfn.XLOOKUP(Table1[[#This Row],[Transaction_ID]],Transactions!A$2:A$501,Transactions!G$2:G$501)</f>
        <v>1</v>
      </c>
      <c r="M502" s="1">
        <f>IF(L502=TRUE, _xlfn.XLOOKUP(C502, Products!A$2:A$91,Products!G$2:G$91), 0)</f>
        <v>0</v>
      </c>
      <c r="N502" t="str">
        <f ca="1">_xlfn.TEXTJOIN(", ", TRUE,
 IF(AND(L502=TRUE, E502&gt;0), "Membership Pricing", ""),
 IF(AND(L502=TRUE, M502&gt;0), "PC Points", ""),
 IF(AND(_xlfn.XLOOKUP(C502, Products!A:A, Products!C:C, "")="Bakery", RAND()&lt;0.3), "50% Perishable", "")
)</f>
        <v>Membership Pricing</v>
      </c>
      <c r="O502" s="5">
        <f t="shared" ca="1" si="15"/>
        <v>8.9699999999999989</v>
      </c>
    </row>
    <row r="503" spans="1:15" x14ac:dyDescent="0.45">
      <c r="A503" t="s">
        <v>110</v>
      </c>
      <c r="B503" s="6">
        <f>_xlfn.XLOOKUP(Table1[[#This Row],[Transaction_ID]],Transactions!A$2:A$501,Transactions!D$2:D$501)</f>
        <v>45708</v>
      </c>
      <c r="C503">
        <v>123579</v>
      </c>
      <c r="D503" s="5">
        <f>_xlfn.XLOOKUP(Table1[[#This Row],[SKU]],Products!A$2:A$91,Products!E$2:E$91)</f>
        <v>5.49</v>
      </c>
      <c r="E503" s="5">
        <f>_xlfn.XLOOKUP(C503,Products!A$2:A$91,Products!F$2:F$91)</f>
        <v>0</v>
      </c>
      <c r="F503">
        <v>5</v>
      </c>
      <c r="G503" s="5">
        <f>Table1[[#This Row],[Price]]*Table1[[#This Row],[Quantity_Sold]]</f>
        <v>27.450000000000003</v>
      </c>
      <c r="H503" s="5">
        <f t="shared" ca="1" si="14"/>
        <v>27.450000000000003</v>
      </c>
      <c r="I503">
        <f>_xlfn.XLOOKUP(Table1[[#This Row],[Transaction_ID]],Transactions!A$2:A$501,Transactions!B$2:B$501)</f>
        <v>218</v>
      </c>
      <c r="J503">
        <f>_xlfn.XLOOKUP(Table1[[#This Row],[Transaction_ID]],Transactions!$A$2:$A$501,Transactions!$C$2:$C$501)</f>
        <v>1</v>
      </c>
      <c r="K503" t="str">
        <f>_xlfn.XLOOKUP(Table1[[#This Row],[Transaction_ID]],Transactions!A$2:A$501,Transactions!F$2:F$501)</f>
        <v>Credit Card</v>
      </c>
      <c r="L503" t="b">
        <f>_xlfn.XLOOKUP(Table1[[#This Row],[Transaction_ID]],Transactions!A$2:A$501,Transactions!G$2:G$501)</f>
        <v>1</v>
      </c>
      <c r="M503" s="1">
        <f>IF(L503=TRUE, _xlfn.XLOOKUP(C503, Products!A$2:A$91,Products!G$2:G$91), 0)</f>
        <v>0</v>
      </c>
      <c r="N503" t="str">
        <f ca="1">_xlfn.TEXTJOIN(", ", TRUE,
 IF(AND(L503=TRUE, E503&gt;0), "Membership Pricing", ""),
 IF(AND(L503=TRUE, M503&gt;0), "PC Points", ""),
 IF(AND(_xlfn.XLOOKUP(C503, Products!A:A, Products!C:C, "")="Bakery", RAND()&lt;0.3), "50% Perishable", "")
)</f>
        <v/>
      </c>
      <c r="O503" s="5">
        <f t="shared" ca="1" si="15"/>
        <v>0</v>
      </c>
    </row>
    <row r="504" spans="1:15" x14ac:dyDescent="0.45">
      <c r="A504" t="s">
        <v>110</v>
      </c>
      <c r="B504" s="6">
        <f>_xlfn.XLOOKUP(Table1[[#This Row],[Transaction_ID]],Transactions!A$2:A$501,Transactions!D$2:D$501)</f>
        <v>45708</v>
      </c>
      <c r="C504">
        <v>123599</v>
      </c>
      <c r="D504" s="5">
        <f>_xlfn.XLOOKUP(Table1[[#This Row],[SKU]],Products!A$2:A$91,Products!E$2:E$91)</f>
        <v>6.99</v>
      </c>
      <c r="E504" s="5">
        <f>_xlfn.XLOOKUP(C504,Products!A$2:A$91,Products!F$2:F$91)</f>
        <v>0</v>
      </c>
      <c r="F504">
        <v>3</v>
      </c>
      <c r="G504" s="5">
        <f>Table1[[#This Row],[Price]]*Table1[[#This Row],[Quantity_Sold]]</f>
        <v>20.97</v>
      </c>
      <c r="H504" s="5">
        <f t="shared" ca="1" si="14"/>
        <v>20.97</v>
      </c>
      <c r="I504">
        <f>_xlfn.XLOOKUP(Table1[[#This Row],[Transaction_ID]],Transactions!A$2:A$501,Transactions!B$2:B$501)</f>
        <v>218</v>
      </c>
      <c r="J504">
        <f>_xlfn.XLOOKUP(Table1[[#This Row],[Transaction_ID]],Transactions!$A$2:$A$501,Transactions!$C$2:$C$501)</f>
        <v>1</v>
      </c>
      <c r="K504" t="str">
        <f>_xlfn.XLOOKUP(Table1[[#This Row],[Transaction_ID]],Transactions!A$2:A$501,Transactions!F$2:F$501)</f>
        <v>Credit Card</v>
      </c>
      <c r="L504" t="b">
        <f>_xlfn.XLOOKUP(Table1[[#This Row],[Transaction_ID]],Transactions!A$2:A$501,Transactions!G$2:G$501)</f>
        <v>1</v>
      </c>
      <c r="M504" s="1">
        <f>IF(L504=TRUE, _xlfn.XLOOKUP(C504, Products!A$2:A$91,Products!G$2:G$91), 0)</f>
        <v>0</v>
      </c>
      <c r="N504" t="str">
        <f ca="1">_xlfn.TEXTJOIN(", ", TRUE,
 IF(AND(L504=TRUE, E504&gt;0), "Membership Pricing", ""),
 IF(AND(L504=TRUE, M504&gt;0), "PC Points", ""),
 IF(AND(_xlfn.XLOOKUP(C504, Products!A:A, Products!C:C, "")="Bakery", RAND()&lt;0.3), "50% Perishable", "")
)</f>
        <v/>
      </c>
      <c r="O504" s="5">
        <f t="shared" ca="1" si="15"/>
        <v>0</v>
      </c>
    </row>
    <row r="505" spans="1:15" x14ac:dyDescent="0.45">
      <c r="A505" t="s">
        <v>345</v>
      </c>
      <c r="B505" s="6">
        <f>_xlfn.XLOOKUP(Table1[[#This Row],[Transaction_ID]],Transactions!A$2:A$501,Transactions!D$2:D$501)</f>
        <v>45710</v>
      </c>
      <c r="C505">
        <v>123530</v>
      </c>
      <c r="D505" s="5">
        <f>_xlfn.XLOOKUP(Table1[[#This Row],[SKU]],Products!A$2:A$91,Products!E$2:E$91)</f>
        <v>3.49</v>
      </c>
      <c r="E505" s="5">
        <f>_xlfn.XLOOKUP(C505,Products!A$2:A$91,Products!F$2:F$91)</f>
        <v>0</v>
      </c>
      <c r="F505">
        <v>2</v>
      </c>
      <c r="G505" s="5">
        <f>Table1[[#This Row],[Price]]*Table1[[#This Row],[Quantity_Sold]]</f>
        <v>6.98</v>
      </c>
      <c r="H505" s="5">
        <f t="shared" ca="1" si="14"/>
        <v>6.98</v>
      </c>
      <c r="I505">
        <f>_xlfn.XLOOKUP(Table1[[#This Row],[Transaction_ID]],Transactions!A$2:A$501,Transactions!B$2:B$501)</f>
        <v>219</v>
      </c>
      <c r="J505">
        <f>_xlfn.XLOOKUP(Table1[[#This Row],[Transaction_ID]],Transactions!$A$2:$A$501,Transactions!$C$2:$C$501)</f>
        <v>3</v>
      </c>
      <c r="K505" t="str">
        <f>_xlfn.XLOOKUP(Table1[[#This Row],[Transaction_ID]],Transactions!A$2:A$501,Transactions!F$2:F$501)</f>
        <v>Credit Card</v>
      </c>
      <c r="L505" t="b">
        <f>_xlfn.XLOOKUP(Table1[[#This Row],[Transaction_ID]],Transactions!A$2:A$501,Transactions!G$2:G$501)</f>
        <v>1</v>
      </c>
      <c r="M505" s="1">
        <f>IF(L505=TRUE, _xlfn.XLOOKUP(C505, Products!A$2:A$91,Products!G$2:G$91), 0)</f>
        <v>0</v>
      </c>
      <c r="N505" t="str">
        <f ca="1">_xlfn.TEXTJOIN(", ", TRUE,
 IF(AND(L505=TRUE, E505&gt;0), "Membership Pricing", ""),
 IF(AND(L505=TRUE, M505&gt;0), "PC Points", ""),
 IF(AND(_xlfn.XLOOKUP(C505, Products!A:A, Products!C:C, "")="Bakery", RAND()&lt;0.3), "50% Perishable", "")
)</f>
        <v/>
      </c>
      <c r="O505" s="5">
        <f t="shared" ca="1" si="15"/>
        <v>0</v>
      </c>
    </row>
    <row r="506" spans="1:15" x14ac:dyDescent="0.45">
      <c r="A506" t="s">
        <v>345</v>
      </c>
      <c r="B506" s="6">
        <f>_xlfn.XLOOKUP(Table1[[#This Row],[Transaction_ID]],Transactions!A$2:A$501,Transactions!D$2:D$501)</f>
        <v>45710</v>
      </c>
      <c r="C506">
        <v>123544</v>
      </c>
      <c r="D506" s="5">
        <f>_xlfn.XLOOKUP(Table1[[#This Row],[SKU]],Products!A$2:A$91,Products!E$2:E$91)</f>
        <v>4.99</v>
      </c>
      <c r="E506" s="5">
        <f>_xlfn.XLOOKUP(C506,Products!A$2:A$91,Products!F$2:F$91)</f>
        <v>0</v>
      </c>
      <c r="F506">
        <v>2</v>
      </c>
      <c r="G506" s="5">
        <f>Table1[[#This Row],[Price]]*Table1[[#This Row],[Quantity_Sold]]</f>
        <v>9.98</v>
      </c>
      <c r="H506" s="5">
        <f t="shared" ca="1" si="14"/>
        <v>9.98</v>
      </c>
      <c r="I506">
        <f>_xlfn.XLOOKUP(Table1[[#This Row],[Transaction_ID]],Transactions!A$2:A$501,Transactions!B$2:B$501)</f>
        <v>219</v>
      </c>
      <c r="J506">
        <f>_xlfn.XLOOKUP(Table1[[#This Row],[Transaction_ID]],Transactions!$A$2:$A$501,Transactions!$C$2:$C$501)</f>
        <v>3</v>
      </c>
      <c r="K506" t="str">
        <f>_xlfn.XLOOKUP(Table1[[#This Row],[Transaction_ID]],Transactions!A$2:A$501,Transactions!F$2:F$501)</f>
        <v>Credit Card</v>
      </c>
      <c r="L506" t="b">
        <f>_xlfn.XLOOKUP(Table1[[#This Row],[Transaction_ID]],Transactions!A$2:A$501,Transactions!G$2:G$501)</f>
        <v>1</v>
      </c>
      <c r="M506" s="1">
        <f>IF(L506=TRUE, _xlfn.XLOOKUP(C506, Products!A$2:A$91,Products!G$2:G$91), 0)</f>
        <v>0</v>
      </c>
      <c r="N506" t="str">
        <f ca="1">_xlfn.TEXTJOIN(", ", TRUE,
 IF(AND(L506=TRUE, E506&gt;0), "Membership Pricing", ""),
 IF(AND(L506=TRUE, M506&gt;0), "PC Points", ""),
 IF(AND(_xlfn.XLOOKUP(C506, Products!A:A, Products!C:C, "")="Bakery", RAND()&lt;0.3), "50% Perishable", "")
)</f>
        <v/>
      </c>
      <c r="O506" s="5">
        <f t="shared" ca="1" si="15"/>
        <v>0</v>
      </c>
    </row>
    <row r="507" spans="1:15" x14ac:dyDescent="0.45">
      <c r="A507" t="s">
        <v>111</v>
      </c>
      <c r="B507" s="6">
        <f>_xlfn.XLOOKUP(Table1[[#This Row],[Transaction_ID]],Transactions!A$2:A$501,Transactions!D$2:D$501)</f>
        <v>45710</v>
      </c>
      <c r="C507">
        <v>123600</v>
      </c>
      <c r="D507" s="5">
        <f>_xlfn.XLOOKUP(Table1[[#This Row],[SKU]],Products!A$2:A$91,Products!E$2:E$91)</f>
        <v>4.99</v>
      </c>
      <c r="E507" s="5">
        <f>_xlfn.XLOOKUP(C507,Products!A$2:A$91,Products!F$2:F$91)</f>
        <v>0</v>
      </c>
      <c r="F507">
        <v>1</v>
      </c>
      <c r="G507" s="5">
        <f>Table1[[#This Row],[Price]]*Table1[[#This Row],[Quantity_Sold]]</f>
        <v>4.99</v>
      </c>
      <c r="H507" s="5">
        <f t="shared" ca="1" si="14"/>
        <v>4.99</v>
      </c>
      <c r="I507">
        <f>_xlfn.XLOOKUP(Table1[[#This Row],[Transaction_ID]],Transactions!A$2:A$501,Transactions!B$2:B$501)</f>
        <v>220</v>
      </c>
      <c r="J507">
        <f>_xlfn.XLOOKUP(Table1[[#This Row],[Transaction_ID]],Transactions!$A$2:$A$501,Transactions!$C$2:$C$501)</f>
        <v>2</v>
      </c>
      <c r="K507" t="str">
        <f>_xlfn.XLOOKUP(Table1[[#This Row],[Transaction_ID]],Transactions!A$2:A$501,Transactions!F$2:F$501)</f>
        <v>Credit Card</v>
      </c>
      <c r="L507" t="b">
        <f>_xlfn.XLOOKUP(Table1[[#This Row],[Transaction_ID]],Transactions!A$2:A$501,Transactions!G$2:G$501)</f>
        <v>1</v>
      </c>
      <c r="M507" s="1">
        <f>IF(L507=TRUE, _xlfn.XLOOKUP(C507, Products!A$2:A$91,Products!G$2:G$91), 0)</f>
        <v>2000</v>
      </c>
      <c r="N507" t="str">
        <f ca="1">_xlfn.TEXTJOIN(", ", TRUE,
 IF(AND(L507=TRUE, E507&gt;0), "Membership Pricing", ""),
 IF(AND(L507=TRUE, M507&gt;0), "PC Points", ""),
 IF(AND(_xlfn.XLOOKUP(C507, Products!A:A, Products!C:C, "")="Bakery", RAND()&lt;0.3), "50% Perishable", "")
)</f>
        <v>PC Points</v>
      </c>
      <c r="O507" s="5">
        <f t="shared" ca="1" si="15"/>
        <v>0</v>
      </c>
    </row>
    <row r="508" spans="1:15" x14ac:dyDescent="0.45">
      <c r="A508" t="s">
        <v>111</v>
      </c>
      <c r="B508" s="6">
        <f>_xlfn.XLOOKUP(Table1[[#This Row],[Transaction_ID]],Transactions!A$2:A$501,Transactions!D$2:D$501)</f>
        <v>45710</v>
      </c>
      <c r="C508">
        <v>123514</v>
      </c>
      <c r="D508" s="5">
        <f>_xlfn.XLOOKUP(Table1[[#This Row],[SKU]],Products!A$2:A$91,Products!E$2:E$91)</f>
        <v>9.99</v>
      </c>
      <c r="E508" s="5">
        <f>_xlfn.XLOOKUP(C508,Products!A$2:A$91,Products!F$2:F$91)</f>
        <v>0</v>
      </c>
      <c r="F508">
        <v>5</v>
      </c>
      <c r="G508" s="5">
        <f>Table1[[#This Row],[Price]]*Table1[[#This Row],[Quantity_Sold]]</f>
        <v>49.95</v>
      </c>
      <c r="H508" s="5">
        <f t="shared" ca="1" si="14"/>
        <v>49.95</v>
      </c>
      <c r="I508">
        <f>_xlfn.XLOOKUP(Table1[[#This Row],[Transaction_ID]],Transactions!A$2:A$501,Transactions!B$2:B$501)</f>
        <v>220</v>
      </c>
      <c r="J508">
        <f>_xlfn.XLOOKUP(Table1[[#This Row],[Transaction_ID]],Transactions!$A$2:$A$501,Transactions!$C$2:$C$501)</f>
        <v>2</v>
      </c>
      <c r="K508" t="str">
        <f>_xlfn.XLOOKUP(Table1[[#This Row],[Transaction_ID]],Transactions!A$2:A$501,Transactions!F$2:F$501)</f>
        <v>Credit Card</v>
      </c>
      <c r="L508" t="b">
        <f>_xlfn.XLOOKUP(Table1[[#This Row],[Transaction_ID]],Transactions!A$2:A$501,Transactions!G$2:G$501)</f>
        <v>1</v>
      </c>
      <c r="M508" s="1">
        <f>IF(L508=TRUE, _xlfn.XLOOKUP(C508, Products!A$2:A$91,Products!G$2:G$91), 0)</f>
        <v>0</v>
      </c>
      <c r="N508" t="str">
        <f ca="1">_xlfn.TEXTJOIN(", ", TRUE,
 IF(AND(L508=TRUE, E508&gt;0), "Membership Pricing", ""),
 IF(AND(L508=TRUE, M508&gt;0), "PC Points", ""),
 IF(AND(_xlfn.XLOOKUP(C508, Products!A:A, Products!C:C, "")="Bakery", RAND()&lt;0.3), "50% Perishable", "")
)</f>
        <v/>
      </c>
      <c r="O508" s="5">
        <f t="shared" ca="1" si="15"/>
        <v>0</v>
      </c>
    </row>
    <row r="509" spans="1:15" x14ac:dyDescent="0.45">
      <c r="A509" t="s">
        <v>112</v>
      </c>
      <c r="B509" s="6">
        <f>_xlfn.XLOOKUP(Table1[[#This Row],[Transaction_ID]],Transactions!A$2:A$501,Transactions!D$2:D$501)</f>
        <v>45710</v>
      </c>
      <c r="C509">
        <v>123539</v>
      </c>
      <c r="D509" s="5">
        <f>_xlfn.XLOOKUP(Table1[[#This Row],[SKU]],Products!A$2:A$91,Products!E$2:E$91)</f>
        <v>3.99</v>
      </c>
      <c r="E509" s="5">
        <f>_xlfn.XLOOKUP(C509,Products!A$2:A$91,Products!F$2:F$91)</f>
        <v>0</v>
      </c>
      <c r="F509">
        <v>1</v>
      </c>
      <c r="G509" s="5">
        <f>Table1[[#This Row],[Price]]*Table1[[#This Row],[Quantity_Sold]]</f>
        <v>3.99</v>
      </c>
      <c r="H509" s="5">
        <f t="shared" ca="1" si="14"/>
        <v>3.99</v>
      </c>
      <c r="I509">
        <f>_xlfn.XLOOKUP(Table1[[#This Row],[Transaction_ID]],Transactions!A$2:A$501,Transactions!B$2:B$501)</f>
        <v>209</v>
      </c>
      <c r="J509">
        <f>_xlfn.XLOOKUP(Table1[[#This Row],[Transaction_ID]],Transactions!$A$2:$A$501,Transactions!$C$2:$C$501)</f>
        <v>5</v>
      </c>
      <c r="K509" t="str">
        <f>_xlfn.XLOOKUP(Table1[[#This Row],[Transaction_ID]],Transactions!A$2:A$501,Transactions!F$2:F$501)</f>
        <v>Credit Card</v>
      </c>
      <c r="L509" t="b">
        <f>_xlfn.XLOOKUP(Table1[[#This Row],[Transaction_ID]],Transactions!A$2:A$501,Transactions!G$2:G$501)</f>
        <v>1</v>
      </c>
      <c r="M509" s="1">
        <f>IF(L509=TRUE, _xlfn.XLOOKUP(C509, Products!A$2:A$91,Products!G$2:G$91), 0)</f>
        <v>0</v>
      </c>
      <c r="N509" t="str">
        <f ca="1">_xlfn.TEXTJOIN(", ", TRUE,
 IF(AND(L509=TRUE, E509&gt;0), "Membership Pricing", ""),
 IF(AND(L509=TRUE, M509&gt;0), "PC Points", ""),
 IF(AND(_xlfn.XLOOKUP(C509, Products!A:A, Products!C:C, "")="Bakery", RAND()&lt;0.3), "50% Perishable", "")
)</f>
        <v/>
      </c>
      <c r="O509" s="5">
        <f t="shared" ca="1" si="15"/>
        <v>0</v>
      </c>
    </row>
    <row r="510" spans="1:15" x14ac:dyDescent="0.45">
      <c r="A510" t="s">
        <v>112</v>
      </c>
      <c r="B510" s="6">
        <f>_xlfn.XLOOKUP(Table1[[#This Row],[Transaction_ID]],Transactions!A$2:A$501,Transactions!D$2:D$501)</f>
        <v>45710</v>
      </c>
      <c r="C510">
        <v>123560</v>
      </c>
      <c r="D510" s="5">
        <f>_xlfn.XLOOKUP(Table1[[#This Row],[SKU]],Products!A$2:A$91,Products!E$2:E$91)</f>
        <v>7.99</v>
      </c>
      <c r="E510" s="5">
        <f>_xlfn.XLOOKUP(C510,Products!A$2:A$91,Products!F$2:F$91)</f>
        <v>0</v>
      </c>
      <c r="F510">
        <v>4</v>
      </c>
      <c r="G510" s="5">
        <f>Table1[[#This Row],[Price]]*Table1[[#This Row],[Quantity_Sold]]</f>
        <v>31.96</v>
      </c>
      <c r="H510" s="5">
        <f t="shared" ca="1" si="14"/>
        <v>31.96</v>
      </c>
      <c r="I510">
        <f>_xlfn.XLOOKUP(Table1[[#This Row],[Transaction_ID]],Transactions!A$2:A$501,Transactions!B$2:B$501)</f>
        <v>209</v>
      </c>
      <c r="J510">
        <f>_xlfn.XLOOKUP(Table1[[#This Row],[Transaction_ID]],Transactions!$A$2:$A$501,Transactions!$C$2:$C$501)</f>
        <v>5</v>
      </c>
      <c r="K510" t="str">
        <f>_xlfn.XLOOKUP(Table1[[#This Row],[Transaction_ID]],Transactions!A$2:A$501,Transactions!F$2:F$501)</f>
        <v>Credit Card</v>
      </c>
      <c r="L510" t="b">
        <f>_xlfn.XLOOKUP(Table1[[#This Row],[Transaction_ID]],Transactions!A$2:A$501,Transactions!G$2:G$501)</f>
        <v>1</v>
      </c>
      <c r="M510" s="1">
        <f>IF(L510=TRUE, _xlfn.XLOOKUP(C510, Products!A$2:A$91,Products!G$2:G$91), 0)</f>
        <v>0</v>
      </c>
      <c r="N510" t="str">
        <f ca="1">_xlfn.TEXTJOIN(", ", TRUE,
 IF(AND(L510=TRUE, E510&gt;0), "Membership Pricing", ""),
 IF(AND(L510=TRUE, M510&gt;0), "PC Points", ""),
 IF(AND(_xlfn.XLOOKUP(C510, Products!A:A, Products!C:C, "")="Bakery", RAND()&lt;0.3), "50% Perishable", "")
)</f>
        <v/>
      </c>
      <c r="O510" s="5">
        <f t="shared" ca="1" si="15"/>
        <v>0</v>
      </c>
    </row>
    <row r="511" spans="1:15" x14ac:dyDescent="0.45">
      <c r="A511" t="s">
        <v>113</v>
      </c>
      <c r="B511" s="6">
        <f>_xlfn.XLOOKUP(Table1[[#This Row],[Transaction_ID]],Transactions!A$2:A$501,Transactions!D$2:D$501)</f>
        <v>45710</v>
      </c>
      <c r="C511">
        <v>123543</v>
      </c>
      <c r="D511" s="5">
        <f>_xlfn.XLOOKUP(Table1[[#This Row],[SKU]],Products!A$2:A$91,Products!E$2:E$91)</f>
        <v>7.99</v>
      </c>
      <c r="E511" s="5">
        <f>_xlfn.XLOOKUP(C511,Products!A$2:A$91,Products!F$2:F$91)</f>
        <v>0</v>
      </c>
      <c r="F511">
        <v>1</v>
      </c>
      <c r="G511" s="5">
        <f>Table1[[#This Row],[Price]]*Table1[[#This Row],[Quantity_Sold]]</f>
        <v>7.99</v>
      </c>
      <c r="H511" s="5">
        <f t="shared" ca="1" si="14"/>
        <v>7.99</v>
      </c>
      <c r="I511">
        <f>_xlfn.XLOOKUP(Table1[[#This Row],[Transaction_ID]],Transactions!A$2:A$501,Transactions!B$2:B$501)</f>
        <v>215</v>
      </c>
      <c r="J511">
        <f>_xlfn.XLOOKUP(Table1[[#This Row],[Transaction_ID]],Transactions!$A$2:$A$501,Transactions!$C$2:$C$501)</f>
        <v>3</v>
      </c>
      <c r="K511" t="str">
        <f>_xlfn.XLOOKUP(Table1[[#This Row],[Transaction_ID]],Transactions!A$2:A$501,Transactions!F$2:F$501)</f>
        <v>Credit Card</v>
      </c>
      <c r="L511" t="b">
        <f>_xlfn.XLOOKUP(Table1[[#This Row],[Transaction_ID]],Transactions!A$2:A$501,Transactions!G$2:G$501)</f>
        <v>1</v>
      </c>
      <c r="M511" s="1">
        <f>IF(L511=TRUE, _xlfn.XLOOKUP(C511, Products!A$2:A$91,Products!G$2:G$91), 0)</f>
        <v>3000</v>
      </c>
      <c r="N511" t="str">
        <f ca="1">_xlfn.TEXTJOIN(", ", TRUE,
 IF(AND(L511=TRUE, E511&gt;0), "Membership Pricing", ""),
 IF(AND(L511=TRUE, M511&gt;0), "PC Points", ""),
 IF(AND(_xlfn.XLOOKUP(C511, Products!A:A, Products!C:C, "")="Bakery", RAND()&lt;0.3), "50% Perishable", "")
)</f>
        <v>PC Points</v>
      </c>
      <c r="O511" s="5">
        <f t="shared" ca="1" si="15"/>
        <v>0</v>
      </c>
    </row>
    <row r="512" spans="1:15" x14ac:dyDescent="0.45">
      <c r="A512" t="s">
        <v>113</v>
      </c>
      <c r="B512" s="6">
        <f>_xlfn.XLOOKUP(Table1[[#This Row],[Transaction_ID]],Transactions!A$2:A$501,Transactions!D$2:D$501)</f>
        <v>45710</v>
      </c>
      <c r="C512">
        <v>123528</v>
      </c>
      <c r="D512" s="5">
        <f>_xlfn.XLOOKUP(Table1[[#This Row],[SKU]],Products!A$2:A$91,Products!E$2:E$91)</f>
        <v>3.99</v>
      </c>
      <c r="E512" s="5">
        <f>_xlfn.XLOOKUP(C512,Products!A$2:A$91,Products!F$2:F$91)</f>
        <v>0</v>
      </c>
      <c r="F512">
        <v>3</v>
      </c>
      <c r="G512" s="5">
        <f>Table1[[#This Row],[Price]]*Table1[[#This Row],[Quantity_Sold]]</f>
        <v>11.97</v>
      </c>
      <c r="H512" s="5">
        <f t="shared" ca="1" si="14"/>
        <v>5.9850000000000003</v>
      </c>
      <c r="I512">
        <f>_xlfn.XLOOKUP(Table1[[#This Row],[Transaction_ID]],Transactions!A$2:A$501,Transactions!B$2:B$501)</f>
        <v>215</v>
      </c>
      <c r="J512">
        <f>_xlfn.XLOOKUP(Table1[[#This Row],[Transaction_ID]],Transactions!$A$2:$A$501,Transactions!$C$2:$C$501)</f>
        <v>3</v>
      </c>
      <c r="K512" t="str">
        <f>_xlfn.XLOOKUP(Table1[[#This Row],[Transaction_ID]],Transactions!A$2:A$501,Transactions!F$2:F$501)</f>
        <v>Credit Card</v>
      </c>
      <c r="L512" t="b">
        <f>_xlfn.XLOOKUP(Table1[[#This Row],[Transaction_ID]],Transactions!A$2:A$501,Transactions!G$2:G$501)</f>
        <v>1</v>
      </c>
      <c r="M512" s="1">
        <f>IF(L512=TRUE, _xlfn.XLOOKUP(C512, Products!A$2:A$91,Products!G$2:G$91), 0)</f>
        <v>0</v>
      </c>
      <c r="N512" t="str">
        <f ca="1">_xlfn.TEXTJOIN(", ", TRUE,
 IF(AND(L512=TRUE, E512&gt;0), "Membership Pricing", ""),
 IF(AND(L512=TRUE, M512&gt;0), "PC Points", ""),
 IF(AND(_xlfn.XLOOKUP(C512, Products!A:A, Products!C:C, "")="Bakery", RAND()&lt;0.3), "50% Perishable", "")
)</f>
        <v>50% Perishable</v>
      </c>
      <c r="O512" s="5">
        <f t="shared" ca="1" si="15"/>
        <v>5.9850000000000003</v>
      </c>
    </row>
    <row r="513" spans="1:15" x14ac:dyDescent="0.45">
      <c r="A513" t="s">
        <v>114</v>
      </c>
      <c r="B513" s="6">
        <f>_xlfn.XLOOKUP(Table1[[#This Row],[Transaction_ID]],Transactions!A$2:A$501,Transactions!D$2:D$501)</f>
        <v>45741</v>
      </c>
      <c r="C513">
        <v>123528</v>
      </c>
      <c r="D513" s="5">
        <f>_xlfn.XLOOKUP(Table1[[#This Row],[SKU]],Products!A$2:A$91,Products!E$2:E$91)</f>
        <v>3.99</v>
      </c>
      <c r="E513" s="5">
        <f>_xlfn.XLOOKUP(C513,Products!A$2:A$91,Products!F$2:F$91)</f>
        <v>0</v>
      </c>
      <c r="F513">
        <v>4</v>
      </c>
      <c r="G513" s="5">
        <f>Table1[[#This Row],[Price]]*Table1[[#This Row],[Quantity_Sold]]</f>
        <v>15.96</v>
      </c>
      <c r="H513" s="5">
        <f t="shared" ca="1" si="14"/>
        <v>15.96</v>
      </c>
      <c r="I513">
        <f>_xlfn.XLOOKUP(Table1[[#This Row],[Transaction_ID]],Transactions!A$2:A$501,Transactions!B$2:B$501)</f>
        <v>218</v>
      </c>
      <c r="J513">
        <f>_xlfn.XLOOKUP(Table1[[#This Row],[Transaction_ID]],Transactions!$A$2:$A$501,Transactions!$C$2:$C$501)</f>
        <v>7</v>
      </c>
      <c r="K513" t="str">
        <f>_xlfn.XLOOKUP(Table1[[#This Row],[Transaction_ID]],Transactions!A$2:A$501,Transactions!F$2:F$501)</f>
        <v>Credit Card</v>
      </c>
      <c r="L513" t="b">
        <f>_xlfn.XLOOKUP(Table1[[#This Row],[Transaction_ID]],Transactions!A$2:A$501,Transactions!G$2:G$501)</f>
        <v>1</v>
      </c>
      <c r="M513" s="1">
        <f>IF(L513=TRUE, _xlfn.XLOOKUP(C513, Products!A$2:A$91,Products!G$2:G$91), 0)</f>
        <v>0</v>
      </c>
      <c r="N513" t="str">
        <f ca="1">_xlfn.TEXTJOIN(", ", TRUE,
 IF(AND(L513=TRUE, E513&gt;0), "Membership Pricing", ""),
 IF(AND(L513=TRUE, M513&gt;0), "PC Points", ""),
 IF(AND(_xlfn.XLOOKUP(C513, Products!A:A, Products!C:C, "")="Bakery", RAND()&lt;0.3), "50% Perishable", "")
)</f>
        <v/>
      </c>
      <c r="O513" s="5">
        <f t="shared" ca="1" si="15"/>
        <v>0</v>
      </c>
    </row>
    <row r="514" spans="1:15" x14ac:dyDescent="0.45">
      <c r="A514" t="s">
        <v>114</v>
      </c>
      <c r="B514" s="6">
        <f>_xlfn.XLOOKUP(Table1[[#This Row],[Transaction_ID]],Transactions!A$2:A$501,Transactions!D$2:D$501)</f>
        <v>45741</v>
      </c>
      <c r="C514">
        <v>123557</v>
      </c>
      <c r="D514" s="5">
        <f>_xlfn.XLOOKUP(Table1[[#This Row],[SKU]],Products!A$2:A$91,Products!E$2:E$91)</f>
        <v>6.49</v>
      </c>
      <c r="E514" s="5">
        <f>_xlfn.XLOOKUP(C514,Products!A$2:A$91,Products!F$2:F$91)</f>
        <v>4.99</v>
      </c>
      <c r="F514">
        <v>3</v>
      </c>
      <c r="G514" s="5">
        <f>Table1[[#This Row],[Price]]*Table1[[#This Row],[Quantity_Sold]]</f>
        <v>19.47</v>
      </c>
      <c r="H514" s="5">
        <f t="shared" ref="H514:H577" ca="1" si="16" xml:space="preserve">
 IF(AND(ISNUMBER(SEARCH("50% Perishable", N514)), ISNUMBER(SEARCH("Membership Pricing", N514)), E514&gt;0),
    F514 * E514 * 0.5,
    IF(AND(ISNUMBER(SEARCH("50% Perishable", N514)), NOT(ISNUMBER(SEARCH("Membership Pricing", N514)))),
       F514 * D514 * 0.5,
       IF(AND(L514=TRUE, ISNUMBER(SEARCH("Membership Pricing", N514)), E514&gt;0),
          F514 * E514,
          F514 * D514
       )
    )
)</f>
        <v>14.97</v>
      </c>
      <c r="I514">
        <f>_xlfn.XLOOKUP(Table1[[#This Row],[Transaction_ID]],Transactions!A$2:A$501,Transactions!B$2:B$501)</f>
        <v>218</v>
      </c>
      <c r="J514">
        <f>_xlfn.XLOOKUP(Table1[[#This Row],[Transaction_ID]],Transactions!$A$2:$A$501,Transactions!$C$2:$C$501)</f>
        <v>7</v>
      </c>
      <c r="K514" t="str">
        <f>_xlfn.XLOOKUP(Table1[[#This Row],[Transaction_ID]],Transactions!A$2:A$501,Transactions!F$2:F$501)</f>
        <v>Credit Card</v>
      </c>
      <c r="L514" t="b">
        <f>_xlfn.XLOOKUP(Table1[[#This Row],[Transaction_ID]],Transactions!A$2:A$501,Transactions!G$2:G$501)</f>
        <v>1</v>
      </c>
      <c r="M514" s="1">
        <f>IF(L514=TRUE, _xlfn.XLOOKUP(C514, Products!A$2:A$91,Products!G$2:G$91), 0)</f>
        <v>0</v>
      </c>
      <c r="N514" t="str">
        <f ca="1">_xlfn.TEXTJOIN(", ", TRUE,
 IF(AND(L514=TRUE, E514&gt;0), "Membership Pricing", ""),
 IF(AND(L514=TRUE, M514&gt;0), "PC Points", ""),
 IF(AND(_xlfn.XLOOKUP(C514, Products!A:A, Products!C:C, "")="Bakery", RAND()&lt;0.3), "50% Perishable", "")
)</f>
        <v>Membership Pricing</v>
      </c>
      <c r="O514" s="5">
        <f t="shared" ref="O514:O577" ca="1" si="17">G514-H514</f>
        <v>4.4999999999999982</v>
      </c>
    </row>
    <row r="515" spans="1:15" x14ac:dyDescent="0.45">
      <c r="A515" t="s">
        <v>346</v>
      </c>
      <c r="B515" s="6">
        <f>_xlfn.XLOOKUP(Table1[[#This Row],[Transaction_ID]],Transactions!A$2:A$501,Transactions!D$2:D$501)</f>
        <v>45741</v>
      </c>
      <c r="C515">
        <v>123549</v>
      </c>
      <c r="D515" s="5">
        <f>_xlfn.XLOOKUP(Table1[[#This Row],[SKU]],Products!A$2:A$91,Products!E$2:E$91)</f>
        <v>4.99</v>
      </c>
      <c r="E515" s="5">
        <f>_xlfn.XLOOKUP(C515,Products!A$2:A$91,Products!F$2:F$91)</f>
        <v>0</v>
      </c>
      <c r="F515">
        <v>4</v>
      </c>
      <c r="G515" s="5">
        <f>Table1[[#This Row],[Price]]*Table1[[#This Row],[Quantity_Sold]]</f>
        <v>19.96</v>
      </c>
      <c r="H515" s="5">
        <f t="shared" ca="1" si="16"/>
        <v>19.96</v>
      </c>
      <c r="I515">
        <f>_xlfn.XLOOKUP(Table1[[#This Row],[Transaction_ID]],Transactions!A$2:A$501,Transactions!B$2:B$501)</f>
        <v>217</v>
      </c>
      <c r="J515">
        <f>_xlfn.XLOOKUP(Table1[[#This Row],[Transaction_ID]],Transactions!$A$2:$A$501,Transactions!$C$2:$C$501)</f>
        <v>2</v>
      </c>
      <c r="K515" t="str">
        <f>_xlfn.XLOOKUP(Table1[[#This Row],[Transaction_ID]],Transactions!A$2:A$501,Transactions!F$2:F$501)</f>
        <v>Credit Card</v>
      </c>
      <c r="L515" t="b">
        <f>_xlfn.XLOOKUP(Table1[[#This Row],[Transaction_ID]],Transactions!A$2:A$501,Transactions!G$2:G$501)</f>
        <v>1</v>
      </c>
      <c r="M515" s="1">
        <f>IF(L515=TRUE, _xlfn.XLOOKUP(C515, Products!A$2:A$91,Products!G$2:G$91), 0)</f>
        <v>0</v>
      </c>
      <c r="N515" t="str">
        <f ca="1">_xlfn.TEXTJOIN(", ", TRUE,
 IF(AND(L515=TRUE, E515&gt;0), "Membership Pricing", ""),
 IF(AND(L515=TRUE, M515&gt;0), "PC Points", ""),
 IF(AND(_xlfn.XLOOKUP(C515, Products!A:A, Products!C:C, "")="Bakery", RAND()&lt;0.3), "50% Perishable", "")
)</f>
        <v/>
      </c>
      <c r="O515" s="5">
        <f t="shared" ca="1" si="17"/>
        <v>0</v>
      </c>
    </row>
    <row r="516" spans="1:15" x14ac:dyDescent="0.45">
      <c r="A516" t="s">
        <v>346</v>
      </c>
      <c r="B516" s="6">
        <f>_xlfn.XLOOKUP(Table1[[#This Row],[Transaction_ID]],Transactions!A$2:A$501,Transactions!D$2:D$501)</f>
        <v>45741</v>
      </c>
      <c r="C516">
        <v>123570</v>
      </c>
      <c r="D516" s="5">
        <f>_xlfn.XLOOKUP(Table1[[#This Row],[SKU]],Products!A$2:A$91,Products!E$2:E$91)</f>
        <v>5.49</v>
      </c>
      <c r="E516" s="5">
        <f>_xlfn.XLOOKUP(C516,Products!A$2:A$91,Products!F$2:F$91)</f>
        <v>0</v>
      </c>
      <c r="F516">
        <v>1</v>
      </c>
      <c r="G516" s="5">
        <f>Table1[[#This Row],[Price]]*Table1[[#This Row],[Quantity_Sold]]</f>
        <v>5.49</v>
      </c>
      <c r="H516" s="5">
        <f t="shared" ca="1" si="16"/>
        <v>5.49</v>
      </c>
      <c r="I516">
        <f>_xlfn.XLOOKUP(Table1[[#This Row],[Transaction_ID]],Transactions!A$2:A$501,Transactions!B$2:B$501)</f>
        <v>217</v>
      </c>
      <c r="J516">
        <f>_xlfn.XLOOKUP(Table1[[#This Row],[Transaction_ID]],Transactions!$A$2:$A$501,Transactions!$C$2:$C$501)</f>
        <v>2</v>
      </c>
      <c r="K516" t="str">
        <f>_xlfn.XLOOKUP(Table1[[#This Row],[Transaction_ID]],Transactions!A$2:A$501,Transactions!F$2:F$501)</f>
        <v>Credit Card</v>
      </c>
      <c r="L516" t="b">
        <f>_xlfn.XLOOKUP(Table1[[#This Row],[Transaction_ID]],Transactions!A$2:A$501,Transactions!G$2:G$501)</f>
        <v>1</v>
      </c>
      <c r="M516" s="1">
        <f>IF(L516=TRUE, _xlfn.XLOOKUP(C516, Products!A$2:A$91,Products!G$2:G$91), 0)</f>
        <v>0</v>
      </c>
      <c r="N516" t="str">
        <f ca="1">_xlfn.TEXTJOIN(", ", TRUE,
 IF(AND(L516=TRUE, E516&gt;0), "Membership Pricing", ""),
 IF(AND(L516=TRUE, M516&gt;0), "PC Points", ""),
 IF(AND(_xlfn.XLOOKUP(C516, Products!A:A, Products!C:C, "")="Bakery", RAND()&lt;0.3), "50% Perishable", "")
)</f>
        <v/>
      </c>
      <c r="O516" s="5">
        <f t="shared" ca="1" si="17"/>
        <v>0</v>
      </c>
    </row>
    <row r="517" spans="1:15" x14ac:dyDescent="0.45">
      <c r="A517" t="s">
        <v>346</v>
      </c>
      <c r="B517" s="6">
        <f>_xlfn.XLOOKUP(Table1[[#This Row],[Transaction_ID]],Transactions!A$2:A$501,Transactions!D$2:D$501)</f>
        <v>45741</v>
      </c>
      <c r="C517">
        <v>123553</v>
      </c>
      <c r="D517" s="5">
        <f>_xlfn.XLOOKUP(Table1[[#This Row],[SKU]],Products!A$2:A$91,Products!E$2:E$91)</f>
        <v>4.99</v>
      </c>
      <c r="E517" s="5">
        <f>_xlfn.XLOOKUP(C517,Products!A$2:A$91,Products!F$2:F$91)</f>
        <v>0</v>
      </c>
      <c r="F517">
        <v>4</v>
      </c>
      <c r="G517" s="5">
        <f>Table1[[#This Row],[Price]]*Table1[[#This Row],[Quantity_Sold]]</f>
        <v>19.96</v>
      </c>
      <c r="H517" s="5">
        <f t="shared" ca="1" si="16"/>
        <v>19.96</v>
      </c>
      <c r="I517">
        <f>_xlfn.XLOOKUP(Table1[[#This Row],[Transaction_ID]],Transactions!A$2:A$501,Transactions!B$2:B$501)</f>
        <v>217</v>
      </c>
      <c r="J517">
        <f>_xlfn.XLOOKUP(Table1[[#This Row],[Transaction_ID]],Transactions!$A$2:$A$501,Transactions!$C$2:$C$501)</f>
        <v>2</v>
      </c>
      <c r="K517" t="str">
        <f>_xlfn.XLOOKUP(Table1[[#This Row],[Transaction_ID]],Transactions!A$2:A$501,Transactions!F$2:F$501)</f>
        <v>Credit Card</v>
      </c>
      <c r="L517" t="b">
        <f>_xlfn.XLOOKUP(Table1[[#This Row],[Transaction_ID]],Transactions!A$2:A$501,Transactions!G$2:G$501)</f>
        <v>1</v>
      </c>
      <c r="M517" s="1">
        <f>IF(L517=TRUE, _xlfn.XLOOKUP(C517, Products!A$2:A$91,Products!G$2:G$91), 0)</f>
        <v>0</v>
      </c>
      <c r="N517" t="str">
        <f ca="1">_xlfn.TEXTJOIN(", ", TRUE,
 IF(AND(L517=TRUE, E517&gt;0), "Membership Pricing", ""),
 IF(AND(L517=TRUE, M517&gt;0), "PC Points", ""),
 IF(AND(_xlfn.XLOOKUP(C517, Products!A:A, Products!C:C, "")="Bakery", RAND()&lt;0.3), "50% Perishable", "")
)</f>
        <v/>
      </c>
      <c r="O517" s="5">
        <f t="shared" ca="1" si="17"/>
        <v>0</v>
      </c>
    </row>
    <row r="518" spans="1:15" x14ac:dyDescent="0.45">
      <c r="A518" t="s">
        <v>346</v>
      </c>
      <c r="B518" s="6">
        <f>_xlfn.XLOOKUP(Table1[[#This Row],[Transaction_ID]],Transactions!A$2:A$501,Transactions!D$2:D$501)</f>
        <v>45741</v>
      </c>
      <c r="C518">
        <v>123551</v>
      </c>
      <c r="D518" s="5">
        <f>_xlfn.XLOOKUP(Table1[[#This Row],[SKU]],Products!A$2:A$91,Products!E$2:E$91)</f>
        <v>6.49</v>
      </c>
      <c r="E518" s="5">
        <f>_xlfn.XLOOKUP(C518,Products!A$2:A$91,Products!F$2:F$91)</f>
        <v>0</v>
      </c>
      <c r="F518">
        <v>1</v>
      </c>
      <c r="G518" s="5">
        <f>Table1[[#This Row],[Price]]*Table1[[#This Row],[Quantity_Sold]]</f>
        <v>6.49</v>
      </c>
      <c r="H518" s="5">
        <f t="shared" ca="1" si="16"/>
        <v>6.49</v>
      </c>
      <c r="I518">
        <f>_xlfn.XLOOKUP(Table1[[#This Row],[Transaction_ID]],Transactions!A$2:A$501,Transactions!B$2:B$501)</f>
        <v>217</v>
      </c>
      <c r="J518">
        <f>_xlfn.XLOOKUP(Table1[[#This Row],[Transaction_ID]],Transactions!$A$2:$A$501,Transactions!$C$2:$C$501)</f>
        <v>2</v>
      </c>
      <c r="K518" t="str">
        <f>_xlfn.XLOOKUP(Table1[[#This Row],[Transaction_ID]],Transactions!A$2:A$501,Transactions!F$2:F$501)</f>
        <v>Credit Card</v>
      </c>
      <c r="L518" t="b">
        <f>_xlfn.XLOOKUP(Table1[[#This Row],[Transaction_ID]],Transactions!A$2:A$501,Transactions!G$2:G$501)</f>
        <v>1</v>
      </c>
      <c r="M518" s="1">
        <f>IF(L518=TRUE, _xlfn.XLOOKUP(C518, Products!A$2:A$91,Products!G$2:G$91), 0)</f>
        <v>1000</v>
      </c>
      <c r="N518" t="str">
        <f ca="1">_xlfn.TEXTJOIN(", ", TRUE,
 IF(AND(L518=TRUE, E518&gt;0), "Membership Pricing", ""),
 IF(AND(L518=TRUE, M518&gt;0), "PC Points", ""),
 IF(AND(_xlfn.XLOOKUP(C518, Products!A:A, Products!C:C, "")="Bakery", RAND()&lt;0.3), "50% Perishable", "")
)</f>
        <v>PC Points</v>
      </c>
      <c r="O518" s="5">
        <f t="shared" ca="1" si="17"/>
        <v>0</v>
      </c>
    </row>
    <row r="519" spans="1:15" x14ac:dyDescent="0.45">
      <c r="A519" t="s">
        <v>347</v>
      </c>
      <c r="B519" s="6">
        <f>_xlfn.XLOOKUP(Table1[[#This Row],[Transaction_ID]],Transactions!A$2:A$501,Transactions!D$2:D$501)</f>
        <v>45741</v>
      </c>
      <c r="C519">
        <v>123569</v>
      </c>
      <c r="D519" s="5">
        <f>_xlfn.XLOOKUP(Table1[[#This Row],[SKU]],Products!A$2:A$91,Products!E$2:E$91)</f>
        <v>3.99</v>
      </c>
      <c r="E519" s="5">
        <f>_xlfn.XLOOKUP(C519,Products!A$2:A$91,Products!F$2:F$91)</f>
        <v>0</v>
      </c>
      <c r="F519">
        <v>3</v>
      </c>
      <c r="G519" s="5">
        <f>Table1[[#This Row],[Price]]*Table1[[#This Row],[Quantity_Sold]]</f>
        <v>11.97</v>
      </c>
      <c r="H519" s="5">
        <f t="shared" ca="1" si="16"/>
        <v>11.97</v>
      </c>
      <c r="I519">
        <f>_xlfn.XLOOKUP(Table1[[#This Row],[Transaction_ID]],Transactions!A$2:A$501,Transactions!B$2:B$501)</f>
        <v>213</v>
      </c>
      <c r="J519">
        <f>_xlfn.XLOOKUP(Table1[[#This Row],[Transaction_ID]],Transactions!$A$2:$A$501,Transactions!$C$2:$C$501)</f>
        <v>5</v>
      </c>
      <c r="K519" t="str">
        <f>_xlfn.XLOOKUP(Table1[[#This Row],[Transaction_ID]],Transactions!A$2:A$501,Transactions!F$2:F$501)</f>
        <v>Credit Card</v>
      </c>
      <c r="L519" t="b">
        <f>_xlfn.XLOOKUP(Table1[[#This Row],[Transaction_ID]],Transactions!A$2:A$501,Transactions!G$2:G$501)</f>
        <v>1</v>
      </c>
      <c r="M519" s="1">
        <f>IF(L519=TRUE, _xlfn.XLOOKUP(C519, Products!A$2:A$91,Products!G$2:G$91), 0)</f>
        <v>0</v>
      </c>
      <c r="N519" t="str">
        <f ca="1">_xlfn.TEXTJOIN(", ", TRUE,
 IF(AND(L519=TRUE, E519&gt;0), "Membership Pricing", ""),
 IF(AND(L519=TRUE, M519&gt;0), "PC Points", ""),
 IF(AND(_xlfn.XLOOKUP(C519, Products!A:A, Products!C:C, "")="Bakery", RAND()&lt;0.3), "50% Perishable", "")
)</f>
        <v/>
      </c>
      <c r="O519" s="5">
        <f t="shared" ca="1" si="17"/>
        <v>0</v>
      </c>
    </row>
    <row r="520" spans="1:15" x14ac:dyDescent="0.45">
      <c r="A520" t="s">
        <v>347</v>
      </c>
      <c r="B520" s="6">
        <f>_xlfn.XLOOKUP(Table1[[#This Row],[Transaction_ID]],Transactions!A$2:A$501,Transactions!D$2:D$501)</f>
        <v>45741</v>
      </c>
      <c r="C520">
        <v>123531</v>
      </c>
      <c r="D520" s="5">
        <f>_xlfn.XLOOKUP(Table1[[#This Row],[SKU]],Products!A$2:A$91,Products!E$2:E$91)</f>
        <v>7.99</v>
      </c>
      <c r="E520" s="5">
        <f>_xlfn.XLOOKUP(C520,Products!A$2:A$91,Products!F$2:F$91)</f>
        <v>0</v>
      </c>
      <c r="F520">
        <v>5</v>
      </c>
      <c r="G520" s="5">
        <f>Table1[[#This Row],[Price]]*Table1[[#This Row],[Quantity_Sold]]</f>
        <v>39.950000000000003</v>
      </c>
      <c r="H520" s="5">
        <f t="shared" ca="1" si="16"/>
        <v>39.950000000000003</v>
      </c>
      <c r="I520">
        <f>_xlfn.XLOOKUP(Table1[[#This Row],[Transaction_ID]],Transactions!A$2:A$501,Transactions!B$2:B$501)</f>
        <v>213</v>
      </c>
      <c r="J520">
        <f>_xlfn.XLOOKUP(Table1[[#This Row],[Transaction_ID]],Transactions!$A$2:$A$501,Transactions!$C$2:$C$501)</f>
        <v>5</v>
      </c>
      <c r="K520" t="str">
        <f>_xlfn.XLOOKUP(Table1[[#This Row],[Transaction_ID]],Transactions!A$2:A$501,Transactions!F$2:F$501)</f>
        <v>Credit Card</v>
      </c>
      <c r="L520" t="b">
        <f>_xlfn.XLOOKUP(Table1[[#This Row],[Transaction_ID]],Transactions!A$2:A$501,Transactions!G$2:G$501)</f>
        <v>1</v>
      </c>
      <c r="M520" s="1">
        <f>IF(L520=TRUE, _xlfn.XLOOKUP(C520, Products!A$2:A$91,Products!G$2:G$91), 0)</f>
        <v>0</v>
      </c>
      <c r="N520" t="str">
        <f ca="1">_xlfn.TEXTJOIN(", ", TRUE,
 IF(AND(L520=TRUE, E520&gt;0), "Membership Pricing", ""),
 IF(AND(L520=TRUE, M520&gt;0), "PC Points", ""),
 IF(AND(_xlfn.XLOOKUP(C520, Products!A:A, Products!C:C, "")="Bakery", RAND()&lt;0.3), "50% Perishable", "")
)</f>
        <v/>
      </c>
      <c r="O520" s="5">
        <f t="shared" ca="1" si="17"/>
        <v>0</v>
      </c>
    </row>
    <row r="521" spans="1:15" x14ac:dyDescent="0.45">
      <c r="A521" t="s">
        <v>348</v>
      </c>
      <c r="B521" s="6">
        <f>_xlfn.XLOOKUP(Table1[[#This Row],[Transaction_ID]],Transactions!A$2:A$501,Transactions!D$2:D$501)</f>
        <v>45741</v>
      </c>
      <c r="C521">
        <v>123515</v>
      </c>
      <c r="D521" s="5">
        <f>_xlfn.XLOOKUP(Table1[[#This Row],[SKU]],Products!A$2:A$91,Products!E$2:E$91)</f>
        <v>5.99</v>
      </c>
      <c r="E521" s="5">
        <f>_xlfn.XLOOKUP(C521,Products!A$2:A$91,Products!F$2:F$91)</f>
        <v>0</v>
      </c>
      <c r="F521">
        <v>5</v>
      </c>
      <c r="G521" s="5">
        <f>Table1[[#This Row],[Price]]*Table1[[#This Row],[Quantity_Sold]]</f>
        <v>29.950000000000003</v>
      </c>
      <c r="H521" s="5">
        <f t="shared" ca="1" si="16"/>
        <v>29.950000000000003</v>
      </c>
      <c r="I521">
        <f>_xlfn.XLOOKUP(Table1[[#This Row],[Transaction_ID]],Transactions!A$2:A$501,Transactions!B$2:B$501)</f>
        <v>212</v>
      </c>
      <c r="J521">
        <f>_xlfn.XLOOKUP(Table1[[#This Row],[Transaction_ID]],Transactions!$A$2:$A$501,Transactions!$C$2:$C$501)</f>
        <v>3</v>
      </c>
      <c r="K521" t="str">
        <f>_xlfn.XLOOKUP(Table1[[#This Row],[Transaction_ID]],Transactions!A$2:A$501,Transactions!F$2:F$501)</f>
        <v>Credit Card</v>
      </c>
      <c r="L521" t="b">
        <f>_xlfn.XLOOKUP(Table1[[#This Row],[Transaction_ID]],Transactions!A$2:A$501,Transactions!G$2:G$501)</f>
        <v>1</v>
      </c>
      <c r="M521" s="1">
        <f>IF(L521=TRUE, _xlfn.XLOOKUP(C521, Products!A$2:A$91,Products!G$2:G$91), 0)</f>
        <v>0</v>
      </c>
      <c r="N521" t="str">
        <f ca="1">_xlfn.TEXTJOIN(", ", TRUE,
 IF(AND(L521=TRUE, E521&gt;0), "Membership Pricing", ""),
 IF(AND(L521=TRUE, M521&gt;0), "PC Points", ""),
 IF(AND(_xlfn.XLOOKUP(C521, Products!A:A, Products!C:C, "")="Bakery", RAND()&lt;0.3), "50% Perishable", "")
)</f>
        <v/>
      </c>
      <c r="O521" s="5">
        <f t="shared" ca="1" si="17"/>
        <v>0</v>
      </c>
    </row>
    <row r="522" spans="1:15" x14ac:dyDescent="0.45">
      <c r="A522" t="s">
        <v>348</v>
      </c>
      <c r="B522" s="6">
        <f>_xlfn.XLOOKUP(Table1[[#This Row],[Transaction_ID]],Transactions!A$2:A$501,Transactions!D$2:D$501)</f>
        <v>45741</v>
      </c>
      <c r="C522">
        <v>123523</v>
      </c>
      <c r="D522" s="5">
        <f>_xlfn.XLOOKUP(Table1[[#This Row],[SKU]],Products!A$2:A$91,Products!E$2:E$91)</f>
        <v>5.99</v>
      </c>
      <c r="E522" s="5">
        <f>_xlfn.XLOOKUP(C522,Products!A$2:A$91,Products!F$2:F$91)</f>
        <v>0</v>
      </c>
      <c r="F522">
        <v>4</v>
      </c>
      <c r="G522" s="5">
        <f>Table1[[#This Row],[Price]]*Table1[[#This Row],[Quantity_Sold]]</f>
        <v>23.96</v>
      </c>
      <c r="H522" s="5">
        <f t="shared" ca="1" si="16"/>
        <v>23.96</v>
      </c>
      <c r="I522">
        <f>_xlfn.XLOOKUP(Table1[[#This Row],[Transaction_ID]],Transactions!A$2:A$501,Transactions!B$2:B$501)</f>
        <v>212</v>
      </c>
      <c r="J522">
        <f>_xlfn.XLOOKUP(Table1[[#This Row],[Transaction_ID]],Transactions!$A$2:$A$501,Transactions!$C$2:$C$501)</f>
        <v>3</v>
      </c>
      <c r="K522" t="str">
        <f>_xlfn.XLOOKUP(Table1[[#This Row],[Transaction_ID]],Transactions!A$2:A$501,Transactions!F$2:F$501)</f>
        <v>Credit Card</v>
      </c>
      <c r="L522" t="b">
        <f>_xlfn.XLOOKUP(Table1[[#This Row],[Transaction_ID]],Transactions!A$2:A$501,Transactions!G$2:G$501)</f>
        <v>1</v>
      </c>
      <c r="M522" s="1">
        <f>IF(L522=TRUE, _xlfn.XLOOKUP(C522, Products!A$2:A$91,Products!G$2:G$91), 0)</f>
        <v>0</v>
      </c>
      <c r="N522" t="str">
        <f ca="1">_xlfn.TEXTJOIN(", ", TRUE,
 IF(AND(L522=TRUE, E522&gt;0), "Membership Pricing", ""),
 IF(AND(L522=TRUE, M522&gt;0), "PC Points", ""),
 IF(AND(_xlfn.XLOOKUP(C522, Products!A:A, Products!C:C, "")="Bakery", RAND()&lt;0.3), "50% Perishable", "")
)</f>
        <v/>
      </c>
      <c r="O522" s="5">
        <f t="shared" ca="1" si="17"/>
        <v>0</v>
      </c>
    </row>
    <row r="523" spans="1:15" x14ac:dyDescent="0.45">
      <c r="A523" t="s">
        <v>348</v>
      </c>
      <c r="B523" s="6">
        <f>_xlfn.XLOOKUP(Table1[[#This Row],[Transaction_ID]],Transactions!A$2:A$501,Transactions!D$2:D$501)</f>
        <v>45741</v>
      </c>
      <c r="C523">
        <v>123549</v>
      </c>
      <c r="D523" s="5">
        <f>_xlfn.XLOOKUP(Table1[[#This Row],[SKU]],Products!A$2:A$91,Products!E$2:E$91)</f>
        <v>4.99</v>
      </c>
      <c r="E523" s="5">
        <f>_xlfn.XLOOKUP(C523,Products!A$2:A$91,Products!F$2:F$91)</f>
        <v>0</v>
      </c>
      <c r="F523">
        <v>5</v>
      </c>
      <c r="G523" s="5">
        <f>Table1[[#This Row],[Price]]*Table1[[#This Row],[Quantity_Sold]]</f>
        <v>24.950000000000003</v>
      </c>
      <c r="H523" s="5">
        <f t="shared" ca="1" si="16"/>
        <v>24.950000000000003</v>
      </c>
      <c r="I523">
        <f>_xlfn.XLOOKUP(Table1[[#This Row],[Transaction_ID]],Transactions!A$2:A$501,Transactions!B$2:B$501)</f>
        <v>212</v>
      </c>
      <c r="J523">
        <f>_xlfn.XLOOKUP(Table1[[#This Row],[Transaction_ID]],Transactions!$A$2:$A$501,Transactions!$C$2:$C$501)</f>
        <v>3</v>
      </c>
      <c r="K523" t="str">
        <f>_xlfn.XLOOKUP(Table1[[#This Row],[Transaction_ID]],Transactions!A$2:A$501,Transactions!F$2:F$501)</f>
        <v>Credit Card</v>
      </c>
      <c r="L523" t="b">
        <f>_xlfn.XLOOKUP(Table1[[#This Row],[Transaction_ID]],Transactions!A$2:A$501,Transactions!G$2:G$501)</f>
        <v>1</v>
      </c>
      <c r="M523" s="1">
        <f>IF(L523=TRUE, _xlfn.XLOOKUP(C523, Products!A$2:A$91,Products!G$2:G$91), 0)</f>
        <v>0</v>
      </c>
      <c r="N523" t="str">
        <f ca="1">_xlfn.TEXTJOIN(", ", TRUE,
 IF(AND(L523=TRUE, E523&gt;0), "Membership Pricing", ""),
 IF(AND(L523=TRUE, M523&gt;0), "PC Points", ""),
 IF(AND(_xlfn.XLOOKUP(C523, Products!A:A, Products!C:C, "")="Bakery", RAND()&lt;0.3), "50% Perishable", "")
)</f>
        <v/>
      </c>
      <c r="O523" s="5">
        <f t="shared" ca="1" si="17"/>
        <v>0</v>
      </c>
    </row>
    <row r="524" spans="1:15" x14ac:dyDescent="0.45">
      <c r="A524" t="s">
        <v>115</v>
      </c>
      <c r="B524" s="6">
        <f>_xlfn.XLOOKUP(Table1[[#This Row],[Transaction_ID]],Transactions!A$2:A$501,Transactions!D$2:D$501)</f>
        <v>45693</v>
      </c>
      <c r="C524">
        <v>123518</v>
      </c>
      <c r="D524" s="5">
        <f>_xlfn.XLOOKUP(Table1[[#This Row],[SKU]],Products!A$2:A$91,Products!E$2:E$91)</f>
        <v>1.99</v>
      </c>
      <c r="E524" s="5">
        <f>_xlfn.XLOOKUP(C524,Products!A$2:A$91,Products!F$2:F$91)</f>
        <v>0</v>
      </c>
      <c r="F524">
        <v>4</v>
      </c>
      <c r="G524" s="5">
        <f>Table1[[#This Row],[Price]]*Table1[[#This Row],[Quantity_Sold]]</f>
        <v>7.96</v>
      </c>
      <c r="H524" s="5">
        <f t="shared" ca="1" si="16"/>
        <v>7.96</v>
      </c>
      <c r="I524">
        <f>_xlfn.XLOOKUP(Table1[[#This Row],[Transaction_ID]],Transactions!A$2:A$501,Transactions!B$2:B$501)</f>
        <v>223</v>
      </c>
      <c r="J524">
        <f>_xlfn.XLOOKUP(Table1[[#This Row],[Transaction_ID]],Transactions!$A$2:$A$501,Transactions!$C$2:$C$501)</f>
        <v>5</v>
      </c>
      <c r="K524" t="str">
        <f>_xlfn.XLOOKUP(Table1[[#This Row],[Transaction_ID]],Transactions!A$2:A$501,Transactions!F$2:F$501)</f>
        <v>Credit Card</v>
      </c>
      <c r="L524" t="b">
        <f>_xlfn.XLOOKUP(Table1[[#This Row],[Transaction_ID]],Transactions!A$2:A$501,Transactions!G$2:G$501)</f>
        <v>1</v>
      </c>
      <c r="M524" s="1">
        <f>IF(L524=TRUE, _xlfn.XLOOKUP(C524, Products!A$2:A$91,Products!G$2:G$91), 0)</f>
        <v>0</v>
      </c>
      <c r="N524" t="str">
        <f ca="1">_xlfn.TEXTJOIN(", ", TRUE,
 IF(AND(L524=TRUE, E524&gt;0), "Membership Pricing", ""),
 IF(AND(L524=TRUE, M524&gt;0), "PC Points", ""),
 IF(AND(_xlfn.XLOOKUP(C524, Products!A:A, Products!C:C, "")="Bakery", RAND()&lt;0.3), "50% Perishable", "")
)</f>
        <v/>
      </c>
      <c r="O524" s="5">
        <f t="shared" ca="1" si="17"/>
        <v>0</v>
      </c>
    </row>
    <row r="525" spans="1:15" x14ac:dyDescent="0.45">
      <c r="A525" t="s">
        <v>115</v>
      </c>
      <c r="B525" s="6">
        <f>_xlfn.XLOOKUP(Table1[[#This Row],[Transaction_ID]],Transactions!A$2:A$501,Transactions!D$2:D$501)</f>
        <v>45693</v>
      </c>
      <c r="C525">
        <v>123598</v>
      </c>
      <c r="D525" s="5">
        <f>_xlfn.XLOOKUP(Table1[[#This Row],[SKU]],Products!A$2:A$91,Products!E$2:E$91)</f>
        <v>6.49</v>
      </c>
      <c r="E525" s="5">
        <f>_xlfn.XLOOKUP(C525,Products!A$2:A$91,Products!F$2:F$91)</f>
        <v>0</v>
      </c>
      <c r="F525">
        <v>3</v>
      </c>
      <c r="G525" s="5">
        <f>Table1[[#This Row],[Price]]*Table1[[#This Row],[Quantity_Sold]]</f>
        <v>19.47</v>
      </c>
      <c r="H525" s="5">
        <f t="shared" ca="1" si="16"/>
        <v>19.47</v>
      </c>
      <c r="I525">
        <f>_xlfn.XLOOKUP(Table1[[#This Row],[Transaction_ID]],Transactions!A$2:A$501,Transactions!B$2:B$501)</f>
        <v>223</v>
      </c>
      <c r="J525">
        <f>_xlfn.XLOOKUP(Table1[[#This Row],[Transaction_ID]],Transactions!$A$2:$A$501,Transactions!$C$2:$C$501)</f>
        <v>5</v>
      </c>
      <c r="K525" t="str">
        <f>_xlfn.XLOOKUP(Table1[[#This Row],[Transaction_ID]],Transactions!A$2:A$501,Transactions!F$2:F$501)</f>
        <v>Credit Card</v>
      </c>
      <c r="L525" t="b">
        <f>_xlfn.XLOOKUP(Table1[[#This Row],[Transaction_ID]],Transactions!A$2:A$501,Transactions!G$2:G$501)</f>
        <v>1</v>
      </c>
      <c r="M525" s="1">
        <f>IF(L525=TRUE, _xlfn.XLOOKUP(C525, Products!A$2:A$91,Products!G$2:G$91), 0)</f>
        <v>0</v>
      </c>
      <c r="N525" t="str">
        <f ca="1">_xlfn.TEXTJOIN(", ", TRUE,
 IF(AND(L525=TRUE, E525&gt;0), "Membership Pricing", ""),
 IF(AND(L525=TRUE, M525&gt;0), "PC Points", ""),
 IF(AND(_xlfn.XLOOKUP(C525, Products!A:A, Products!C:C, "")="Bakery", RAND()&lt;0.3), "50% Perishable", "")
)</f>
        <v/>
      </c>
      <c r="O525" s="5">
        <f t="shared" ca="1" si="17"/>
        <v>0</v>
      </c>
    </row>
    <row r="526" spans="1:15" x14ac:dyDescent="0.45">
      <c r="A526" t="s">
        <v>116</v>
      </c>
      <c r="B526" s="6">
        <f>_xlfn.XLOOKUP(Table1[[#This Row],[Transaction_ID]],Transactions!A$2:A$501,Transactions!D$2:D$501)</f>
        <v>45693</v>
      </c>
      <c r="C526">
        <v>123571</v>
      </c>
      <c r="D526" s="5">
        <f>_xlfn.XLOOKUP(Table1[[#This Row],[SKU]],Products!A$2:A$91,Products!E$2:E$91)</f>
        <v>6.99</v>
      </c>
      <c r="E526" s="5">
        <f>_xlfn.XLOOKUP(C526,Products!A$2:A$91,Products!F$2:F$91)</f>
        <v>0</v>
      </c>
      <c r="F526">
        <v>2</v>
      </c>
      <c r="G526" s="5">
        <f>Table1[[#This Row],[Price]]*Table1[[#This Row],[Quantity_Sold]]</f>
        <v>13.98</v>
      </c>
      <c r="H526" s="5">
        <f t="shared" ca="1" si="16"/>
        <v>13.98</v>
      </c>
      <c r="I526">
        <f>_xlfn.XLOOKUP(Table1[[#This Row],[Transaction_ID]],Transactions!A$2:A$501,Transactions!B$2:B$501)</f>
        <v>207</v>
      </c>
      <c r="J526">
        <f>_xlfn.XLOOKUP(Table1[[#This Row],[Transaction_ID]],Transactions!$A$2:$A$501,Transactions!$C$2:$C$501)</f>
        <v>2</v>
      </c>
      <c r="K526" t="str">
        <f>_xlfn.XLOOKUP(Table1[[#This Row],[Transaction_ID]],Transactions!A$2:A$501,Transactions!F$2:F$501)</f>
        <v>Credit Card</v>
      </c>
      <c r="L526" t="b">
        <f>_xlfn.XLOOKUP(Table1[[#This Row],[Transaction_ID]],Transactions!A$2:A$501,Transactions!G$2:G$501)</f>
        <v>1</v>
      </c>
      <c r="M526" s="1">
        <f>IF(L526=TRUE, _xlfn.XLOOKUP(C526, Products!A$2:A$91,Products!G$2:G$91), 0)</f>
        <v>1000</v>
      </c>
      <c r="N526" t="str">
        <f ca="1">_xlfn.TEXTJOIN(", ", TRUE,
 IF(AND(L526=TRUE, E526&gt;0), "Membership Pricing", ""),
 IF(AND(L526=TRUE, M526&gt;0), "PC Points", ""),
 IF(AND(_xlfn.XLOOKUP(C526, Products!A:A, Products!C:C, "")="Bakery", RAND()&lt;0.3), "50% Perishable", "")
)</f>
        <v>PC Points</v>
      </c>
      <c r="O526" s="5">
        <f t="shared" ca="1" si="17"/>
        <v>0</v>
      </c>
    </row>
    <row r="527" spans="1:15" x14ac:dyDescent="0.45">
      <c r="A527" t="s">
        <v>116</v>
      </c>
      <c r="B527" s="6">
        <f>_xlfn.XLOOKUP(Table1[[#This Row],[Transaction_ID]],Transactions!A$2:A$501,Transactions!D$2:D$501)</f>
        <v>45693</v>
      </c>
      <c r="C527">
        <v>123547</v>
      </c>
      <c r="D527" s="5">
        <f>_xlfn.XLOOKUP(Table1[[#This Row],[SKU]],Products!A$2:A$91,Products!E$2:E$91)</f>
        <v>2.99</v>
      </c>
      <c r="E527" s="5">
        <f>_xlfn.XLOOKUP(C527,Products!A$2:A$91,Products!F$2:F$91)</f>
        <v>0</v>
      </c>
      <c r="F527">
        <v>3</v>
      </c>
      <c r="G527" s="5">
        <f>Table1[[#This Row],[Price]]*Table1[[#This Row],[Quantity_Sold]]</f>
        <v>8.9700000000000006</v>
      </c>
      <c r="H527" s="5">
        <f t="shared" ca="1" si="16"/>
        <v>8.9700000000000006</v>
      </c>
      <c r="I527">
        <f>_xlfn.XLOOKUP(Table1[[#This Row],[Transaction_ID]],Transactions!A$2:A$501,Transactions!B$2:B$501)</f>
        <v>207</v>
      </c>
      <c r="J527">
        <f>_xlfn.XLOOKUP(Table1[[#This Row],[Transaction_ID]],Transactions!$A$2:$A$501,Transactions!$C$2:$C$501)</f>
        <v>2</v>
      </c>
      <c r="K527" t="str">
        <f>_xlfn.XLOOKUP(Table1[[#This Row],[Transaction_ID]],Transactions!A$2:A$501,Transactions!F$2:F$501)</f>
        <v>Credit Card</v>
      </c>
      <c r="L527" t="b">
        <f>_xlfn.XLOOKUP(Table1[[#This Row],[Transaction_ID]],Transactions!A$2:A$501,Transactions!G$2:G$501)</f>
        <v>1</v>
      </c>
      <c r="M527" s="1">
        <f>IF(L527=TRUE, _xlfn.XLOOKUP(C527, Products!A$2:A$91,Products!G$2:G$91), 0)</f>
        <v>0</v>
      </c>
      <c r="N527" t="str">
        <f ca="1">_xlfn.TEXTJOIN(", ", TRUE,
 IF(AND(L527=TRUE, E527&gt;0), "Membership Pricing", ""),
 IF(AND(L527=TRUE, M527&gt;0), "PC Points", ""),
 IF(AND(_xlfn.XLOOKUP(C527, Products!A:A, Products!C:C, "")="Bakery", RAND()&lt;0.3), "50% Perishable", "")
)</f>
        <v/>
      </c>
      <c r="O527" s="5">
        <f t="shared" ca="1" si="17"/>
        <v>0</v>
      </c>
    </row>
    <row r="528" spans="1:15" x14ac:dyDescent="0.45">
      <c r="A528" t="s">
        <v>349</v>
      </c>
      <c r="B528" s="6">
        <f>_xlfn.XLOOKUP(Table1[[#This Row],[Transaction_ID]],Transactions!A$2:A$501,Transactions!D$2:D$501)</f>
        <v>45719</v>
      </c>
      <c r="C528">
        <v>123565</v>
      </c>
      <c r="D528" s="5">
        <f>_xlfn.XLOOKUP(Table1[[#This Row],[SKU]],Products!A$2:A$91,Products!E$2:E$91)</f>
        <v>3.49</v>
      </c>
      <c r="E528" s="5">
        <f>_xlfn.XLOOKUP(C528,Products!A$2:A$91,Products!F$2:F$91)</f>
        <v>0</v>
      </c>
      <c r="F528">
        <v>3</v>
      </c>
      <c r="G528" s="5">
        <f>Table1[[#This Row],[Price]]*Table1[[#This Row],[Quantity_Sold]]</f>
        <v>10.47</v>
      </c>
      <c r="H528" s="5">
        <f t="shared" ca="1" si="16"/>
        <v>10.47</v>
      </c>
      <c r="I528">
        <f>_xlfn.XLOOKUP(Table1[[#This Row],[Transaction_ID]],Transactions!A$2:A$501,Transactions!B$2:B$501)</f>
        <v>219</v>
      </c>
      <c r="J528">
        <f>_xlfn.XLOOKUP(Table1[[#This Row],[Transaction_ID]],Transactions!$A$2:$A$501,Transactions!$C$2:$C$501)</f>
        <v>1</v>
      </c>
      <c r="K528" t="str">
        <f>_xlfn.XLOOKUP(Table1[[#This Row],[Transaction_ID]],Transactions!A$2:A$501,Transactions!F$2:F$501)</f>
        <v>Credit Card</v>
      </c>
      <c r="L528" t="b">
        <f>_xlfn.XLOOKUP(Table1[[#This Row],[Transaction_ID]],Transactions!A$2:A$501,Transactions!G$2:G$501)</f>
        <v>1</v>
      </c>
      <c r="M528" s="1">
        <f>IF(L528=TRUE, _xlfn.XLOOKUP(C528, Products!A$2:A$91,Products!G$2:G$91), 0)</f>
        <v>0</v>
      </c>
      <c r="N528" t="str">
        <f ca="1">_xlfn.TEXTJOIN(", ", TRUE,
 IF(AND(L528=TRUE, E528&gt;0), "Membership Pricing", ""),
 IF(AND(L528=TRUE, M528&gt;0), "PC Points", ""),
 IF(AND(_xlfn.XLOOKUP(C528, Products!A:A, Products!C:C, "")="Bakery", RAND()&lt;0.3), "50% Perishable", "")
)</f>
        <v/>
      </c>
      <c r="O528" s="5">
        <f t="shared" ca="1" si="17"/>
        <v>0</v>
      </c>
    </row>
    <row r="529" spans="1:15" x14ac:dyDescent="0.45">
      <c r="A529" t="s">
        <v>349</v>
      </c>
      <c r="B529" s="6">
        <f>_xlfn.XLOOKUP(Table1[[#This Row],[Transaction_ID]],Transactions!A$2:A$501,Transactions!D$2:D$501)</f>
        <v>45719</v>
      </c>
      <c r="C529">
        <v>123521</v>
      </c>
      <c r="D529" s="5">
        <f>_xlfn.XLOOKUP(Table1[[#This Row],[SKU]],Products!A$2:A$91,Products!E$2:E$91)</f>
        <v>3.99</v>
      </c>
      <c r="E529" s="5">
        <f>_xlfn.XLOOKUP(C529,Products!A$2:A$91,Products!F$2:F$91)</f>
        <v>0</v>
      </c>
      <c r="F529">
        <v>1</v>
      </c>
      <c r="G529" s="5">
        <f>Table1[[#This Row],[Price]]*Table1[[#This Row],[Quantity_Sold]]</f>
        <v>3.99</v>
      </c>
      <c r="H529" s="5">
        <f t="shared" ca="1" si="16"/>
        <v>3.99</v>
      </c>
      <c r="I529">
        <f>_xlfn.XLOOKUP(Table1[[#This Row],[Transaction_ID]],Transactions!A$2:A$501,Transactions!B$2:B$501)</f>
        <v>219</v>
      </c>
      <c r="J529">
        <f>_xlfn.XLOOKUP(Table1[[#This Row],[Transaction_ID]],Transactions!$A$2:$A$501,Transactions!$C$2:$C$501)</f>
        <v>1</v>
      </c>
      <c r="K529" t="str">
        <f>_xlfn.XLOOKUP(Table1[[#This Row],[Transaction_ID]],Transactions!A$2:A$501,Transactions!F$2:F$501)</f>
        <v>Credit Card</v>
      </c>
      <c r="L529" t="b">
        <f>_xlfn.XLOOKUP(Table1[[#This Row],[Transaction_ID]],Transactions!A$2:A$501,Transactions!G$2:G$501)</f>
        <v>1</v>
      </c>
      <c r="M529" s="1">
        <f>IF(L529=TRUE, _xlfn.XLOOKUP(C529, Products!A$2:A$91,Products!G$2:G$91), 0)</f>
        <v>0</v>
      </c>
      <c r="N529" t="str">
        <f ca="1">_xlfn.TEXTJOIN(", ", TRUE,
 IF(AND(L529=TRUE, E529&gt;0), "Membership Pricing", ""),
 IF(AND(L529=TRUE, M529&gt;0), "PC Points", ""),
 IF(AND(_xlfn.XLOOKUP(C529, Products!A:A, Products!C:C, "")="Bakery", RAND()&lt;0.3), "50% Perishable", "")
)</f>
        <v/>
      </c>
      <c r="O529" s="5">
        <f t="shared" ca="1" si="17"/>
        <v>0</v>
      </c>
    </row>
    <row r="530" spans="1:15" x14ac:dyDescent="0.45">
      <c r="A530" t="s">
        <v>349</v>
      </c>
      <c r="B530" s="6">
        <f>_xlfn.XLOOKUP(Table1[[#This Row],[Transaction_ID]],Transactions!A$2:A$501,Transactions!D$2:D$501)</f>
        <v>45719</v>
      </c>
      <c r="C530">
        <v>123575</v>
      </c>
      <c r="D530" s="5">
        <f>_xlfn.XLOOKUP(Table1[[#This Row],[SKU]],Products!A$2:A$91,Products!E$2:E$91)</f>
        <v>3.49</v>
      </c>
      <c r="E530" s="5">
        <f>_xlfn.XLOOKUP(C530,Products!A$2:A$91,Products!F$2:F$91)</f>
        <v>0</v>
      </c>
      <c r="F530">
        <v>4</v>
      </c>
      <c r="G530" s="5">
        <f>Table1[[#This Row],[Price]]*Table1[[#This Row],[Quantity_Sold]]</f>
        <v>13.96</v>
      </c>
      <c r="H530" s="5">
        <f t="shared" ca="1" si="16"/>
        <v>13.96</v>
      </c>
      <c r="I530">
        <f>_xlfn.XLOOKUP(Table1[[#This Row],[Transaction_ID]],Transactions!A$2:A$501,Transactions!B$2:B$501)</f>
        <v>219</v>
      </c>
      <c r="J530">
        <f>_xlfn.XLOOKUP(Table1[[#This Row],[Transaction_ID]],Transactions!$A$2:$A$501,Transactions!$C$2:$C$501)</f>
        <v>1</v>
      </c>
      <c r="K530" t="str">
        <f>_xlfn.XLOOKUP(Table1[[#This Row],[Transaction_ID]],Transactions!A$2:A$501,Transactions!F$2:F$501)</f>
        <v>Credit Card</v>
      </c>
      <c r="L530" t="b">
        <f>_xlfn.XLOOKUP(Table1[[#This Row],[Transaction_ID]],Transactions!A$2:A$501,Transactions!G$2:G$501)</f>
        <v>1</v>
      </c>
      <c r="M530" s="1">
        <f>IF(L530=TRUE, _xlfn.XLOOKUP(C530, Products!A$2:A$91,Products!G$2:G$91), 0)</f>
        <v>1000</v>
      </c>
      <c r="N530" t="str">
        <f ca="1">_xlfn.TEXTJOIN(", ", TRUE,
 IF(AND(L530=TRUE, E530&gt;0), "Membership Pricing", ""),
 IF(AND(L530=TRUE, M530&gt;0), "PC Points", ""),
 IF(AND(_xlfn.XLOOKUP(C530, Products!A:A, Products!C:C, "")="Bakery", RAND()&lt;0.3), "50% Perishable", "")
)</f>
        <v>PC Points</v>
      </c>
      <c r="O530" s="5">
        <f t="shared" ca="1" si="17"/>
        <v>0</v>
      </c>
    </row>
    <row r="531" spans="1:15" x14ac:dyDescent="0.45">
      <c r="A531" t="s">
        <v>349</v>
      </c>
      <c r="B531" s="6">
        <f>_xlfn.XLOOKUP(Table1[[#This Row],[Transaction_ID]],Transactions!A$2:A$501,Transactions!D$2:D$501)</f>
        <v>45719</v>
      </c>
      <c r="C531">
        <v>123531</v>
      </c>
      <c r="D531" s="5">
        <f>_xlfn.XLOOKUP(Table1[[#This Row],[SKU]],Products!A$2:A$91,Products!E$2:E$91)</f>
        <v>7.99</v>
      </c>
      <c r="E531" s="5">
        <f>_xlfn.XLOOKUP(C531,Products!A$2:A$91,Products!F$2:F$91)</f>
        <v>0</v>
      </c>
      <c r="F531">
        <v>1</v>
      </c>
      <c r="G531" s="5">
        <f>Table1[[#This Row],[Price]]*Table1[[#This Row],[Quantity_Sold]]</f>
        <v>7.99</v>
      </c>
      <c r="H531" s="5">
        <f t="shared" ca="1" si="16"/>
        <v>7.99</v>
      </c>
      <c r="I531">
        <f>_xlfn.XLOOKUP(Table1[[#This Row],[Transaction_ID]],Transactions!A$2:A$501,Transactions!B$2:B$501)</f>
        <v>219</v>
      </c>
      <c r="J531">
        <f>_xlfn.XLOOKUP(Table1[[#This Row],[Transaction_ID]],Transactions!$A$2:$A$501,Transactions!$C$2:$C$501)</f>
        <v>1</v>
      </c>
      <c r="K531" t="str">
        <f>_xlfn.XLOOKUP(Table1[[#This Row],[Transaction_ID]],Transactions!A$2:A$501,Transactions!F$2:F$501)</f>
        <v>Credit Card</v>
      </c>
      <c r="L531" t="b">
        <f>_xlfn.XLOOKUP(Table1[[#This Row],[Transaction_ID]],Transactions!A$2:A$501,Transactions!G$2:G$501)</f>
        <v>1</v>
      </c>
      <c r="M531" s="1">
        <f>IF(L531=TRUE, _xlfn.XLOOKUP(C531, Products!A$2:A$91,Products!G$2:G$91), 0)</f>
        <v>0</v>
      </c>
      <c r="N531" t="str">
        <f ca="1">_xlfn.TEXTJOIN(", ", TRUE,
 IF(AND(L531=TRUE, E531&gt;0), "Membership Pricing", ""),
 IF(AND(L531=TRUE, M531&gt;0), "PC Points", ""),
 IF(AND(_xlfn.XLOOKUP(C531, Products!A:A, Products!C:C, "")="Bakery", RAND()&lt;0.3), "50% Perishable", "")
)</f>
        <v/>
      </c>
      <c r="O531" s="5">
        <f t="shared" ca="1" si="17"/>
        <v>0</v>
      </c>
    </row>
    <row r="532" spans="1:15" x14ac:dyDescent="0.45">
      <c r="A532" t="s">
        <v>117</v>
      </c>
      <c r="B532" s="6">
        <f>_xlfn.XLOOKUP(Table1[[#This Row],[Transaction_ID]],Transactions!A$2:A$501,Transactions!D$2:D$501)</f>
        <v>45719</v>
      </c>
      <c r="C532">
        <v>123569</v>
      </c>
      <c r="D532" s="5">
        <f>_xlfn.XLOOKUP(Table1[[#This Row],[SKU]],Products!A$2:A$91,Products!E$2:E$91)</f>
        <v>3.99</v>
      </c>
      <c r="E532" s="5">
        <f>_xlfn.XLOOKUP(C532,Products!A$2:A$91,Products!F$2:F$91)</f>
        <v>0</v>
      </c>
      <c r="F532">
        <v>3</v>
      </c>
      <c r="G532" s="5">
        <f>Table1[[#This Row],[Price]]*Table1[[#This Row],[Quantity_Sold]]</f>
        <v>11.97</v>
      </c>
      <c r="H532" s="5">
        <f t="shared" ca="1" si="16"/>
        <v>11.97</v>
      </c>
      <c r="I532">
        <f>_xlfn.XLOOKUP(Table1[[#This Row],[Transaction_ID]],Transactions!A$2:A$501,Transactions!B$2:B$501)</f>
        <v>208</v>
      </c>
      <c r="J532">
        <f>_xlfn.XLOOKUP(Table1[[#This Row],[Transaction_ID]],Transactions!$A$2:$A$501,Transactions!$C$2:$C$501)</f>
        <v>7</v>
      </c>
      <c r="K532" t="str">
        <f>_xlfn.XLOOKUP(Table1[[#This Row],[Transaction_ID]],Transactions!A$2:A$501,Transactions!F$2:F$501)</f>
        <v>Credit Card</v>
      </c>
      <c r="L532" t="b">
        <f>_xlfn.XLOOKUP(Table1[[#This Row],[Transaction_ID]],Transactions!A$2:A$501,Transactions!G$2:G$501)</f>
        <v>1</v>
      </c>
      <c r="M532" s="1">
        <f>IF(L532=TRUE, _xlfn.XLOOKUP(C532, Products!A$2:A$91,Products!G$2:G$91), 0)</f>
        <v>0</v>
      </c>
      <c r="N532" t="str">
        <f ca="1">_xlfn.TEXTJOIN(", ", TRUE,
 IF(AND(L532=TRUE, E532&gt;0), "Membership Pricing", ""),
 IF(AND(L532=TRUE, M532&gt;0), "PC Points", ""),
 IF(AND(_xlfn.XLOOKUP(C532, Products!A:A, Products!C:C, "")="Bakery", RAND()&lt;0.3), "50% Perishable", "")
)</f>
        <v/>
      </c>
      <c r="O532" s="5">
        <f t="shared" ca="1" si="17"/>
        <v>0</v>
      </c>
    </row>
    <row r="533" spans="1:15" x14ac:dyDescent="0.45">
      <c r="A533" t="s">
        <v>117</v>
      </c>
      <c r="B533" s="6">
        <f>_xlfn.XLOOKUP(Table1[[#This Row],[Transaction_ID]],Transactions!A$2:A$501,Transactions!D$2:D$501)</f>
        <v>45719</v>
      </c>
      <c r="C533">
        <v>123521</v>
      </c>
      <c r="D533" s="5">
        <f>_xlfn.XLOOKUP(Table1[[#This Row],[SKU]],Products!A$2:A$91,Products!E$2:E$91)</f>
        <v>3.99</v>
      </c>
      <c r="E533" s="5">
        <f>_xlfn.XLOOKUP(C533,Products!A$2:A$91,Products!F$2:F$91)</f>
        <v>0</v>
      </c>
      <c r="F533">
        <v>2</v>
      </c>
      <c r="G533" s="5">
        <f>Table1[[#This Row],[Price]]*Table1[[#This Row],[Quantity_Sold]]</f>
        <v>7.98</v>
      </c>
      <c r="H533" s="5">
        <f t="shared" ca="1" si="16"/>
        <v>7.98</v>
      </c>
      <c r="I533">
        <f>_xlfn.XLOOKUP(Table1[[#This Row],[Transaction_ID]],Transactions!A$2:A$501,Transactions!B$2:B$501)</f>
        <v>208</v>
      </c>
      <c r="J533">
        <f>_xlfn.XLOOKUP(Table1[[#This Row],[Transaction_ID]],Transactions!$A$2:$A$501,Transactions!$C$2:$C$501)</f>
        <v>7</v>
      </c>
      <c r="K533" t="str">
        <f>_xlfn.XLOOKUP(Table1[[#This Row],[Transaction_ID]],Transactions!A$2:A$501,Transactions!F$2:F$501)</f>
        <v>Credit Card</v>
      </c>
      <c r="L533" t="b">
        <f>_xlfn.XLOOKUP(Table1[[#This Row],[Transaction_ID]],Transactions!A$2:A$501,Transactions!G$2:G$501)</f>
        <v>1</v>
      </c>
      <c r="M533" s="1">
        <f>IF(L533=TRUE, _xlfn.XLOOKUP(C533, Products!A$2:A$91,Products!G$2:G$91), 0)</f>
        <v>0</v>
      </c>
      <c r="N533" t="str">
        <f ca="1">_xlfn.TEXTJOIN(", ", TRUE,
 IF(AND(L533=TRUE, E533&gt;0), "Membership Pricing", ""),
 IF(AND(L533=TRUE, M533&gt;0), "PC Points", ""),
 IF(AND(_xlfn.XLOOKUP(C533, Products!A:A, Products!C:C, "")="Bakery", RAND()&lt;0.3), "50% Perishable", "")
)</f>
        <v/>
      </c>
      <c r="O533" s="5">
        <f t="shared" ca="1" si="17"/>
        <v>0</v>
      </c>
    </row>
    <row r="534" spans="1:15" x14ac:dyDescent="0.45">
      <c r="A534" t="s">
        <v>117</v>
      </c>
      <c r="B534" s="6">
        <f>_xlfn.XLOOKUP(Table1[[#This Row],[Transaction_ID]],Transactions!A$2:A$501,Transactions!D$2:D$501)</f>
        <v>45719</v>
      </c>
      <c r="C534">
        <v>123529</v>
      </c>
      <c r="D534" s="5">
        <f>_xlfn.XLOOKUP(Table1[[#This Row],[SKU]],Products!A$2:A$91,Products!E$2:E$91)</f>
        <v>2.99</v>
      </c>
      <c r="E534" s="5">
        <f>_xlfn.XLOOKUP(C534,Products!A$2:A$91,Products!F$2:F$91)</f>
        <v>0</v>
      </c>
      <c r="F534">
        <v>2</v>
      </c>
      <c r="G534" s="5">
        <f>Table1[[#This Row],[Price]]*Table1[[#This Row],[Quantity_Sold]]</f>
        <v>5.98</v>
      </c>
      <c r="H534" s="5">
        <f t="shared" ca="1" si="16"/>
        <v>5.98</v>
      </c>
      <c r="I534">
        <f>_xlfn.XLOOKUP(Table1[[#This Row],[Transaction_ID]],Transactions!A$2:A$501,Transactions!B$2:B$501)</f>
        <v>208</v>
      </c>
      <c r="J534">
        <f>_xlfn.XLOOKUP(Table1[[#This Row],[Transaction_ID]],Transactions!$A$2:$A$501,Transactions!$C$2:$C$501)</f>
        <v>7</v>
      </c>
      <c r="K534" t="str">
        <f>_xlfn.XLOOKUP(Table1[[#This Row],[Transaction_ID]],Transactions!A$2:A$501,Transactions!F$2:F$501)</f>
        <v>Credit Card</v>
      </c>
      <c r="L534" t="b">
        <f>_xlfn.XLOOKUP(Table1[[#This Row],[Transaction_ID]],Transactions!A$2:A$501,Transactions!G$2:G$501)</f>
        <v>1</v>
      </c>
      <c r="M534" s="1">
        <f>IF(L534=TRUE, _xlfn.XLOOKUP(C534, Products!A$2:A$91,Products!G$2:G$91), 0)</f>
        <v>500</v>
      </c>
      <c r="N534" t="str">
        <f ca="1">_xlfn.TEXTJOIN(", ", TRUE,
 IF(AND(L534=TRUE, E534&gt;0), "Membership Pricing", ""),
 IF(AND(L534=TRUE, M534&gt;0), "PC Points", ""),
 IF(AND(_xlfn.XLOOKUP(C534, Products!A:A, Products!C:C, "")="Bakery", RAND()&lt;0.3), "50% Perishable", "")
)</f>
        <v>PC Points</v>
      </c>
      <c r="O534" s="5">
        <f t="shared" ca="1" si="17"/>
        <v>0</v>
      </c>
    </row>
    <row r="535" spans="1:15" x14ac:dyDescent="0.45">
      <c r="A535" t="s">
        <v>117</v>
      </c>
      <c r="B535" s="6">
        <f>_xlfn.XLOOKUP(Table1[[#This Row],[Transaction_ID]],Transactions!A$2:A$501,Transactions!D$2:D$501)</f>
        <v>45719</v>
      </c>
      <c r="C535">
        <v>123565</v>
      </c>
      <c r="D535" s="5">
        <f>_xlfn.XLOOKUP(Table1[[#This Row],[SKU]],Products!A$2:A$91,Products!E$2:E$91)</f>
        <v>3.49</v>
      </c>
      <c r="E535" s="5">
        <f>_xlfn.XLOOKUP(C535,Products!A$2:A$91,Products!F$2:F$91)</f>
        <v>0</v>
      </c>
      <c r="F535">
        <v>3</v>
      </c>
      <c r="G535" s="5">
        <f>Table1[[#This Row],[Price]]*Table1[[#This Row],[Quantity_Sold]]</f>
        <v>10.47</v>
      </c>
      <c r="H535" s="5">
        <f t="shared" ca="1" si="16"/>
        <v>10.47</v>
      </c>
      <c r="I535">
        <f>_xlfn.XLOOKUP(Table1[[#This Row],[Transaction_ID]],Transactions!A$2:A$501,Transactions!B$2:B$501)</f>
        <v>208</v>
      </c>
      <c r="J535">
        <f>_xlfn.XLOOKUP(Table1[[#This Row],[Transaction_ID]],Transactions!$A$2:$A$501,Transactions!$C$2:$C$501)</f>
        <v>7</v>
      </c>
      <c r="K535" t="str">
        <f>_xlfn.XLOOKUP(Table1[[#This Row],[Transaction_ID]],Transactions!A$2:A$501,Transactions!F$2:F$501)</f>
        <v>Credit Card</v>
      </c>
      <c r="L535" t="b">
        <f>_xlfn.XLOOKUP(Table1[[#This Row],[Transaction_ID]],Transactions!A$2:A$501,Transactions!G$2:G$501)</f>
        <v>1</v>
      </c>
      <c r="M535" s="1">
        <f>IF(L535=TRUE, _xlfn.XLOOKUP(C535, Products!A$2:A$91,Products!G$2:G$91), 0)</f>
        <v>0</v>
      </c>
      <c r="N535" t="str">
        <f ca="1">_xlfn.TEXTJOIN(", ", TRUE,
 IF(AND(L535=TRUE, E535&gt;0), "Membership Pricing", ""),
 IF(AND(L535=TRUE, M535&gt;0), "PC Points", ""),
 IF(AND(_xlfn.XLOOKUP(C535, Products!A:A, Products!C:C, "")="Bakery", RAND()&lt;0.3), "50% Perishable", "")
)</f>
        <v/>
      </c>
      <c r="O535" s="5">
        <f t="shared" ca="1" si="17"/>
        <v>0</v>
      </c>
    </row>
    <row r="536" spans="1:15" x14ac:dyDescent="0.45">
      <c r="A536" t="s">
        <v>118</v>
      </c>
      <c r="B536" s="6">
        <f>_xlfn.XLOOKUP(Table1[[#This Row],[Transaction_ID]],Transactions!A$2:A$501,Transactions!D$2:D$501)</f>
        <v>45719</v>
      </c>
      <c r="C536">
        <v>123547</v>
      </c>
      <c r="D536" s="5">
        <f>_xlfn.XLOOKUP(Table1[[#This Row],[SKU]],Products!A$2:A$91,Products!E$2:E$91)</f>
        <v>2.99</v>
      </c>
      <c r="E536" s="5">
        <f>_xlfn.XLOOKUP(C536,Products!A$2:A$91,Products!F$2:F$91)</f>
        <v>0</v>
      </c>
      <c r="F536">
        <v>4</v>
      </c>
      <c r="G536" s="5">
        <f>Table1[[#This Row],[Price]]*Table1[[#This Row],[Quantity_Sold]]</f>
        <v>11.96</v>
      </c>
      <c r="H536" s="5">
        <f t="shared" ca="1" si="16"/>
        <v>11.96</v>
      </c>
      <c r="I536">
        <f>_xlfn.XLOOKUP(Table1[[#This Row],[Transaction_ID]],Transactions!A$2:A$501,Transactions!B$2:B$501)</f>
        <v>220</v>
      </c>
      <c r="J536">
        <f>_xlfn.XLOOKUP(Table1[[#This Row],[Transaction_ID]],Transactions!$A$2:$A$501,Transactions!$C$2:$C$501)</f>
        <v>5</v>
      </c>
      <c r="K536" t="str">
        <f>_xlfn.XLOOKUP(Table1[[#This Row],[Transaction_ID]],Transactions!A$2:A$501,Transactions!F$2:F$501)</f>
        <v>Cash</v>
      </c>
      <c r="L536" t="b">
        <f>_xlfn.XLOOKUP(Table1[[#This Row],[Transaction_ID]],Transactions!A$2:A$501,Transactions!G$2:G$501)</f>
        <v>1</v>
      </c>
      <c r="M536" s="1">
        <f>IF(L536=TRUE, _xlfn.XLOOKUP(C536, Products!A$2:A$91,Products!G$2:G$91), 0)</f>
        <v>0</v>
      </c>
      <c r="N536" t="str">
        <f ca="1">_xlfn.TEXTJOIN(", ", TRUE,
 IF(AND(L536=TRUE, E536&gt;0), "Membership Pricing", ""),
 IF(AND(L536=TRUE, M536&gt;0), "PC Points", ""),
 IF(AND(_xlfn.XLOOKUP(C536, Products!A:A, Products!C:C, "")="Bakery", RAND()&lt;0.3), "50% Perishable", "")
)</f>
        <v/>
      </c>
      <c r="O536" s="5">
        <f t="shared" ca="1" si="17"/>
        <v>0</v>
      </c>
    </row>
    <row r="537" spans="1:15" x14ac:dyDescent="0.45">
      <c r="A537" t="s">
        <v>118</v>
      </c>
      <c r="B537" s="6">
        <f>_xlfn.XLOOKUP(Table1[[#This Row],[Transaction_ID]],Transactions!A$2:A$501,Transactions!D$2:D$501)</f>
        <v>45719</v>
      </c>
      <c r="C537">
        <v>123599</v>
      </c>
      <c r="D537" s="5">
        <f>_xlfn.XLOOKUP(Table1[[#This Row],[SKU]],Products!A$2:A$91,Products!E$2:E$91)</f>
        <v>6.99</v>
      </c>
      <c r="E537" s="5">
        <f>_xlfn.XLOOKUP(C537,Products!A$2:A$91,Products!F$2:F$91)</f>
        <v>0</v>
      </c>
      <c r="F537">
        <v>5</v>
      </c>
      <c r="G537" s="5">
        <f>Table1[[#This Row],[Price]]*Table1[[#This Row],[Quantity_Sold]]</f>
        <v>34.950000000000003</v>
      </c>
      <c r="H537" s="5">
        <f t="shared" ca="1" si="16"/>
        <v>34.950000000000003</v>
      </c>
      <c r="I537">
        <f>_xlfn.XLOOKUP(Table1[[#This Row],[Transaction_ID]],Transactions!A$2:A$501,Transactions!B$2:B$501)</f>
        <v>220</v>
      </c>
      <c r="J537">
        <f>_xlfn.XLOOKUP(Table1[[#This Row],[Transaction_ID]],Transactions!$A$2:$A$501,Transactions!$C$2:$C$501)</f>
        <v>5</v>
      </c>
      <c r="K537" t="str">
        <f>_xlfn.XLOOKUP(Table1[[#This Row],[Transaction_ID]],Transactions!A$2:A$501,Transactions!F$2:F$501)</f>
        <v>Cash</v>
      </c>
      <c r="L537" t="b">
        <f>_xlfn.XLOOKUP(Table1[[#This Row],[Transaction_ID]],Transactions!A$2:A$501,Transactions!G$2:G$501)</f>
        <v>1</v>
      </c>
      <c r="M537" s="1">
        <f>IF(L537=TRUE, _xlfn.XLOOKUP(C537, Products!A$2:A$91,Products!G$2:G$91), 0)</f>
        <v>0</v>
      </c>
      <c r="N537" t="str">
        <f ca="1">_xlfn.TEXTJOIN(", ", TRUE,
 IF(AND(L537=TRUE, E537&gt;0), "Membership Pricing", ""),
 IF(AND(L537=TRUE, M537&gt;0), "PC Points", ""),
 IF(AND(_xlfn.XLOOKUP(C537, Products!A:A, Products!C:C, "")="Bakery", RAND()&lt;0.3), "50% Perishable", "")
)</f>
        <v/>
      </c>
      <c r="O537" s="5">
        <f t="shared" ca="1" si="17"/>
        <v>0</v>
      </c>
    </row>
    <row r="538" spans="1:15" x14ac:dyDescent="0.45">
      <c r="A538" t="s">
        <v>118</v>
      </c>
      <c r="B538" s="6">
        <f>_xlfn.XLOOKUP(Table1[[#This Row],[Transaction_ID]],Transactions!A$2:A$501,Transactions!D$2:D$501)</f>
        <v>45719</v>
      </c>
      <c r="C538">
        <v>123568</v>
      </c>
      <c r="D538" s="5">
        <f>_xlfn.XLOOKUP(Table1[[#This Row],[SKU]],Products!A$2:A$91,Products!E$2:E$91)</f>
        <v>4.99</v>
      </c>
      <c r="E538" s="5">
        <f>_xlfn.XLOOKUP(C538,Products!A$2:A$91,Products!F$2:F$91)</f>
        <v>4</v>
      </c>
      <c r="F538">
        <v>5</v>
      </c>
      <c r="G538" s="5">
        <f>Table1[[#This Row],[Price]]*Table1[[#This Row],[Quantity_Sold]]</f>
        <v>24.950000000000003</v>
      </c>
      <c r="H538" s="5">
        <f t="shared" ca="1" si="16"/>
        <v>20</v>
      </c>
      <c r="I538">
        <f>_xlfn.XLOOKUP(Table1[[#This Row],[Transaction_ID]],Transactions!A$2:A$501,Transactions!B$2:B$501)</f>
        <v>220</v>
      </c>
      <c r="J538">
        <f>_xlfn.XLOOKUP(Table1[[#This Row],[Transaction_ID]],Transactions!$A$2:$A$501,Transactions!$C$2:$C$501)</f>
        <v>5</v>
      </c>
      <c r="K538" t="str">
        <f>_xlfn.XLOOKUP(Table1[[#This Row],[Transaction_ID]],Transactions!A$2:A$501,Transactions!F$2:F$501)</f>
        <v>Cash</v>
      </c>
      <c r="L538" t="b">
        <f>_xlfn.XLOOKUP(Table1[[#This Row],[Transaction_ID]],Transactions!A$2:A$501,Transactions!G$2:G$501)</f>
        <v>1</v>
      </c>
      <c r="M538" s="1">
        <f>IF(L538=TRUE, _xlfn.XLOOKUP(C538, Products!A$2:A$91,Products!G$2:G$91), 0)</f>
        <v>0</v>
      </c>
      <c r="N538" t="str">
        <f ca="1">_xlfn.TEXTJOIN(", ", TRUE,
 IF(AND(L538=TRUE, E538&gt;0), "Membership Pricing", ""),
 IF(AND(L538=TRUE, M538&gt;0), "PC Points", ""),
 IF(AND(_xlfn.XLOOKUP(C538, Products!A:A, Products!C:C, "")="Bakery", RAND()&lt;0.3), "50% Perishable", "")
)</f>
        <v>Membership Pricing</v>
      </c>
      <c r="O538" s="5">
        <f t="shared" ca="1" si="17"/>
        <v>4.9500000000000028</v>
      </c>
    </row>
    <row r="539" spans="1:15" x14ac:dyDescent="0.45">
      <c r="A539" t="s">
        <v>350</v>
      </c>
      <c r="B539" s="6">
        <f>_xlfn.XLOOKUP(Table1[[#This Row],[Transaction_ID]],Transactions!A$2:A$501,Transactions!D$2:D$501)</f>
        <v>45719</v>
      </c>
      <c r="C539">
        <v>123572</v>
      </c>
      <c r="D539" s="5">
        <f>_xlfn.XLOOKUP(Table1[[#This Row],[SKU]],Products!A$2:A$91,Products!E$2:E$91)</f>
        <v>2.99</v>
      </c>
      <c r="E539" s="5">
        <f>_xlfn.XLOOKUP(C539,Products!A$2:A$91,Products!F$2:F$91)</f>
        <v>0</v>
      </c>
      <c r="F539">
        <v>3</v>
      </c>
      <c r="G539" s="5">
        <f>Table1[[#This Row],[Price]]*Table1[[#This Row],[Quantity_Sold]]</f>
        <v>8.9700000000000006</v>
      </c>
      <c r="H539" s="5">
        <f t="shared" ca="1" si="16"/>
        <v>8.9700000000000006</v>
      </c>
      <c r="I539">
        <f>_xlfn.XLOOKUP(Table1[[#This Row],[Transaction_ID]],Transactions!A$2:A$501,Transactions!B$2:B$501)</f>
        <v>217</v>
      </c>
      <c r="J539">
        <f>_xlfn.XLOOKUP(Table1[[#This Row],[Transaction_ID]],Transactions!$A$2:$A$501,Transactions!$C$2:$C$501)</f>
        <v>3</v>
      </c>
      <c r="K539" t="str">
        <f>_xlfn.XLOOKUP(Table1[[#This Row],[Transaction_ID]],Transactions!A$2:A$501,Transactions!F$2:F$501)</f>
        <v>Cash</v>
      </c>
      <c r="L539" t="b">
        <f>_xlfn.XLOOKUP(Table1[[#This Row],[Transaction_ID]],Transactions!A$2:A$501,Transactions!G$2:G$501)</f>
        <v>1</v>
      </c>
      <c r="M539" s="1">
        <f>IF(L539=TRUE, _xlfn.XLOOKUP(C539, Products!A$2:A$91,Products!G$2:G$91), 0)</f>
        <v>0</v>
      </c>
      <c r="N539" t="str">
        <f ca="1">_xlfn.TEXTJOIN(", ", TRUE,
 IF(AND(L539=TRUE, E539&gt;0), "Membership Pricing", ""),
 IF(AND(L539=TRUE, M539&gt;0), "PC Points", ""),
 IF(AND(_xlfn.XLOOKUP(C539, Products!A:A, Products!C:C, "")="Bakery", RAND()&lt;0.3), "50% Perishable", "")
)</f>
        <v/>
      </c>
      <c r="O539" s="5">
        <f t="shared" ca="1" si="17"/>
        <v>0</v>
      </c>
    </row>
    <row r="540" spans="1:15" x14ac:dyDescent="0.45">
      <c r="A540" t="s">
        <v>350</v>
      </c>
      <c r="B540" s="6">
        <f>_xlfn.XLOOKUP(Table1[[#This Row],[Transaction_ID]],Transactions!A$2:A$501,Transactions!D$2:D$501)</f>
        <v>45719</v>
      </c>
      <c r="C540">
        <v>123514</v>
      </c>
      <c r="D540" s="5">
        <f>_xlfn.XLOOKUP(Table1[[#This Row],[SKU]],Products!A$2:A$91,Products!E$2:E$91)</f>
        <v>9.99</v>
      </c>
      <c r="E540" s="5">
        <f>_xlfn.XLOOKUP(C540,Products!A$2:A$91,Products!F$2:F$91)</f>
        <v>0</v>
      </c>
      <c r="F540">
        <v>2</v>
      </c>
      <c r="G540" s="5">
        <f>Table1[[#This Row],[Price]]*Table1[[#This Row],[Quantity_Sold]]</f>
        <v>19.98</v>
      </c>
      <c r="H540" s="5">
        <f t="shared" ca="1" si="16"/>
        <v>19.98</v>
      </c>
      <c r="I540">
        <f>_xlfn.XLOOKUP(Table1[[#This Row],[Transaction_ID]],Transactions!A$2:A$501,Transactions!B$2:B$501)</f>
        <v>217</v>
      </c>
      <c r="J540">
        <f>_xlfn.XLOOKUP(Table1[[#This Row],[Transaction_ID]],Transactions!$A$2:$A$501,Transactions!$C$2:$C$501)</f>
        <v>3</v>
      </c>
      <c r="K540" t="str">
        <f>_xlfn.XLOOKUP(Table1[[#This Row],[Transaction_ID]],Transactions!A$2:A$501,Transactions!F$2:F$501)</f>
        <v>Cash</v>
      </c>
      <c r="L540" t="b">
        <f>_xlfn.XLOOKUP(Table1[[#This Row],[Transaction_ID]],Transactions!A$2:A$501,Transactions!G$2:G$501)</f>
        <v>1</v>
      </c>
      <c r="M540" s="1">
        <f>IF(L540=TRUE, _xlfn.XLOOKUP(C540, Products!A$2:A$91,Products!G$2:G$91), 0)</f>
        <v>0</v>
      </c>
      <c r="N540" t="str">
        <f ca="1">_xlfn.TEXTJOIN(", ", TRUE,
 IF(AND(L540=TRUE, E540&gt;0), "Membership Pricing", ""),
 IF(AND(L540=TRUE, M540&gt;0), "PC Points", ""),
 IF(AND(_xlfn.XLOOKUP(C540, Products!A:A, Products!C:C, "")="Bakery", RAND()&lt;0.3), "50% Perishable", "")
)</f>
        <v/>
      </c>
      <c r="O540" s="5">
        <f t="shared" ca="1" si="17"/>
        <v>0</v>
      </c>
    </row>
    <row r="541" spans="1:15" x14ac:dyDescent="0.45">
      <c r="A541" t="s">
        <v>350</v>
      </c>
      <c r="B541" s="6">
        <f>_xlfn.XLOOKUP(Table1[[#This Row],[Transaction_ID]],Transactions!A$2:A$501,Transactions!D$2:D$501)</f>
        <v>45719</v>
      </c>
      <c r="C541">
        <v>123533</v>
      </c>
      <c r="D541" s="5">
        <f>_xlfn.XLOOKUP(Table1[[#This Row],[SKU]],Products!A$2:A$91,Products!E$2:E$91)</f>
        <v>9.49</v>
      </c>
      <c r="E541" s="5">
        <f>_xlfn.XLOOKUP(C541,Products!A$2:A$91,Products!F$2:F$91)</f>
        <v>0</v>
      </c>
      <c r="F541">
        <v>2</v>
      </c>
      <c r="G541" s="5">
        <f>Table1[[#This Row],[Price]]*Table1[[#This Row],[Quantity_Sold]]</f>
        <v>18.98</v>
      </c>
      <c r="H541" s="5">
        <f t="shared" ca="1" si="16"/>
        <v>18.98</v>
      </c>
      <c r="I541">
        <f>_xlfn.XLOOKUP(Table1[[#This Row],[Transaction_ID]],Transactions!A$2:A$501,Transactions!B$2:B$501)</f>
        <v>217</v>
      </c>
      <c r="J541">
        <f>_xlfn.XLOOKUP(Table1[[#This Row],[Transaction_ID]],Transactions!$A$2:$A$501,Transactions!$C$2:$C$501)</f>
        <v>3</v>
      </c>
      <c r="K541" t="str">
        <f>_xlfn.XLOOKUP(Table1[[#This Row],[Transaction_ID]],Transactions!A$2:A$501,Transactions!F$2:F$501)</f>
        <v>Cash</v>
      </c>
      <c r="L541" t="b">
        <f>_xlfn.XLOOKUP(Table1[[#This Row],[Transaction_ID]],Transactions!A$2:A$501,Transactions!G$2:G$501)</f>
        <v>1</v>
      </c>
      <c r="M541" s="1">
        <f>IF(L541=TRUE, _xlfn.XLOOKUP(C541, Products!A$2:A$91,Products!G$2:G$91), 0)</f>
        <v>0</v>
      </c>
      <c r="N541" t="str">
        <f ca="1">_xlfn.TEXTJOIN(", ", TRUE,
 IF(AND(L541=TRUE, E541&gt;0), "Membership Pricing", ""),
 IF(AND(L541=TRUE, M541&gt;0), "PC Points", ""),
 IF(AND(_xlfn.XLOOKUP(C541, Products!A:A, Products!C:C, "")="Bakery", RAND()&lt;0.3), "50% Perishable", "")
)</f>
        <v/>
      </c>
      <c r="O541" s="5">
        <f t="shared" ca="1" si="17"/>
        <v>0</v>
      </c>
    </row>
    <row r="542" spans="1:15" x14ac:dyDescent="0.45">
      <c r="A542" t="s">
        <v>350</v>
      </c>
      <c r="B542" s="6">
        <f>_xlfn.XLOOKUP(Table1[[#This Row],[Transaction_ID]],Transactions!A$2:A$501,Transactions!D$2:D$501)</f>
        <v>45719</v>
      </c>
      <c r="C542">
        <v>123598</v>
      </c>
      <c r="D542" s="5">
        <f>_xlfn.XLOOKUP(Table1[[#This Row],[SKU]],Products!A$2:A$91,Products!E$2:E$91)</f>
        <v>6.49</v>
      </c>
      <c r="E542" s="5">
        <f>_xlfn.XLOOKUP(C542,Products!A$2:A$91,Products!F$2:F$91)</f>
        <v>0</v>
      </c>
      <c r="F542">
        <v>4</v>
      </c>
      <c r="G542" s="5">
        <f>Table1[[#This Row],[Price]]*Table1[[#This Row],[Quantity_Sold]]</f>
        <v>25.96</v>
      </c>
      <c r="H542" s="5">
        <f t="shared" ca="1" si="16"/>
        <v>25.96</v>
      </c>
      <c r="I542">
        <f>_xlfn.XLOOKUP(Table1[[#This Row],[Transaction_ID]],Transactions!A$2:A$501,Transactions!B$2:B$501)</f>
        <v>217</v>
      </c>
      <c r="J542">
        <f>_xlfn.XLOOKUP(Table1[[#This Row],[Transaction_ID]],Transactions!$A$2:$A$501,Transactions!$C$2:$C$501)</f>
        <v>3</v>
      </c>
      <c r="K542" t="str">
        <f>_xlfn.XLOOKUP(Table1[[#This Row],[Transaction_ID]],Transactions!A$2:A$501,Transactions!F$2:F$501)</f>
        <v>Cash</v>
      </c>
      <c r="L542" t="b">
        <f>_xlfn.XLOOKUP(Table1[[#This Row],[Transaction_ID]],Transactions!A$2:A$501,Transactions!G$2:G$501)</f>
        <v>1</v>
      </c>
      <c r="M542" s="1">
        <f>IF(L542=TRUE, _xlfn.XLOOKUP(C542, Products!A$2:A$91,Products!G$2:G$91), 0)</f>
        <v>0</v>
      </c>
      <c r="N542" t="str">
        <f ca="1">_xlfn.TEXTJOIN(", ", TRUE,
 IF(AND(L542=TRUE, E542&gt;0), "Membership Pricing", ""),
 IF(AND(L542=TRUE, M542&gt;0), "PC Points", ""),
 IF(AND(_xlfn.XLOOKUP(C542, Products!A:A, Products!C:C, "")="Bakery", RAND()&lt;0.3), "50% Perishable", "")
)</f>
        <v/>
      </c>
      <c r="O542" s="5">
        <f t="shared" ca="1" si="17"/>
        <v>0</v>
      </c>
    </row>
    <row r="543" spans="1:15" x14ac:dyDescent="0.45">
      <c r="A543" t="s">
        <v>351</v>
      </c>
      <c r="B543" s="6">
        <f>_xlfn.XLOOKUP(Table1[[#This Row],[Transaction_ID]],Transactions!A$2:A$501,Transactions!D$2:D$501)</f>
        <v>45741</v>
      </c>
      <c r="C543">
        <v>123580</v>
      </c>
      <c r="D543" s="5">
        <f>_xlfn.XLOOKUP(Table1[[#This Row],[SKU]],Products!A$2:A$91,Products!E$2:E$91)</f>
        <v>3.79</v>
      </c>
      <c r="E543" s="5">
        <f>_xlfn.XLOOKUP(C543,Products!A$2:A$91,Products!F$2:F$91)</f>
        <v>3.49</v>
      </c>
      <c r="F543">
        <v>3</v>
      </c>
      <c r="G543" s="5">
        <f>Table1[[#This Row],[Price]]*Table1[[#This Row],[Quantity_Sold]]</f>
        <v>11.370000000000001</v>
      </c>
      <c r="H543" s="5">
        <f t="shared" ca="1" si="16"/>
        <v>5.2350000000000003</v>
      </c>
      <c r="I543">
        <f>_xlfn.XLOOKUP(Table1[[#This Row],[Transaction_ID]],Transactions!A$2:A$501,Transactions!B$2:B$501)</f>
        <v>219</v>
      </c>
      <c r="J543">
        <f>_xlfn.XLOOKUP(Table1[[#This Row],[Transaction_ID]],Transactions!$A$2:$A$501,Transactions!$C$2:$C$501)</f>
        <v>7</v>
      </c>
      <c r="K543" t="str">
        <f>_xlfn.XLOOKUP(Table1[[#This Row],[Transaction_ID]],Transactions!A$2:A$501,Transactions!F$2:F$501)</f>
        <v>Cash</v>
      </c>
      <c r="L543" t="b">
        <f>_xlfn.XLOOKUP(Table1[[#This Row],[Transaction_ID]],Transactions!A$2:A$501,Transactions!G$2:G$501)</f>
        <v>1</v>
      </c>
      <c r="M543" s="1">
        <f>IF(L543=TRUE, _xlfn.XLOOKUP(C543, Products!A$2:A$91,Products!G$2:G$91), 0)</f>
        <v>500</v>
      </c>
      <c r="N543" t="str">
        <f ca="1">_xlfn.TEXTJOIN(", ", TRUE,
 IF(AND(L543=TRUE, E543&gt;0), "Membership Pricing", ""),
 IF(AND(L543=TRUE, M543&gt;0), "PC Points", ""),
 IF(AND(_xlfn.XLOOKUP(C543, Products!A:A, Products!C:C, "")="Bakery", RAND()&lt;0.3), "50% Perishable", "")
)</f>
        <v>Membership Pricing, PC Points, 50% Perishable</v>
      </c>
      <c r="O543" s="5">
        <f t="shared" ca="1" si="17"/>
        <v>6.1350000000000007</v>
      </c>
    </row>
    <row r="544" spans="1:15" x14ac:dyDescent="0.45">
      <c r="A544" t="s">
        <v>351</v>
      </c>
      <c r="B544" s="6">
        <f>_xlfn.XLOOKUP(Table1[[#This Row],[Transaction_ID]],Transactions!A$2:A$501,Transactions!D$2:D$501)</f>
        <v>45741</v>
      </c>
      <c r="C544">
        <v>123598</v>
      </c>
      <c r="D544" s="5">
        <f>_xlfn.XLOOKUP(Table1[[#This Row],[SKU]],Products!A$2:A$91,Products!E$2:E$91)</f>
        <v>6.49</v>
      </c>
      <c r="E544" s="5">
        <f>_xlfn.XLOOKUP(C544,Products!A$2:A$91,Products!F$2:F$91)</f>
        <v>0</v>
      </c>
      <c r="F544">
        <v>1</v>
      </c>
      <c r="G544" s="5">
        <f>Table1[[#This Row],[Price]]*Table1[[#This Row],[Quantity_Sold]]</f>
        <v>6.49</v>
      </c>
      <c r="H544" s="5">
        <f t="shared" ca="1" si="16"/>
        <v>6.49</v>
      </c>
      <c r="I544">
        <f>_xlfn.XLOOKUP(Table1[[#This Row],[Transaction_ID]],Transactions!A$2:A$501,Transactions!B$2:B$501)</f>
        <v>219</v>
      </c>
      <c r="J544">
        <f>_xlfn.XLOOKUP(Table1[[#This Row],[Transaction_ID]],Transactions!$A$2:$A$501,Transactions!$C$2:$C$501)</f>
        <v>7</v>
      </c>
      <c r="K544" t="str">
        <f>_xlfn.XLOOKUP(Table1[[#This Row],[Transaction_ID]],Transactions!A$2:A$501,Transactions!F$2:F$501)</f>
        <v>Cash</v>
      </c>
      <c r="L544" t="b">
        <f>_xlfn.XLOOKUP(Table1[[#This Row],[Transaction_ID]],Transactions!A$2:A$501,Transactions!G$2:G$501)</f>
        <v>1</v>
      </c>
      <c r="M544" s="1">
        <f>IF(L544=TRUE, _xlfn.XLOOKUP(C544, Products!A$2:A$91,Products!G$2:G$91), 0)</f>
        <v>0</v>
      </c>
      <c r="N544" t="str">
        <f ca="1">_xlfn.TEXTJOIN(", ", TRUE,
 IF(AND(L544=TRUE, E544&gt;0), "Membership Pricing", ""),
 IF(AND(L544=TRUE, M544&gt;0), "PC Points", ""),
 IF(AND(_xlfn.XLOOKUP(C544, Products!A:A, Products!C:C, "")="Bakery", RAND()&lt;0.3), "50% Perishable", "")
)</f>
        <v/>
      </c>
      <c r="O544" s="5">
        <f t="shared" ca="1" si="17"/>
        <v>0</v>
      </c>
    </row>
    <row r="545" spans="1:15" x14ac:dyDescent="0.45">
      <c r="A545" t="s">
        <v>351</v>
      </c>
      <c r="B545" s="6">
        <f>_xlfn.XLOOKUP(Table1[[#This Row],[Transaction_ID]],Transactions!A$2:A$501,Transactions!D$2:D$501)</f>
        <v>45741</v>
      </c>
      <c r="C545">
        <v>123526</v>
      </c>
      <c r="D545" s="5">
        <f>_xlfn.XLOOKUP(Table1[[#This Row],[SKU]],Products!A$2:A$91,Products!E$2:E$91)</f>
        <v>5.49</v>
      </c>
      <c r="E545" s="5">
        <f>_xlfn.XLOOKUP(C545,Products!A$2:A$91,Products!F$2:F$91)</f>
        <v>0</v>
      </c>
      <c r="F545">
        <v>3</v>
      </c>
      <c r="G545" s="5">
        <f>Table1[[#This Row],[Price]]*Table1[[#This Row],[Quantity_Sold]]</f>
        <v>16.47</v>
      </c>
      <c r="H545" s="5">
        <f t="shared" ca="1" si="16"/>
        <v>8.2349999999999994</v>
      </c>
      <c r="I545">
        <f>_xlfn.XLOOKUP(Table1[[#This Row],[Transaction_ID]],Transactions!A$2:A$501,Transactions!B$2:B$501)</f>
        <v>219</v>
      </c>
      <c r="J545">
        <f>_xlfn.XLOOKUP(Table1[[#This Row],[Transaction_ID]],Transactions!$A$2:$A$501,Transactions!$C$2:$C$501)</f>
        <v>7</v>
      </c>
      <c r="K545" t="str">
        <f>_xlfn.XLOOKUP(Table1[[#This Row],[Transaction_ID]],Transactions!A$2:A$501,Transactions!F$2:F$501)</f>
        <v>Cash</v>
      </c>
      <c r="L545" t="b">
        <f>_xlfn.XLOOKUP(Table1[[#This Row],[Transaction_ID]],Transactions!A$2:A$501,Transactions!G$2:G$501)</f>
        <v>1</v>
      </c>
      <c r="M545" s="1">
        <f>IF(L545=TRUE, _xlfn.XLOOKUP(C545, Products!A$2:A$91,Products!G$2:G$91), 0)</f>
        <v>0</v>
      </c>
      <c r="N545" t="str">
        <f ca="1">_xlfn.TEXTJOIN(", ", TRUE,
 IF(AND(L545=TRUE, E545&gt;0), "Membership Pricing", ""),
 IF(AND(L545=TRUE, M545&gt;0), "PC Points", ""),
 IF(AND(_xlfn.XLOOKUP(C545, Products!A:A, Products!C:C, "")="Bakery", RAND()&lt;0.3), "50% Perishable", "")
)</f>
        <v>50% Perishable</v>
      </c>
      <c r="O545" s="5">
        <f t="shared" ca="1" si="17"/>
        <v>8.2349999999999994</v>
      </c>
    </row>
    <row r="546" spans="1:15" x14ac:dyDescent="0.45">
      <c r="A546" t="s">
        <v>351</v>
      </c>
      <c r="B546" s="6">
        <f>_xlfn.XLOOKUP(Table1[[#This Row],[Transaction_ID]],Transactions!A$2:A$501,Transactions!D$2:D$501)</f>
        <v>45741</v>
      </c>
      <c r="C546">
        <v>123522</v>
      </c>
      <c r="D546" s="5">
        <f>_xlfn.XLOOKUP(Table1[[#This Row],[SKU]],Products!A$2:A$91,Products!E$2:E$91)</f>
        <v>4.49</v>
      </c>
      <c r="E546" s="5">
        <f>_xlfn.XLOOKUP(C546,Products!A$2:A$91,Products!F$2:F$91)</f>
        <v>0</v>
      </c>
      <c r="F546">
        <v>2</v>
      </c>
      <c r="G546" s="5">
        <f>Table1[[#This Row],[Price]]*Table1[[#This Row],[Quantity_Sold]]</f>
        <v>8.98</v>
      </c>
      <c r="H546" s="5">
        <f t="shared" ca="1" si="16"/>
        <v>8.98</v>
      </c>
      <c r="I546">
        <f>_xlfn.XLOOKUP(Table1[[#This Row],[Transaction_ID]],Transactions!A$2:A$501,Transactions!B$2:B$501)</f>
        <v>219</v>
      </c>
      <c r="J546">
        <f>_xlfn.XLOOKUP(Table1[[#This Row],[Transaction_ID]],Transactions!$A$2:$A$501,Transactions!$C$2:$C$501)</f>
        <v>7</v>
      </c>
      <c r="K546" t="str">
        <f>_xlfn.XLOOKUP(Table1[[#This Row],[Transaction_ID]],Transactions!A$2:A$501,Transactions!F$2:F$501)</f>
        <v>Cash</v>
      </c>
      <c r="L546" t="b">
        <f>_xlfn.XLOOKUP(Table1[[#This Row],[Transaction_ID]],Transactions!A$2:A$501,Transactions!G$2:G$501)</f>
        <v>1</v>
      </c>
      <c r="M546" s="1">
        <f>IF(L546=TRUE, _xlfn.XLOOKUP(C546, Products!A$2:A$91,Products!G$2:G$91), 0)</f>
        <v>0</v>
      </c>
      <c r="N546" t="str">
        <f ca="1">_xlfn.TEXTJOIN(", ", TRUE,
 IF(AND(L546=TRUE, E546&gt;0), "Membership Pricing", ""),
 IF(AND(L546=TRUE, M546&gt;0), "PC Points", ""),
 IF(AND(_xlfn.XLOOKUP(C546, Products!A:A, Products!C:C, "")="Bakery", RAND()&lt;0.3), "50% Perishable", "")
)</f>
        <v/>
      </c>
      <c r="O546" s="5">
        <f t="shared" ca="1" si="17"/>
        <v>0</v>
      </c>
    </row>
    <row r="547" spans="1:15" x14ac:dyDescent="0.45">
      <c r="A547" t="s">
        <v>119</v>
      </c>
      <c r="B547" s="6">
        <f>_xlfn.XLOOKUP(Table1[[#This Row],[Transaction_ID]],Transactions!A$2:A$501,Transactions!D$2:D$501)</f>
        <v>45741</v>
      </c>
      <c r="C547">
        <v>123585</v>
      </c>
      <c r="D547" s="5">
        <f>_xlfn.XLOOKUP(Table1[[#This Row],[SKU]],Products!A$2:A$91,Products!E$2:E$91)</f>
        <v>2.99</v>
      </c>
      <c r="E547" s="5">
        <f>_xlfn.XLOOKUP(C547,Products!A$2:A$91,Products!F$2:F$91)</f>
        <v>0</v>
      </c>
      <c r="F547">
        <v>3</v>
      </c>
      <c r="G547" s="5">
        <f>Table1[[#This Row],[Price]]*Table1[[#This Row],[Quantity_Sold]]</f>
        <v>8.9700000000000006</v>
      </c>
      <c r="H547" s="5">
        <f t="shared" ca="1" si="16"/>
        <v>8.9700000000000006</v>
      </c>
      <c r="I547">
        <f>_xlfn.XLOOKUP(Table1[[#This Row],[Transaction_ID]],Transactions!A$2:A$501,Transactions!B$2:B$501)</f>
        <v>218</v>
      </c>
      <c r="J547">
        <f>_xlfn.XLOOKUP(Table1[[#This Row],[Transaction_ID]],Transactions!$A$2:$A$501,Transactions!$C$2:$C$501)</f>
        <v>6</v>
      </c>
      <c r="K547" t="str">
        <f>_xlfn.XLOOKUP(Table1[[#This Row],[Transaction_ID]],Transactions!A$2:A$501,Transactions!F$2:F$501)</f>
        <v>Cash</v>
      </c>
      <c r="L547" t="b">
        <f>_xlfn.XLOOKUP(Table1[[#This Row],[Transaction_ID]],Transactions!A$2:A$501,Transactions!G$2:G$501)</f>
        <v>1</v>
      </c>
      <c r="M547" s="1">
        <f>IF(L547=TRUE, _xlfn.XLOOKUP(C547, Products!A$2:A$91,Products!G$2:G$91), 0)</f>
        <v>1000</v>
      </c>
      <c r="N547" t="str">
        <f ca="1">_xlfn.TEXTJOIN(", ", TRUE,
 IF(AND(L547=TRUE, E547&gt;0), "Membership Pricing", ""),
 IF(AND(L547=TRUE, M547&gt;0), "PC Points", ""),
 IF(AND(_xlfn.XLOOKUP(C547, Products!A:A, Products!C:C, "")="Bakery", RAND()&lt;0.3), "50% Perishable", "")
)</f>
        <v>PC Points</v>
      </c>
      <c r="O547" s="5">
        <f t="shared" ca="1" si="17"/>
        <v>0</v>
      </c>
    </row>
    <row r="548" spans="1:15" x14ac:dyDescent="0.45">
      <c r="A548" t="s">
        <v>119</v>
      </c>
      <c r="B548" s="6">
        <f>_xlfn.XLOOKUP(Table1[[#This Row],[Transaction_ID]],Transactions!A$2:A$501,Transactions!D$2:D$501)</f>
        <v>45741</v>
      </c>
      <c r="C548">
        <v>123556</v>
      </c>
      <c r="D548" s="5">
        <f>_xlfn.XLOOKUP(Table1[[#This Row],[SKU]],Products!A$2:A$91,Products!E$2:E$91)</f>
        <v>9.99</v>
      </c>
      <c r="E548" s="5">
        <f>_xlfn.XLOOKUP(C548,Products!A$2:A$91,Products!F$2:F$91)</f>
        <v>0</v>
      </c>
      <c r="F548">
        <v>2</v>
      </c>
      <c r="G548" s="5">
        <f>Table1[[#This Row],[Price]]*Table1[[#This Row],[Quantity_Sold]]</f>
        <v>19.98</v>
      </c>
      <c r="H548" s="5">
        <f t="shared" ca="1" si="16"/>
        <v>19.98</v>
      </c>
      <c r="I548">
        <f>_xlfn.XLOOKUP(Table1[[#This Row],[Transaction_ID]],Transactions!A$2:A$501,Transactions!B$2:B$501)</f>
        <v>218</v>
      </c>
      <c r="J548">
        <f>_xlfn.XLOOKUP(Table1[[#This Row],[Transaction_ID]],Transactions!$A$2:$A$501,Transactions!$C$2:$C$501)</f>
        <v>6</v>
      </c>
      <c r="K548" t="str">
        <f>_xlfn.XLOOKUP(Table1[[#This Row],[Transaction_ID]],Transactions!A$2:A$501,Transactions!F$2:F$501)</f>
        <v>Cash</v>
      </c>
      <c r="L548" t="b">
        <f>_xlfn.XLOOKUP(Table1[[#This Row],[Transaction_ID]],Transactions!A$2:A$501,Transactions!G$2:G$501)</f>
        <v>1</v>
      </c>
      <c r="M548" s="1">
        <f>IF(L548=TRUE, _xlfn.XLOOKUP(C548, Products!A$2:A$91,Products!G$2:G$91), 0)</f>
        <v>0</v>
      </c>
      <c r="N548" t="str">
        <f ca="1">_xlfn.TEXTJOIN(", ", TRUE,
 IF(AND(L548=TRUE, E548&gt;0), "Membership Pricing", ""),
 IF(AND(L548=TRUE, M548&gt;0), "PC Points", ""),
 IF(AND(_xlfn.XLOOKUP(C548, Products!A:A, Products!C:C, "")="Bakery", RAND()&lt;0.3), "50% Perishable", "")
)</f>
        <v/>
      </c>
      <c r="O548" s="5">
        <f t="shared" ca="1" si="17"/>
        <v>0</v>
      </c>
    </row>
    <row r="549" spans="1:15" x14ac:dyDescent="0.45">
      <c r="A549" t="s">
        <v>352</v>
      </c>
      <c r="B549" s="6">
        <f>_xlfn.XLOOKUP(Table1[[#This Row],[Transaction_ID]],Transactions!A$2:A$501,Transactions!D$2:D$501)</f>
        <v>45741</v>
      </c>
      <c r="C549">
        <v>123578</v>
      </c>
      <c r="D549" s="5">
        <f>_xlfn.XLOOKUP(Table1[[#This Row],[SKU]],Products!A$2:A$91,Products!E$2:E$91)</f>
        <v>3.29</v>
      </c>
      <c r="E549" s="5">
        <f>_xlfn.XLOOKUP(C549,Products!A$2:A$91,Products!F$2:F$91)</f>
        <v>0</v>
      </c>
      <c r="F549">
        <v>3</v>
      </c>
      <c r="G549" s="5">
        <f>Table1[[#This Row],[Price]]*Table1[[#This Row],[Quantity_Sold]]</f>
        <v>9.870000000000001</v>
      </c>
      <c r="H549" s="5">
        <f t="shared" ca="1" si="16"/>
        <v>9.870000000000001</v>
      </c>
      <c r="I549">
        <f>_xlfn.XLOOKUP(Table1[[#This Row],[Transaction_ID]],Transactions!A$2:A$501,Transactions!B$2:B$501)</f>
        <v>212</v>
      </c>
      <c r="J549">
        <f>_xlfn.XLOOKUP(Table1[[#This Row],[Transaction_ID]],Transactions!$A$2:$A$501,Transactions!$C$2:$C$501)</f>
        <v>2</v>
      </c>
      <c r="K549" t="str">
        <f>_xlfn.XLOOKUP(Table1[[#This Row],[Transaction_ID]],Transactions!A$2:A$501,Transactions!F$2:F$501)</f>
        <v>Credit Card</v>
      </c>
      <c r="L549" t="b">
        <f>_xlfn.XLOOKUP(Table1[[#This Row],[Transaction_ID]],Transactions!A$2:A$501,Transactions!G$2:G$501)</f>
        <v>1</v>
      </c>
      <c r="M549" s="1">
        <f>IF(L549=TRUE, _xlfn.XLOOKUP(C549, Products!A$2:A$91,Products!G$2:G$91), 0)</f>
        <v>0</v>
      </c>
      <c r="N549" t="str">
        <f ca="1">_xlfn.TEXTJOIN(", ", TRUE,
 IF(AND(L549=TRUE, E549&gt;0), "Membership Pricing", ""),
 IF(AND(L549=TRUE, M549&gt;0), "PC Points", ""),
 IF(AND(_xlfn.XLOOKUP(C549, Products!A:A, Products!C:C, "")="Bakery", RAND()&lt;0.3), "50% Perishable", "")
)</f>
        <v/>
      </c>
      <c r="O549" s="5">
        <f t="shared" ca="1" si="17"/>
        <v>0</v>
      </c>
    </row>
    <row r="550" spans="1:15" x14ac:dyDescent="0.45">
      <c r="A550" t="s">
        <v>352</v>
      </c>
      <c r="B550" s="6">
        <f>_xlfn.XLOOKUP(Table1[[#This Row],[Transaction_ID]],Transactions!A$2:A$501,Transactions!D$2:D$501)</f>
        <v>45741</v>
      </c>
      <c r="C550">
        <v>123582</v>
      </c>
      <c r="D550" s="5">
        <f>_xlfn.XLOOKUP(Table1[[#This Row],[SKU]],Products!A$2:A$91,Products!E$2:E$91)</f>
        <v>3.99</v>
      </c>
      <c r="E550" s="5">
        <f>_xlfn.XLOOKUP(C550,Products!A$2:A$91,Products!F$2:F$91)</f>
        <v>0</v>
      </c>
      <c r="F550">
        <v>2</v>
      </c>
      <c r="G550" s="5">
        <f>Table1[[#This Row],[Price]]*Table1[[#This Row],[Quantity_Sold]]</f>
        <v>7.98</v>
      </c>
      <c r="H550" s="5">
        <f t="shared" ca="1" si="16"/>
        <v>7.98</v>
      </c>
      <c r="I550">
        <f>_xlfn.XLOOKUP(Table1[[#This Row],[Transaction_ID]],Transactions!A$2:A$501,Transactions!B$2:B$501)</f>
        <v>212</v>
      </c>
      <c r="J550">
        <f>_xlfn.XLOOKUP(Table1[[#This Row],[Transaction_ID]],Transactions!$A$2:$A$501,Transactions!$C$2:$C$501)</f>
        <v>2</v>
      </c>
      <c r="K550" t="str">
        <f>_xlfn.XLOOKUP(Table1[[#This Row],[Transaction_ID]],Transactions!A$2:A$501,Transactions!F$2:F$501)</f>
        <v>Credit Card</v>
      </c>
      <c r="L550" t="b">
        <f>_xlfn.XLOOKUP(Table1[[#This Row],[Transaction_ID]],Transactions!A$2:A$501,Transactions!G$2:G$501)</f>
        <v>1</v>
      </c>
      <c r="M550" s="1">
        <f>IF(L550=TRUE, _xlfn.XLOOKUP(C550, Products!A$2:A$91,Products!G$2:G$91), 0)</f>
        <v>0</v>
      </c>
      <c r="N550" t="str">
        <f ca="1">_xlfn.TEXTJOIN(", ", TRUE,
 IF(AND(L550=TRUE, E550&gt;0), "Membership Pricing", ""),
 IF(AND(L550=TRUE, M550&gt;0), "PC Points", ""),
 IF(AND(_xlfn.XLOOKUP(C550, Products!A:A, Products!C:C, "")="Bakery", RAND()&lt;0.3), "50% Perishable", "")
)</f>
        <v/>
      </c>
      <c r="O550" s="5">
        <f t="shared" ca="1" si="17"/>
        <v>0</v>
      </c>
    </row>
    <row r="551" spans="1:15" x14ac:dyDescent="0.45">
      <c r="A551" t="s">
        <v>352</v>
      </c>
      <c r="B551" s="6">
        <f>_xlfn.XLOOKUP(Table1[[#This Row],[Transaction_ID]],Transactions!A$2:A$501,Transactions!D$2:D$501)</f>
        <v>45741</v>
      </c>
      <c r="C551">
        <v>123594</v>
      </c>
      <c r="D551" s="5">
        <f>_xlfn.XLOOKUP(Table1[[#This Row],[SKU]],Products!A$2:A$91,Products!E$2:E$91)</f>
        <v>3.49</v>
      </c>
      <c r="E551" s="5">
        <f>_xlfn.XLOOKUP(C551,Products!A$2:A$91,Products!F$2:F$91)</f>
        <v>0</v>
      </c>
      <c r="F551">
        <v>5</v>
      </c>
      <c r="G551" s="5">
        <f>Table1[[#This Row],[Price]]*Table1[[#This Row],[Quantity_Sold]]</f>
        <v>17.450000000000003</v>
      </c>
      <c r="H551" s="5">
        <f t="shared" ca="1" si="16"/>
        <v>17.450000000000003</v>
      </c>
      <c r="I551">
        <f>_xlfn.XLOOKUP(Table1[[#This Row],[Transaction_ID]],Transactions!A$2:A$501,Transactions!B$2:B$501)</f>
        <v>212</v>
      </c>
      <c r="J551">
        <f>_xlfn.XLOOKUP(Table1[[#This Row],[Transaction_ID]],Transactions!$A$2:$A$501,Transactions!$C$2:$C$501)</f>
        <v>2</v>
      </c>
      <c r="K551" t="str">
        <f>_xlfn.XLOOKUP(Table1[[#This Row],[Transaction_ID]],Transactions!A$2:A$501,Transactions!F$2:F$501)</f>
        <v>Credit Card</v>
      </c>
      <c r="L551" t="b">
        <f>_xlfn.XLOOKUP(Table1[[#This Row],[Transaction_ID]],Transactions!A$2:A$501,Transactions!G$2:G$501)</f>
        <v>1</v>
      </c>
      <c r="M551" s="1">
        <f>IF(L551=TRUE, _xlfn.XLOOKUP(C551, Products!A$2:A$91,Products!G$2:G$91), 0)</f>
        <v>0</v>
      </c>
      <c r="N551" t="str">
        <f ca="1">_xlfn.TEXTJOIN(", ", TRUE,
 IF(AND(L551=TRUE, E551&gt;0), "Membership Pricing", ""),
 IF(AND(L551=TRUE, M551&gt;0), "PC Points", ""),
 IF(AND(_xlfn.XLOOKUP(C551, Products!A:A, Products!C:C, "")="Bakery", RAND()&lt;0.3), "50% Perishable", "")
)</f>
        <v/>
      </c>
      <c r="O551" s="5">
        <f t="shared" ca="1" si="17"/>
        <v>0</v>
      </c>
    </row>
    <row r="552" spans="1:15" x14ac:dyDescent="0.45">
      <c r="A552" t="s">
        <v>120</v>
      </c>
      <c r="B552" s="6">
        <f>_xlfn.XLOOKUP(Table1[[#This Row],[Transaction_ID]],Transactions!A$2:A$501,Transactions!D$2:D$501)</f>
        <v>45741</v>
      </c>
      <c r="C552">
        <v>123520</v>
      </c>
      <c r="D552" s="5">
        <f>_xlfn.XLOOKUP(Table1[[#This Row],[SKU]],Products!A$2:A$91,Products!E$2:E$91)</f>
        <v>3.49</v>
      </c>
      <c r="E552" s="5">
        <f>_xlfn.XLOOKUP(C552,Products!A$2:A$91,Products!F$2:F$91)</f>
        <v>0</v>
      </c>
      <c r="F552">
        <v>1</v>
      </c>
      <c r="G552" s="5">
        <f>Table1[[#This Row],[Price]]*Table1[[#This Row],[Quantity_Sold]]</f>
        <v>3.49</v>
      </c>
      <c r="H552" s="5">
        <f t="shared" ca="1" si="16"/>
        <v>3.49</v>
      </c>
      <c r="I552">
        <f>_xlfn.XLOOKUP(Table1[[#This Row],[Transaction_ID]],Transactions!A$2:A$501,Transactions!B$2:B$501)</f>
        <v>212</v>
      </c>
      <c r="J552">
        <f>_xlfn.XLOOKUP(Table1[[#This Row],[Transaction_ID]],Transactions!$A$2:$A$501,Transactions!$C$2:$C$501)</f>
        <v>1</v>
      </c>
      <c r="K552" t="str">
        <f>_xlfn.XLOOKUP(Table1[[#This Row],[Transaction_ID]],Transactions!A$2:A$501,Transactions!F$2:F$501)</f>
        <v>Credit Card</v>
      </c>
      <c r="L552" t="b">
        <f>_xlfn.XLOOKUP(Table1[[#This Row],[Transaction_ID]],Transactions!A$2:A$501,Transactions!G$2:G$501)</f>
        <v>1</v>
      </c>
      <c r="M552" s="1">
        <f>IF(L552=TRUE, _xlfn.XLOOKUP(C552, Products!A$2:A$91,Products!G$2:G$91), 0)</f>
        <v>2000</v>
      </c>
      <c r="N552" t="str">
        <f ca="1">_xlfn.TEXTJOIN(", ", TRUE,
 IF(AND(L552=TRUE, E552&gt;0), "Membership Pricing", ""),
 IF(AND(L552=TRUE, M552&gt;0), "PC Points", ""),
 IF(AND(_xlfn.XLOOKUP(C552, Products!A:A, Products!C:C, "")="Bakery", RAND()&lt;0.3), "50% Perishable", "")
)</f>
        <v>PC Points</v>
      </c>
      <c r="O552" s="5">
        <f t="shared" ca="1" si="17"/>
        <v>0</v>
      </c>
    </row>
    <row r="553" spans="1:15" x14ac:dyDescent="0.45">
      <c r="A553" t="s">
        <v>120</v>
      </c>
      <c r="B553" s="6">
        <f>_xlfn.XLOOKUP(Table1[[#This Row],[Transaction_ID]],Transactions!A$2:A$501,Transactions!D$2:D$501)</f>
        <v>45741</v>
      </c>
      <c r="C553">
        <v>123555</v>
      </c>
      <c r="D553" s="5">
        <f>_xlfn.XLOOKUP(Table1[[#This Row],[SKU]],Products!A$2:A$91,Products!E$2:E$91)</f>
        <v>2.29</v>
      </c>
      <c r="E553" s="5">
        <f>_xlfn.XLOOKUP(C553,Products!A$2:A$91,Products!F$2:F$91)</f>
        <v>0</v>
      </c>
      <c r="F553">
        <v>1</v>
      </c>
      <c r="G553" s="5">
        <f>Table1[[#This Row],[Price]]*Table1[[#This Row],[Quantity_Sold]]</f>
        <v>2.29</v>
      </c>
      <c r="H553" s="5">
        <f t="shared" ca="1" si="16"/>
        <v>2.29</v>
      </c>
      <c r="I553">
        <f>_xlfn.XLOOKUP(Table1[[#This Row],[Transaction_ID]],Transactions!A$2:A$501,Transactions!B$2:B$501)</f>
        <v>212</v>
      </c>
      <c r="J553">
        <f>_xlfn.XLOOKUP(Table1[[#This Row],[Transaction_ID]],Transactions!$A$2:$A$501,Transactions!$C$2:$C$501)</f>
        <v>1</v>
      </c>
      <c r="K553" t="str">
        <f>_xlfn.XLOOKUP(Table1[[#This Row],[Transaction_ID]],Transactions!A$2:A$501,Transactions!F$2:F$501)</f>
        <v>Credit Card</v>
      </c>
      <c r="L553" t="b">
        <f>_xlfn.XLOOKUP(Table1[[#This Row],[Transaction_ID]],Transactions!A$2:A$501,Transactions!G$2:G$501)</f>
        <v>1</v>
      </c>
      <c r="M553" s="1">
        <f>IF(L553=TRUE, _xlfn.XLOOKUP(C553, Products!A$2:A$91,Products!G$2:G$91), 0)</f>
        <v>0</v>
      </c>
      <c r="N553" t="str">
        <f ca="1">_xlfn.TEXTJOIN(", ", TRUE,
 IF(AND(L553=TRUE, E553&gt;0), "Membership Pricing", ""),
 IF(AND(L553=TRUE, M553&gt;0), "PC Points", ""),
 IF(AND(_xlfn.XLOOKUP(C553, Products!A:A, Products!C:C, "")="Bakery", RAND()&lt;0.3), "50% Perishable", "")
)</f>
        <v/>
      </c>
      <c r="O553" s="5">
        <f t="shared" ca="1" si="17"/>
        <v>0</v>
      </c>
    </row>
    <row r="554" spans="1:15" x14ac:dyDescent="0.45">
      <c r="A554" t="s">
        <v>120</v>
      </c>
      <c r="B554" s="6">
        <f>_xlfn.XLOOKUP(Table1[[#This Row],[Transaction_ID]],Transactions!A$2:A$501,Transactions!D$2:D$501)</f>
        <v>45741</v>
      </c>
      <c r="C554">
        <v>123526</v>
      </c>
      <c r="D554" s="5">
        <f>_xlfn.XLOOKUP(Table1[[#This Row],[SKU]],Products!A$2:A$91,Products!E$2:E$91)</f>
        <v>5.49</v>
      </c>
      <c r="E554" s="5">
        <f>_xlfn.XLOOKUP(C554,Products!A$2:A$91,Products!F$2:F$91)</f>
        <v>0</v>
      </c>
      <c r="F554">
        <v>1</v>
      </c>
      <c r="G554" s="5">
        <f>Table1[[#This Row],[Price]]*Table1[[#This Row],[Quantity_Sold]]</f>
        <v>5.49</v>
      </c>
      <c r="H554" s="5">
        <f t="shared" ca="1" si="16"/>
        <v>2.7450000000000001</v>
      </c>
      <c r="I554">
        <f>_xlfn.XLOOKUP(Table1[[#This Row],[Transaction_ID]],Transactions!A$2:A$501,Transactions!B$2:B$501)</f>
        <v>212</v>
      </c>
      <c r="J554">
        <f>_xlfn.XLOOKUP(Table1[[#This Row],[Transaction_ID]],Transactions!$A$2:$A$501,Transactions!$C$2:$C$501)</f>
        <v>1</v>
      </c>
      <c r="K554" t="str">
        <f>_xlfn.XLOOKUP(Table1[[#This Row],[Transaction_ID]],Transactions!A$2:A$501,Transactions!F$2:F$501)</f>
        <v>Credit Card</v>
      </c>
      <c r="L554" t="b">
        <f>_xlfn.XLOOKUP(Table1[[#This Row],[Transaction_ID]],Transactions!A$2:A$501,Transactions!G$2:G$501)</f>
        <v>1</v>
      </c>
      <c r="M554" s="1">
        <f>IF(L554=TRUE, _xlfn.XLOOKUP(C554, Products!A$2:A$91,Products!G$2:G$91), 0)</f>
        <v>0</v>
      </c>
      <c r="N554" t="str">
        <f ca="1">_xlfn.TEXTJOIN(", ", TRUE,
 IF(AND(L554=TRUE, E554&gt;0), "Membership Pricing", ""),
 IF(AND(L554=TRUE, M554&gt;0), "PC Points", ""),
 IF(AND(_xlfn.XLOOKUP(C554, Products!A:A, Products!C:C, "")="Bakery", RAND()&lt;0.3), "50% Perishable", "")
)</f>
        <v>50% Perishable</v>
      </c>
      <c r="O554" s="5">
        <f t="shared" ca="1" si="17"/>
        <v>2.7450000000000001</v>
      </c>
    </row>
    <row r="555" spans="1:15" x14ac:dyDescent="0.45">
      <c r="A555" t="s">
        <v>120</v>
      </c>
      <c r="B555" s="6">
        <f>_xlfn.XLOOKUP(Table1[[#This Row],[Transaction_ID]],Transactions!A$2:A$501,Transactions!D$2:D$501)</f>
        <v>45741</v>
      </c>
      <c r="C555">
        <v>123521</v>
      </c>
      <c r="D555" s="5">
        <f>_xlfn.XLOOKUP(Table1[[#This Row],[SKU]],Products!A$2:A$91,Products!E$2:E$91)</f>
        <v>3.99</v>
      </c>
      <c r="E555" s="5">
        <f>_xlfn.XLOOKUP(C555,Products!A$2:A$91,Products!F$2:F$91)</f>
        <v>0</v>
      </c>
      <c r="F555">
        <v>2</v>
      </c>
      <c r="G555" s="5">
        <f>Table1[[#This Row],[Price]]*Table1[[#This Row],[Quantity_Sold]]</f>
        <v>7.98</v>
      </c>
      <c r="H555" s="5">
        <f t="shared" ca="1" si="16"/>
        <v>7.98</v>
      </c>
      <c r="I555">
        <f>_xlfn.XLOOKUP(Table1[[#This Row],[Transaction_ID]],Transactions!A$2:A$501,Transactions!B$2:B$501)</f>
        <v>212</v>
      </c>
      <c r="J555">
        <f>_xlfn.XLOOKUP(Table1[[#This Row],[Transaction_ID]],Transactions!$A$2:$A$501,Transactions!$C$2:$C$501)</f>
        <v>1</v>
      </c>
      <c r="K555" t="str">
        <f>_xlfn.XLOOKUP(Table1[[#This Row],[Transaction_ID]],Transactions!A$2:A$501,Transactions!F$2:F$501)</f>
        <v>Credit Card</v>
      </c>
      <c r="L555" t="b">
        <f>_xlfn.XLOOKUP(Table1[[#This Row],[Transaction_ID]],Transactions!A$2:A$501,Transactions!G$2:G$501)</f>
        <v>1</v>
      </c>
      <c r="M555" s="1">
        <f>IF(L555=TRUE, _xlfn.XLOOKUP(C555, Products!A$2:A$91,Products!G$2:G$91), 0)</f>
        <v>0</v>
      </c>
      <c r="N555" t="str">
        <f ca="1">_xlfn.TEXTJOIN(", ", TRUE,
 IF(AND(L555=TRUE, E555&gt;0), "Membership Pricing", ""),
 IF(AND(L555=TRUE, M555&gt;0), "PC Points", ""),
 IF(AND(_xlfn.XLOOKUP(C555, Products!A:A, Products!C:C, "")="Bakery", RAND()&lt;0.3), "50% Perishable", "")
)</f>
        <v/>
      </c>
      <c r="O555" s="5">
        <f t="shared" ca="1" si="17"/>
        <v>0</v>
      </c>
    </row>
    <row r="556" spans="1:15" x14ac:dyDescent="0.45">
      <c r="A556" t="s">
        <v>121</v>
      </c>
      <c r="B556" s="6">
        <f>_xlfn.XLOOKUP(Table1[[#This Row],[Transaction_ID]],Transactions!A$2:A$501,Transactions!D$2:D$501)</f>
        <v>45740</v>
      </c>
      <c r="C556">
        <v>123587</v>
      </c>
      <c r="D556" s="5">
        <f>_xlfn.XLOOKUP(Table1[[#This Row],[SKU]],Products!A$2:A$91,Products!E$2:E$91)</f>
        <v>3.99</v>
      </c>
      <c r="E556" s="5">
        <f>_xlfn.XLOOKUP(C556,Products!A$2:A$91,Products!F$2:F$91)</f>
        <v>0</v>
      </c>
      <c r="F556">
        <v>1</v>
      </c>
      <c r="G556" s="5">
        <f>Table1[[#This Row],[Price]]*Table1[[#This Row],[Quantity_Sold]]</f>
        <v>3.99</v>
      </c>
      <c r="H556" s="5">
        <f t="shared" ca="1" si="16"/>
        <v>3.99</v>
      </c>
      <c r="I556">
        <f>_xlfn.XLOOKUP(Table1[[#This Row],[Transaction_ID]],Transactions!A$2:A$501,Transactions!B$2:B$501)</f>
        <v>217</v>
      </c>
      <c r="J556">
        <f>_xlfn.XLOOKUP(Table1[[#This Row],[Transaction_ID]],Transactions!$A$2:$A$501,Transactions!$C$2:$C$501)</f>
        <v>6</v>
      </c>
      <c r="K556" t="str">
        <f>_xlfn.XLOOKUP(Table1[[#This Row],[Transaction_ID]],Transactions!A$2:A$501,Transactions!F$2:F$501)</f>
        <v>Credit Card</v>
      </c>
      <c r="L556" t="b">
        <f>_xlfn.XLOOKUP(Table1[[#This Row],[Transaction_ID]],Transactions!A$2:A$501,Transactions!G$2:G$501)</f>
        <v>1</v>
      </c>
      <c r="M556" s="1">
        <f>IF(L556=TRUE, _xlfn.XLOOKUP(C556, Products!A$2:A$91,Products!G$2:G$91), 0)</f>
        <v>0</v>
      </c>
      <c r="N556" t="str">
        <f ca="1">_xlfn.TEXTJOIN(", ", TRUE,
 IF(AND(L556=TRUE, E556&gt;0), "Membership Pricing", ""),
 IF(AND(L556=TRUE, M556&gt;0), "PC Points", ""),
 IF(AND(_xlfn.XLOOKUP(C556, Products!A:A, Products!C:C, "")="Bakery", RAND()&lt;0.3), "50% Perishable", "")
)</f>
        <v/>
      </c>
      <c r="O556" s="5">
        <f t="shared" ca="1" si="17"/>
        <v>0</v>
      </c>
    </row>
    <row r="557" spans="1:15" x14ac:dyDescent="0.45">
      <c r="A557" t="s">
        <v>121</v>
      </c>
      <c r="B557" s="6">
        <f>_xlfn.XLOOKUP(Table1[[#This Row],[Transaction_ID]],Transactions!A$2:A$501,Transactions!D$2:D$501)</f>
        <v>45740</v>
      </c>
      <c r="C557">
        <v>123579</v>
      </c>
      <c r="D557" s="5">
        <f>_xlfn.XLOOKUP(Table1[[#This Row],[SKU]],Products!A$2:A$91,Products!E$2:E$91)</f>
        <v>5.49</v>
      </c>
      <c r="E557" s="5">
        <f>_xlfn.XLOOKUP(C557,Products!A$2:A$91,Products!F$2:F$91)</f>
        <v>0</v>
      </c>
      <c r="F557">
        <v>3</v>
      </c>
      <c r="G557" s="5">
        <f>Table1[[#This Row],[Price]]*Table1[[#This Row],[Quantity_Sold]]</f>
        <v>16.47</v>
      </c>
      <c r="H557" s="5">
        <f t="shared" ca="1" si="16"/>
        <v>8.2349999999999994</v>
      </c>
      <c r="I557">
        <f>_xlfn.XLOOKUP(Table1[[#This Row],[Transaction_ID]],Transactions!A$2:A$501,Transactions!B$2:B$501)</f>
        <v>217</v>
      </c>
      <c r="J557">
        <f>_xlfn.XLOOKUP(Table1[[#This Row],[Transaction_ID]],Transactions!$A$2:$A$501,Transactions!$C$2:$C$501)</f>
        <v>6</v>
      </c>
      <c r="K557" t="str">
        <f>_xlfn.XLOOKUP(Table1[[#This Row],[Transaction_ID]],Transactions!A$2:A$501,Transactions!F$2:F$501)</f>
        <v>Credit Card</v>
      </c>
      <c r="L557" t="b">
        <f>_xlfn.XLOOKUP(Table1[[#This Row],[Transaction_ID]],Transactions!A$2:A$501,Transactions!G$2:G$501)</f>
        <v>1</v>
      </c>
      <c r="M557" s="1">
        <f>IF(L557=TRUE, _xlfn.XLOOKUP(C557, Products!A$2:A$91,Products!G$2:G$91), 0)</f>
        <v>0</v>
      </c>
      <c r="N557" t="str">
        <f ca="1">_xlfn.TEXTJOIN(", ", TRUE,
 IF(AND(L557=TRUE, E557&gt;0), "Membership Pricing", ""),
 IF(AND(L557=TRUE, M557&gt;0), "PC Points", ""),
 IF(AND(_xlfn.XLOOKUP(C557, Products!A:A, Products!C:C, "")="Bakery", RAND()&lt;0.3), "50% Perishable", "")
)</f>
        <v>50% Perishable</v>
      </c>
      <c r="O557" s="5">
        <f t="shared" ca="1" si="17"/>
        <v>8.2349999999999994</v>
      </c>
    </row>
    <row r="558" spans="1:15" x14ac:dyDescent="0.45">
      <c r="A558" t="s">
        <v>121</v>
      </c>
      <c r="B558" s="6">
        <f>_xlfn.XLOOKUP(Table1[[#This Row],[Transaction_ID]],Transactions!A$2:A$501,Transactions!D$2:D$501)</f>
        <v>45740</v>
      </c>
      <c r="C558">
        <v>123547</v>
      </c>
      <c r="D558" s="5">
        <f>_xlfn.XLOOKUP(Table1[[#This Row],[SKU]],Products!A$2:A$91,Products!E$2:E$91)</f>
        <v>2.99</v>
      </c>
      <c r="E558" s="5">
        <f>_xlfn.XLOOKUP(C558,Products!A$2:A$91,Products!F$2:F$91)</f>
        <v>0</v>
      </c>
      <c r="F558">
        <v>3</v>
      </c>
      <c r="G558" s="5">
        <f>Table1[[#This Row],[Price]]*Table1[[#This Row],[Quantity_Sold]]</f>
        <v>8.9700000000000006</v>
      </c>
      <c r="H558" s="5">
        <f t="shared" ca="1" si="16"/>
        <v>8.9700000000000006</v>
      </c>
      <c r="I558">
        <f>_xlfn.XLOOKUP(Table1[[#This Row],[Transaction_ID]],Transactions!A$2:A$501,Transactions!B$2:B$501)</f>
        <v>217</v>
      </c>
      <c r="J558">
        <f>_xlfn.XLOOKUP(Table1[[#This Row],[Transaction_ID]],Transactions!$A$2:$A$501,Transactions!$C$2:$C$501)</f>
        <v>6</v>
      </c>
      <c r="K558" t="str">
        <f>_xlfn.XLOOKUP(Table1[[#This Row],[Transaction_ID]],Transactions!A$2:A$501,Transactions!F$2:F$501)</f>
        <v>Credit Card</v>
      </c>
      <c r="L558" t="b">
        <f>_xlfn.XLOOKUP(Table1[[#This Row],[Transaction_ID]],Transactions!A$2:A$501,Transactions!G$2:G$501)</f>
        <v>1</v>
      </c>
      <c r="M558" s="1">
        <f>IF(L558=TRUE, _xlfn.XLOOKUP(C558, Products!A$2:A$91,Products!G$2:G$91), 0)</f>
        <v>0</v>
      </c>
      <c r="N558" t="str">
        <f ca="1">_xlfn.TEXTJOIN(", ", TRUE,
 IF(AND(L558=TRUE, E558&gt;0), "Membership Pricing", ""),
 IF(AND(L558=TRUE, M558&gt;0), "PC Points", ""),
 IF(AND(_xlfn.XLOOKUP(C558, Products!A:A, Products!C:C, "")="Bakery", RAND()&lt;0.3), "50% Perishable", "")
)</f>
        <v/>
      </c>
      <c r="O558" s="5">
        <f t="shared" ca="1" si="17"/>
        <v>0</v>
      </c>
    </row>
    <row r="559" spans="1:15" x14ac:dyDescent="0.45">
      <c r="A559" t="s">
        <v>353</v>
      </c>
      <c r="B559" s="6">
        <f>_xlfn.XLOOKUP(Table1[[#This Row],[Transaction_ID]],Transactions!A$2:A$501,Transactions!D$2:D$501)</f>
        <v>45740</v>
      </c>
      <c r="C559">
        <v>123530</v>
      </c>
      <c r="D559" s="5">
        <f>_xlfn.XLOOKUP(Table1[[#This Row],[SKU]],Products!A$2:A$91,Products!E$2:E$91)</f>
        <v>3.49</v>
      </c>
      <c r="E559" s="5">
        <f>_xlfn.XLOOKUP(C559,Products!A$2:A$91,Products!F$2:F$91)</f>
        <v>0</v>
      </c>
      <c r="F559">
        <v>5</v>
      </c>
      <c r="G559" s="5">
        <f>Table1[[#This Row],[Price]]*Table1[[#This Row],[Quantity_Sold]]</f>
        <v>17.450000000000003</v>
      </c>
      <c r="H559" s="5">
        <f t="shared" ca="1" si="16"/>
        <v>17.450000000000003</v>
      </c>
      <c r="I559">
        <f>_xlfn.XLOOKUP(Table1[[#This Row],[Transaction_ID]],Transactions!A$2:A$501,Transactions!B$2:B$501)</f>
        <v>222</v>
      </c>
      <c r="J559">
        <f>_xlfn.XLOOKUP(Table1[[#This Row],[Transaction_ID]],Transactions!$A$2:$A$501,Transactions!$C$2:$C$501)</f>
        <v>1</v>
      </c>
      <c r="K559" t="str">
        <f>_xlfn.XLOOKUP(Table1[[#This Row],[Transaction_ID]],Transactions!A$2:A$501,Transactions!F$2:F$501)</f>
        <v>Cash</v>
      </c>
      <c r="L559" t="b">
        <f>_xlfn.XLOOKUP(Table1[[#This Row],[Transaction_ID]],Transactions!A$2:A$501,Transactions!G$2:G$501)</f>
        <v>1</v>
      </c>
      <c r="M559" s="1">
        <f>IF(L559=TRUE, _xlfn.XLOOKUP(C559, Products!A$2:A$91,Products!G$2:G$91), 0)</f>
        <v>0</v>
      </c>
      <c r="N559" t="str">
        <f ca="1">_xlfn.TEXTJOIN(", ", TRUE,
 IF(AND(L559=TRUE, E559&gt;0), "Membership Pricing", ""),
 IF(AND(L559=TRUE, M559&gt;0), "PC Points", ""),
 IF(AND(_xlfn.XLOOKUP(C559, Products!A:A, Products!C:C, "")="Bakery", RAND()&lt;0.3), "50% Perishable", "")
)</f>
        <v/>
      </c>
      <c r="O559" s="5">
        <f t="shared" ca="1" si="17"/>
        <v>0</v>
      </c>
    </row>
    <row r="560" spans="1:15" x14ac:dyDescent="0.45">
      <c r="A560" t="s">
        <v>353</v>
      </c>
      <c r="B560" s="6">
        <f>_xlfn.XLOOKUP(Table1[[#This Row],[Transaction_ID]],Transactions!A$2:A$501,Transactions!D$2:D$501)</f>
        <v>45740</v>
      </c>
      <c r="C560">
        <v>123538</v>
      </c>
      <c r="D560" s="5">
        <f>_xlfn.XLOOKUP(Table1[[#This Row],[SKU]],Products!A$2:A$91,Products!E$2:E$91)</f>
        <v>5.49</v>
      </c>
      <c r="E560" s="5">
        <f>_xlfn.XLOOKUP(C560,Products!A$2:A$91,Products!F$2:F$91)</f>
        <v>0</v>
      </c>
      <c r="F560">
        <v>4</v>
      </c>
      <c r="G560" s="5">
        <f>Table1[[#This Row],[Price]]*Table1[[#This Row],[Quantity_Sold]]</f>
        <v>21.96</v>
      </c>
      <c r="H560" s="5">
        <f t="shared" ca="1" si="16"/>
        <v>21.96</v>
      </c>
      <c r="I560">
        <f>_xlfn.XLOOKUP(Table1[[#This Row],[Transaction_ID]],Transactions!A$2:A$501,Transactions!B$2:B$501)</f>
        <v>222</v>
      </c>
      <c r="J560">
        <f>_xlfn.XLOOKUP(Table1[[#This Row],[Transaction_ID]],Transactions!$A$2:$A$501,Transactions!$C$2:$C$501)</f>
        <v>1</v>
      </c>
      <c r="K560" t="str">
        <f>_xlfn.XLOOKUP(Table1[[#This Row],[Transaction_ID]],Transactions!A$2:A$501,Transactions!F$2:F$501)</f>
        <v>Cash</v>
      </c>
      <c r="L560" t="b">
        <f>_xlfn.XLOOKUP(Table1[[#This Row],[Transaction_ID]],Transactions!A$2:A$501,Transactions!G$2:G$501)</f>
        <v>1</v>
      </c>
      <c r="M560" s="1">
        <f>IF(L560=TRUE, _xlfn.XLOOKUP(C560, Products!A$2:A$91,Products!G$2:G$91), 0)</f>
        <v>0</v>
      </c>
      <c r="N560" t="str">
        <f ca="1">_xlfn.TEXTJOIN(", ", TRUE,
 IF(AND(L560=TRUE, E560&gt;0), "Membership Pricing", ""),
 IF(AND(L560=TRUE, M560&gt;0), "PC Points", ""),
 IF(AND(_xlfn.XLOOKUP(C560, Products!A:A, Products!C:C, "")="Bakery", RAND()&lt;0.3), "50% Perishable", "")
)</f>
        <v/>
      </c>
      <c r="O560" s="5">
        <f t="shared" ca="1" si="17"/>
        <v>0</v>
      </c>
    </row>
    <row r="561" spans="1:15" x14ac:dyDescent="0.45">
      <c r="A561" t="s">
        <v>353</v>
      </c>
      <c r="B561" s="6">
        <f>_xlfn.XLOOKUP(Table1[[#This Row],[Transaction_ID]],Transactions!A$2:A$501,Transactions!D$2:D$501)</f>
        <v>45740</v>
      </c>
      <c r="C561">
        <v>123586</v>
      </c>
      <c r="D561" s="5">
        <f>_xlfn.XLOOKUP(Table1[[#This Row],[SKU]],Products!A$2:A$91,Products!E$2:E$91)</f>
        <v>3.49</v>
      </c>
      <c r="E561" s="5">
        <f>_xlfn.XLOOKUP(C561,Products!A$2:A$91,Products!F$2:F$91)</f>
        <v>0</v>
      </c>
      <c r="F561">
        <v>1</v>
      </c>
      <c r="G561" s="5">
        <f>Table1[[#This Row],[Price]]*Table1[[#This Row],[Quantity_Sold]]</f>
        <v>3.49</v>
      </c>
      <c r="H561" s="5">
        <f t="shared" ca="1" si="16"/>
        <v>3.49</v>
      </c>
      <c r="I561">
        <f>_xlfn.XLOOKUP(Table1[[#This Row],[Transaction_ID]],Transactions!A$2:A$501,Transactions!B$2:B$501)</f>
        <v>222</v>
      </c>
      <c r="J561">
        <f>_xlfn.XLOOKUP(Table1[[#This Row],[Transaction_ID]],Transactions!$A$2:$A$501,Transactions!$C$2:$C$501)</f>
        <v>1</v>
      </c>
      <c r="K561" t="str">
        <f>_xlfn.XLOOKUP(Table1[[#This Row],[Transaction_ID]],Transactions!A$2:A$501,Transactions!F$2:F$501)</f>
        <v>Cash</v>
      </c>
      <c r="L561" t="b">
        <f>_xlfn.XLOOKUP(Table1[[#This Row],[Transaction_ID]],Transactions!A$2:A$501,Transactions!G$2:G$501)</f>
        <v>1</v>
      </c>
      <c r="M561" s="1">
        <f>IF(L561=TRUE, _xlfn.XLOOKUP(C561, Products!A$2:A$91,Products!G$2:G$91), 0)</f>
        <v>0</v>
      </c>
      <c r="N561" t="str">
        <f ca="1">_xlfn.TEXTJOIN(", ", TRUE,
 IF(AND(L561=TRUE, E561&gt;0), "Membership Pricing", ""),
 IF(AND(L561=TRUE, M561&gt;0), "PC Points", ""),
 IF(AND(_xlfn.XLOOKUP(C561, Products!A:A, Products!C:C, "")="Bakery", RAND()&lt;0.3), "50% Perishable", "")
)</f>
        <v/>
      </c>
      <c r="O561" s="5">
        <f t="shared" ca="1" si="17"/>
        <v>0</v>
      </c>
    </row>
    <row r="562" spans="1:15" x14ac:dyDescent="0.45">
      <c r="A562" t="s">
        <v>354</v>
      </c>
      <c r="B562" s="6">
        <f>_xlfn.XLOOKUP(Table1[[#This Row],[Transaction_ID]],Transactions!A$2:A$501,Transactions!D$2:D$501)</f>
        <v>45733</v>
      </c>
      <c r="C562">
        <v>123579</v>
      </c>
      <c r="D562" s="5">
        <f>_xlfn.XLOOKUP(Table1[[#This Row],[SKU]],Products!A$2:A$91,Products!E$2:E$91)</f>
        <v>5.49</v>
      </c>
      <c r="E562" s="5">
        <f>_xlfn.XLOOKUP(C562,Products!A$2:A$91,Products!F$2:F$91)</f>
        <v>0</v>
      </c>
      <c r="F562">
        <v>5</v>
      </c>
      <c r="G562" s="5">
        <f>Table1[[#This Row],[Price]]*Table1[[#This Row],[Quantity_Sold]]</f>
        <v>27.450000000000003</v>
      </c>
      <c r="H562" s="5">
        <f t="shared" ca="1" si="16"/>
        <v>13.725000000000001</v>
      </c>
      <c r="I562">
        <f>_xlfn.XLOOKUP(Table1[[#This Row],[Transaction_ID]],Transactions!A$2:A$501,Transactions!B$2:B$501)</f>
        <v>208</v>
      </c>
      <c r="J562">
        <f>_xlfn.XLOOKUP(Table1[[#This Row],[Transaction_ID]],Transactions!$A$2:$A$501,Transactions!$C$2:$C$501)</f>
        <v>7</v>
      </c>
      <c r="K562" t="str">
        <f>_xlfn.XLOOKUP(Table1[[#This Row],[Transaction_ID]],Transactions!A$2:A$501,Transactions!F$2:F$501)</f>
        <v>Cash</v>
      </c>
      <c r="L562" t="b">
        <f>_xlfn.XLOOKUP(Table1[[#This Row],[Transaction_ID]],Transactions!A$2:A$501,Transactions!G$2:G$501)</f>
        <v>1</v>
      </c>
      <c r="M562" s="1">
        <f>IF(L562=TRUE, _xlfn.XLOOKUP(C562, Products!A$2:A$91,Products!G$2:G$91), 0)</f>
        <v>0</v>
      </c>
      <c r="N562" t="str">
        <f ca="1">_xlfn.TEXTJOIN(", ", TRUE,
 IF(AND(L562=TRUE, E562&gt;0), "Membership Pricing", ""),
 IF(AND(L562=TRUE, M562&gt;0), "PC Points", ""),
 IF(AND(_xlfn.XLOOKUP(C562, Products!A:A, Products!C:C, "")="Bakery", RAND()&lt;0.3), "50% Perishable", "")
)</f>
        <v>50% Perishable</v>
      </c>
      <c r="O562" s="5">
        <f t="shared" ca="1" si="17"/>
        <v>13.725000000000001</v>
      </c>
    </row>
    <row r="563" spans="1:15" x14ac:dyDescent="0.45">
      <c r="A563" t="s">
        <v>354</v>
      </c>
      <c r="B563" s="6">
        <f>_xlfn.XLOOKUP(Table1[[#This Row],[Transaction_ID]],Transactions!A$2:A$501,Transactions!D$2:D$501)</f>
        <v>45733</v>
      </c>
      <c r="C563">
        <v>123515</v>
      </c>
      <c r="D563" s="5">
        <f>_xlfn.XLOOKUP(Table1[[#This Row],[SKU]],Products!A$2:A$91,Products!E$2:E$91)</f>
        <v>5.99</v>
      </c>
      <c r="E563" s="5">
        <f>_xlfn.XLOOKUP(C563,Products!A$2:A$91,Products!F$2:F$91)</f>
        <v>0</v>
      </c>
      <c r="F563">
        <v>1</v>
      </c>
      <c r="G563" s="5">
        <f>Table1[[#This Row],[Price]]*Table1[[#This Row],[Quantity_Sold]]</f>
        <v>5.99</v>
      </c>
      <c r="H563" s="5">
        <f t="shared" ca="1" si="16"/>
        <v>5.99</v>
      </c>
      <c r="I563">
        <f>_xlfn.XLOOKUP(Table1[[#This Row],[Transaction_ID]],Transactions!A$2:A$501,Transactions!B$2:B$501)</f>
        <v>208</v>
      </c>
      <c r="J563">
        <f>_xlfn.XLOOKUP(Table1[[#This Row],[Transaction_ID]],Transactions!$A$2:$A$501,Transactions!$C$2:$C$501)</f>
        <v>7</v>
      </c>
      <c r="K563" t="str">
        <f>_xlfn.XLOOKUP(Table1[[#This Row],[Transaction_ID]],Transactions!A$2:A$501,Transactions!F$2:F$501)</f>
        <v>Cash</v>
      </c>
      <c r="L563" t="b">
        <f>_xlfn.XLOOKUP(Table1[[#This Row],[Transaction_ID]],Transactions!A$2:A$501,Transactions!G$2:G$501)</f>
        <v>1</v>
      </c>
      <c r="M563" s="1">
        <f>IF(L563=TRUE, _xlfn.XLOOKUP(C563, Products!A$2:A$91,Products!G$2:G$91), 0)</f>
        <v>0</v>
      </c>
      <c r="N563" t="str">
        <f ca="1">_xlfn.TEXTJOIN(", ", TRUE,
 IF(AND(L563=TRUE, E563&gt;0), "Membership Pricing", ""),
 IF(AND(L563=TRUE, M563&gt;0), "PC Points", ""),
 IF(AND(_xlfn.XLOOKUP(C563, Products!A:A, Products!C:C, "")="Bakery", RAND()&lt;0.3), "50% Perishable", "")
)</f>
        <v/>
      </c>
      <c r="O563" s="5">
        <f t="shared" ca="1" si="17"/>
        <v>0</v>
      </c>
    </row>
    <row r="564" spans="1:15" x14ac:dyDescent="0.45">
      <c r="A564" t="s">
        <v>355</v>
      </c>
      <c r="B564" s="6">
        <f>_xlfn.XLOOKUP(Table1[[#This Row],[Transaction_ID]],Transactions!A$2:A$501,Transactions!D$2:D$501)</f>
        <v>45733</v>
      </c>
      <c r="C564">
        <v>123555</v>
      </c>
      <c r="D564" s="5">
        <f>_xlfn.XLOOKUP(Table1[[#This Row],[SKU]],Products!A$2:A$91,Products!E$2:E$91)</f>
        <v>2.29</v>
      </c>
      <c r="E564" s="5">
        <f>_xlfn.XLOOKUP(C564,Products!A$2:A$91,Products!F$2:F$91)</f>
        <v>0</v>
      </c>
      <c r="F564">
        <v>1</v>
      </c>
      <c r="G564" s="5">
        <f>Table1[[#This Row],[Price]]*Table1[[#This Row],[Quantity_Sold]]</f>
        <v>2.29</v>
      </c>
      <c r="H564" s="5">
        <f t="shared" ca="1" si="16"/>
        <v>2.29</v>
      </c>
      <c r="I564">
        <f>_xlfn.XLOOKUP(Table1[[#This Row],[Transaction_ID]],Transactions!A$2:A$501,Transactions!B$2:B$501)</f>
        <v>213</v>
      </c>
      <c r="J564">
        <f>_xlfn.XLOOKUP(Table1[[#This Row],[Transaction_ID]],Transactions!$A$2:$A$501,Transactions!$C$2:$C$501)</f>
        <v>3</v>
      </c>
      <c r="K564" t="str">
        <f>_xlfn.XLOOKUP(Table1[[#This Row],[Transaction_ID]],Transactions!A$2:A$501,Transactions!F$2:F$501)</f>
        <v>Credit Card</v>
      </c>
      <c r="L564" t="b">
        <f>_xlfn.XLOOKUP(Table1[[#This Row],[Transaction_ID]],Transactions!A$2:A$501,Transactions!G$2:G$501)</f>
        <v>1</v>
      </c>
      <c r="M564" s="1">
        <f>IF(L564=TRUE, _xlfn.XLOOKUP(C564, Products!A$2:A$91,Products!G$2:G$91), 0)</f>
        <v>0</v>
      </c>
      <c r="N564" t="str">
        <f ca="1">_xlfn.TEXTJOIN(", ", TRUE,
 IF(AND(L564=TRUE, E564&gt;0), "Membership Pricing", ""),
 IF(AND(L564=TRUE, M564&gt;0), "PC Points", ""),
 IF(AND(_xlfn.XLOOKUP(C564, Products!A:A, Products!C:C, "")="Bakery", RAND()&lt;0.3), "50% Perishable", "")
)</f>
        <v/>
      </c>
      <c r="O564" s="5">
        <f t="shared" ca="1" si="17"/>
        <v>0</v>
      </c>
    </row>
    <row r="565" spans="1:15" x14ac:dyDescent="0.45">
      <c r="A565" t="s">
        <v>355</v>
      </c>
      <c r="B565" s="6">
        <f>_xlfn.XLOOKUP(Table1[[#This Row],[Transaction_ID]],Transactions!A$2:A$501,Transactions!D$2:D$501)</f>
        <v>45733</v>
      </c>
      <c r="C565">
        <v>123560</v>
      </c>
      <c r="D565" s="5">
        <f>_xlfn.XLOOKUP(Table1[[#This Row],[SKU]],Products!A$2:A$91,Products!E$2:E$91)</f>
        <v>7.99</v>
      </c>
      <c r="E565" s="5">
        <f>_xlfn.XLOOKUP(C565,Products!A$2:A$91,Products!F$2:F$91)</f>
        <v>0</v>
      </c>
      <c r="F565">
        <v>1</v>
      </c>
      <c r="G565" s="5">
        <f>Table1[[#This Row],[Price]]*Table1[[#This Row],[Quantity_Sold]]</f>
        <v>7.99</v>
      </c>
      <c r="H565" s="5">
        <f t="shared" ca="1" si="16"/>
        <v>7.99</v>
      </c>
      <c r="I565">
        <f>_xlfn.XLOOKUP(Table1[[#This Row],[Transaction_ID]],Transactions!A$2:A$501,Transactions!B$2:B$501)</f>
        <v>213</v>
      </c>
      <c r="J565">
        <f>_xlfn.XLOOKUP(Table1[[#This Row],[Transaction_ID]],Transactions!$A$2:$A$501,Transactions!$C$2:$C$501)</f>
        <v>3</v>
      </c>
      <c r="K565" t="str">
        <f>_xlfn.XLOOKUP(Table1[[#This Row],[Transaction_ID]],Transactions!A$2:A$501,Transactions!F$2:F$501)</f>
        <v>Credit Card</v>
      </c>
      <c r="L565" t="b">
        <f>_xlfn.XLOOKUP(Table1[[#This Row],[Transaction_ID]],Transactions!A$2:A$501,Transactions!G$2:G$501)</f>
        <v>1</v>
      </c>
      <c r="M565" s="1">
        <f>IF(L565=TRUE, _xlfn.XLOOKUP(C565, Products!A$2:A$91,Products!G$2:G$91), 0)</f>
        <v>0</v>
      </c>
      <c r="N565" t="str">
        <f ca="1">_xlfn.TEXTJOIN(", ", TRUE,
 IF(AND(L565=TRUE, E565&gt;0), "Membership Pricing", ""),
 IF(AND(L565=TRUE, M565&gt;0), "PC Points", ""),
 IF(AND(_xlfn.XLOOKUP(C565, Products!A:A, Products!C:C, "")="Bakery", RAND()&lt;0.3), "50% Perishable", "")
)</f>
        <v/>
      </c>
      <c r="O565" s="5">
        <f t="shared" ca="1" si="17"/>
        <v>0</v>
      </c>
    </row>
    <row r="566" spans="1:15" x14ac:dyDescent="0.45">
      <c r="A566" t="s">
        <v>355</v>
      </c>
      <c r="B566" s="6">
        <f>_xlfn.XLOOKUP(Table1[[#This Row],[Transaction_ID]],Transactions!A$2:A$501,Transactions!D$2:D$501)</f>
        <v>45733</v>
      </c>
      <c r="C566">
        <v>123526</v>
      </c>
      <c r="D566" s="5">
        <f>_xlfn.XLOOKUP(Table1[[#This Row],[SKU]],Products!A$2:A$91,Products!E$2:E$91)</f>
        <v>5.49</v>
      </c>
      <c r="E566" s="5">
        <f>_xlfn.XLOOKUP(C566,Products!A$2:A$91,Products!F$2:F$91)</f>
        <v>0</v>
      </c>
      <c r="F566">
        <v>2</v>
      </c>
      <c r="G566" s="5">
        <f>Table1[[#This Row],[Price]]*Table1[[#This Row],[Quantity_Sold]]</f>
        <v>10.98</v>
      </c>
      <c r="H566" s="5">
        <f t="shared" ca="1" si="16"/>
        <v>10.98</v>
      </c>
      <c r="I566">
        <f>_xlfn.XLOOKUP(Table1[[#This Row],[Transaction_ID]],Transactions!A$2:A$501,Transactions!B$2:B$501)</f>
        <v>213</v>
      </c>
      <c r="J566">
        <f>_xlfn.XLOOKUP(Table1[[#This Row],[Transaction_ID]],Transactions!$A$2:$A$501,Transactions!$C$2:$C$501)</f>
        <v>3</v>
      </c>
      <c r="K566" t="str">
        <f>_xlfn.XLOOKUP(Table1[[#This Row],[Transaction_ID]],Transactions!A$2:A$501,Transactions!F$2:F$501)</f>
        <v>Credit Card</v>
      </c>
      <c r="L566" t="b">
        <f>_xlfn.XLOOKUP(Table1[[#This Row],[Transaction_ID]],Transactions!A$2:A$501,Transactions!G$2:G$501)</f>
        <v>1</v>
      </c>
      <c r="M566" s="1">
        <f>IF(L566=TRUE, _xlfn.XLOOKUP(C566, Products!A$2:A$91,Products!G$2:G$91), 0)</f>
        <v>0</v>
      </c>
      <c r="N566" t="str">
        <f ca="1">_xlfn.TEXTJOIN(", ", TRUE,
 IF(AND(L566=TRUE, E566&gt;0), "Membership Pricing", ""),
 IF(AND(L566=TRUE, M566&gt;0), "PC Points", ""),
 IF(AND(_xlfn.XLOOKUP(C566, Products!A:A, Products!C:C, "")="Bakery", RAND()&lt;0.3), "50% Perishable", "")
)</f>
        <v/>
      </c>
      <c r="O566" s="5">
        <f t="shared" ca="1" si="17"/>
        <v>0</v>
      </c>
    </row>
    <row r="567" spans="1:15" x14ac:dyDescent="0.45">
      <c r="A567" t="s">
        <v>355</v>
      </c>
      <c r="B567" s="6">
        <f>_xlfn.XLOOKUP(Table1[[#This Row],[Transaction_ID]],Transactions!A$2:A$501,Transactions!D$2:D$501)</f>
        <v>45733</v>
      </c>
      <c r="C567">
        <v>123512</v>
      </c>
      <c r="D567" s="5">
        <f>_xlfn.XLOOKUP(Table1[[#This Row],[SKU]],Products!A$2:A$91,Products!E$2:E$91)</f>
        <v>3.49</v>
      </c>
      <c r="E567" s="5">
        <f>_xlfn.XLOOKUP(C567,Products!A$2:A$91,Products!F$2:F$91)</f>
        <v>0</v>
      </c>
      <c r="F567">
        <v>5</v>
      </c>
      <c r="G567" s="5">
        <f>Table1[[#This Row],[Price]]*Table1[[#This Row],[Quantity_Sold]]</f>
        <v>17.450000000000003</v>
      </c>
      <c r="H567" s="5">
        <f t="shared" ca="1" si="16"/>
        <v>17.450000000000003</v>
      </c>
      <c r="I567">
        <f>_xlfn.XLOOKUP(Table1[[#This Row],[Transaction_ID]],Transactions!A$2:A$501,Transactions!B$2:B$501)</f>
        <v>213</v>
      </c>
      <c r="J567">
        <f>_xlfn.XLOOKUP(Table1[[#This Row],[Transaction_ID]],Transactions!$A$2:$A$501,Transactions!$C$2:$C$501)</f>
        <v>3</v>
      </c>
      <c r="K567" t="str">
        <f>_xlfn.XLOOKUP(Table1[[#This Row],[Transaction_ID]],Transactions!A$2:A$501,Transactions!F$2:F$501)</f>
        <v>Credit Card</v>
      </c>
      <c r="L567" t="b">
        <f>_xlfn.XLOOKUP(Table1[[#This Row],[Transaction_ID]],Transactions!A$2:A$501,Transactions!G$2:G$501)</f>
        <v>1</v>
      </c>
      <c r="M567" s="1">
        <f>IF(L567=TRUE, _xlfn.XLOOKUP(C567, Products!A$2:A$91,Products!G$2:G$91), 0)</f>
        <v>0</v>
      </c>
      <c r="N567" t="str">
        <f ca="1">_xlfn.TEXTJOIN(", ", TRUE,
 IF(AND(L567=TRUE, E567&gt;0), "Membership Pricing", ""),
 IF(AND(L567=TRUE, M567&gt;0), "PC Points", ""),
 IF(AND(_xlfn.XLOOKUP(C567, Products!A:A, Products!C:C, "")="Bakery", RAND()&lt;0.3), "50% Perishable", "")
)</f>
        <v/>
      </c>
      <c r="O567" s="5">
        <f t="shared" ca="1" si="17"/>
        <v>0</v>
      </c>
    </row>
    <row r="568" spans="1:15" x14ac:dyDescent="0.45">
      <c r="A568" t="s">
        <v>122</v>
      </c>
      <c r="B568" s="6">
        <f>_xlfn.XLOOKUP(Table1[[#This Row],[Transaction_ID]],Transactions!A$2:A$501,Transactions!D$2:D$501)</f>
        <v>45733</v>
      </c>
      <c r="C568">
        <v>123570</v>
      </c>
      <c r="D568" s="5">
        <f>_xlfn.XLOOKUP(Table1[[#This Row],[SKU]],Products!A$2:A$91,Products!E$2:E$91)</f>
        <v>5.49</v>
      </c>
      <c r="E568" s="5">
        <f>_xlfn.XLOOKUP(C568,Products!A$2:A$91,Products!F$2:F$91)</f>
        <v>0</v>
      </c>
      <c r="F568">
        <v>4</v>
      </c>
      <c r="G568" s="5">
        <f>Table1[[#This Row],[Price]]*Table1[[#This Row],[Quantity_Sold]]</f>
        <v>21.96</v>
      </c>
      <c r="H568" s="5">
        <f t="shared" ca="1" si="16"/>
        <v>21.96</v>
      </c>
      <c r="I568">
        <f>_xlfn.XLOOKUP(Table1[[#This Row],[Transaction_ID]],Transactions!A$2:A$501,Transactions!B$2:B$501)</f>
        <v>219</v>
      </c>
      <c r="J568">
        <f>_xlfn.XLOOKUP(Table1[[#This Row],[Transaction_ID]],Transactions!$A$2:$A$501,Transactions!$C$2:$C$501)</f>
        <v>5</v>
      </c>
      <c r="K568" t="str">
        <f>_xlfn.XLOOKUP(Table1[[#This Row],[Transaction_ID]],Transactions!A$2:A$501,Transactions!F$2:F$501)</f>
        <v>Credit Card</v>
      </c>
      <c r="L568" t="b">
        <f>_xlfn.XLOOKUP(Table1[[#This Row],[Transaction_ID]],Transactions!A$2:A$501,Transactions!G$2:G$501)</f>
        <v>1</v>
      </c>
      <c r="M568" s="1">
        <f>IF(L568=TRUE, _xlfn.XLOOKUP(C568, Products!A$2:A$91,Products!G$2:G$91), 0)</f>
        <v>0</v>
      </c>
      <c r="N568" t="str">
        <f ca="1">_xlfn.TEXTJOIN(", ", TRUE,
 IF(AND(L568=TRUE, E568&gt;0), "Membership Pricing", ""),
 IF(AND(L568=TRUE, M568&gt;0), "PC Points", ""),
 IF(AND(_xlfn.XLOOKUP(C568, Products!A:A, Products!C:C, "")="Bakery", RAND()&lt;0.3), "50% Perishable", "")
)</f>
        <v/>
      </c>
      <c r="O568" s="5">
        <f t="shared" ca="1" si="17"/>
        <v>0</v>
      </c>
    </row>
    <row r="569" spans="1:15" x14ac:dyDescent="0.45">
      <c r="A569" t="s">
        <v>122</v>
      </c>
      <c r="B569" s="6">
        <f>_xlfn.XLOOKUP(Table1[[#This Row],[Transaction_ID]],Transactions!A$2:A$501,Transactions!D$2:D$501)</f>
        <v>45733</v>
      </c>
      <c r="C569">
        <v>123549</v>
      </c>
      <c r="D569" s="5">
        <f>_xlfn.XLOOKUP(Table1[[#This Row],[SKU]],Products!A$2:A$91,Products!E$2:E$91)</f>
        <v>4.99</v>
      </c>
      <c r="E569" s="5">
        <f>_xlfn.XLOOKUP(C569,Products!A$2:A$91,Products!F$2:F$91)</f>
        <v>0</v>
      </c>
      <c r="F569">
        <v>4</v>
      </c>
      <c r="G569" s="5">
        <f>Table1[[#This Row],[Price]]*Table1[[#This Row],[Quantity_Sold]]</f>
        <v>19.96</v>
      </c>
      <c r="H569" s="5">
        <f t="shared" ca="1" si="16"/>
        <v>19.96</v>
      </c>
      <c r="I569">
        <f>_xlfn.XLOOKUP(Table1[[#This Row],[Transaction_ID]],Transactions!A$2:A$501,Transactions!B$2:B$501)</f>
        <v>219</v>
      </c>
      <c r="J569">
        <f>_xlfn.XLOOKUP(Table1[[#This Row],[Transaction_ID]],Transactions!$A$2:$A$501,Transactions!$C$2:$C$501)</f>
        <v>5</v>
      </c>
      <c r="K569" t="str">
        <f>_xlfn.XLOOKUP(Table1[[#This Row],[Transaction_ID]],Transactions!A$2:A$501,Transactions!F$2:F$501)</f>
        <v>Credit Card</v>
      </c>
      <c r="L569" t="b">
        <f>_xlfn.XLOOKUP(Table1[[#This Row],[Transaction_ID]],Transactions!A$2:A$501,Transactions!G$2:G$501)</f>
        <v>1</v>
      </c>
      <c r="M569" s="1">
        <f>IF(L569=TRUE, _xlfn.XLOOKUP(C569, Products!A$2:A$91,Products!G$2:G$91), 0)</f>
        <v>0</v>
      </c>
      <c r="N569" t="str">
        <f ca="1">_xlfn.TEXTJOIN(", ", TRUE,
 IF(AND(L569=TRUE, E569&gt;0), "Membership Pricing", ""),
 IF(AND(L569=TRUE, M569&gt;0), "PC Points", ""),
 IF(AND(_xlfn.XLOOKUP(C569, Products!A:A, Products!C:C, "")="Bakery", RAND()&lt;0.3), "50% Perishable", "")
)</f>
        <v/>
      </c>
      <c r="O569" s="5">
        <f t="shared" ca="1" si="17"/>
        <v>0</v>
      </c>
    </row>
    <row r="570" spans="1:15" x14ac:dyDescent="0.45">
      <c r="A570" t="s">
        <v>122</v>
      </c>
      <c r="B570" s="6">
        <f>_xlfn.XLOOKUP(Table1[[#This Row],[Transaction_ID]],Transactions!A$2:A$501,Transactions!D$2:D$501)</f>
        <v>45733</v>
      </c>
      <c r="C570">
        <v>123553</v>
      </c>
      <c r="D570" s="5">
        <f>_xlfn.XLOOKUP(Table1[[#This Row],[SKU]],Products!A$2:A$91,Products!E$2:E$91)</f>
        <v>4.99</v>
      </c>
      <c r="E570" s="5">
        <f>_xlfn.XLOOKUP(C570,Products!A$2:A$91,Products!F$2:F$91)</f>
        <v>0</v>
      </c>
      <c r="F570">
        <v>1</v>
      </c>
      <c r="G570" s="5">
        <f>Table1[[#This Row],[Price]]*Table1[[#This Row],[Quantity_Sold]]</f>
        <v>4.99</v>
      </c>
      <c r="H570" s="5">
        <f t="shared" ca="1" si="16"/>
        <v>4.99</v>
      </c>
      <c r="I570">
        <f>_xlfn.XLOOKUP(Table1[[#This Row],[Transaction_ID]],Transactions!A$2:A$501,Transactions!B$2:B$501)</f>
        <v>219</v>
      </c>
      <c r="J570">
        <f>_xlfn.XLOOKUP(Table1[[#This Row],[Transaction_ID]],Transactions!$A$2:$A$501,Transactions!$C$2:$C$501)</f>
        <v>5</v>
      </c>
      <c r="K570" t="str">
        <f>_xlfn.XLOOKUP(Table1[[#This Row],[Transaction_ID]],Transactions!A$2:A$501,Transactions!F$2:F$501)</f>
        <v>Credit Card</v>
      </c>
      <c r="L570" t="b">
        <f>_xlfn.XLOOKUP(Table1[[#This Row],[Transaction_ID]],Transactions!A$2:A$501,Transactions!G$2:G$501)</f>
        <v>1</v>
      </c>
      <c r="M570" s="1">
        <f>IF(L570=TRUE, _xlfn.XLOOKUP(C570, Products!A$2:A$91,Products!G$2:G$91), 0)</f>
        <v>0</v>
      </c>
      <c r="N570" t="str">
        <f ca="1">_xlfn.TEXTJOIN(", ", TRUE,
 IF(AND(L570=TRUE, E570&gt;0), "Membership Pricing", ""),
 IF(AND(L570=TRUE, M570&gt;0), "PC Points", ""),
 IF(AND(_xlfn.XLOOKUP(C570, Products!A:A, Products!C:C, "")="Bakery", RAND()&lt;0.3), "50% Perishable", "")
)</f>
        <v/>
      </c>
      <c r="O570" s="5">
        <f t="shared" ca="1" si="17"/>
        <v>0</v>
      </c>
    </row>
    <row r="571" spans="1:15" x14ac:dyDescent="0.45">
      <c r="A571" t="s">
        <v>122</v>
      </c>
      <c r="B571" s="6">
        <f>_xlfn.XLOOKUP(Table1[[#This Row],[Transaction_ID]],Transactions!A$2:A$501,Transactions!D$2:D$501)</f>
        <v>45733</v>
      </c>
      <c r="C571">
        <v>123564</v>
      </c>
      <c r="D571" s="5">
        <f>_xlfn.XLOOKUP(Table1[[#This Row],[SKU]],Products!A$2:A$91,Products!E$2:E$91)</f>
        <v>4.49</v>
      </c>
      <c r="E571" s="5">
        <f>_xlfn.XLOOKUP(C571,Products!A$2:A$91,Products!F$2:F$91)</f>
        <v>0</v>
      </c>
      <c r="F571">
        <v>4</v>
      </c>
      <c r="G571" s="5">
        <f>Table1[[#This Row],[Price]]*Table1[[#This Row],[Quantity_Sold]]</f>
        <v>17.96</v>
      </c>
      <c r="H571" s="5">
        <f t="shared" ca="1" si="16"/>
        <v>17.96</v>
      </c>
      <c r="I571">
        <f>_xlfn.XLOOKUP(Table1[[#This Row],[Transaction_ID]],Transactions!A$2:A$501,Transactions!B$2:B$501)</f>
        <v>219</v>
      </c>
      <c r="J571">
        <f>_xlfn.XLOOKUP(Table1[[#This Row],[Transaction_ID]],Transactions!$A$2:$A$501,Transactions!$C$2:$C$501)</f>
        <v>5</v>
      </c>
      <c r="K571" t="str">
        <f>_xlfn.XLOOKUP(Table1[[#This Row],[Transaction_ID]],Transactions!A$2:A$501,Transactions!F$2:F$501)</f>
        <v>Credit Card</v>
      </c>
      <c r="L571" t="b">
        <f>_xlfn.XLOOKUP(Table1[[#This Row],[Transaction_ID]],Transactions!A$2:A$501,Transactions!G$2:G$501)</f>
        <v>1</v>
      </c>
      <c r="M571" s="1">
        <f>IF(L571=TRUE, _xlfn.XLOOKUP(C571, Products!A$2:A$91,Products!G$2:G$91), 0)</f>
        <v>0</v>
      </c>
      <c r="N571" t="str">
        <f ca="1">_xlfn.TEXTJOIN(", ", TRUE,
 IF(AND(L571=TRUE, E571&gt;0), "Membership Pricing", ""),
 IF(AND(L571=TRUE, M571&gt;0), "PC Points", ""),
 IF(AND(_xlfn.XLOOKUP(C571, Products!A:A, Products!C:C, "")="Bakery", RAND()&lt;0.3), "50% Perishable", "")
)</f>
        <v/>
      </c>
      <c r="O571" s="5">
        <f t="shared" ca="1" si="17"/>
        <v>0</v>
      </c>
    </row>
    <row r="572" spans="1:15" x14ac:dyDescent="0.45">
      <c r="A572" t="s">
        <v>123</v>
      </c>
      <c r="B572" s="6">
        <f>_xlfn.XLOOKUP(Table1[[#This Row],[Transaction_ID]],Transactions!A$2:A$501,Transactions!D$2:D$501)</f>
        <v>45694</v>
      </c>
      <c r="C572">
        <v>123590</v>
      </c>
      <c r="D572" s="5">
        <f>_xlfn.XLOOKUP(Table1[[#This Row],[SKU]],Products!A$2:A$91,Products!E$2:E$91)</f>
        <v>6.99</v>
      </c>
      <c r="E572" s="5">
        <f>_xlfn.XLOOKUP(C572,Products!A$2:A$91,Products!F$2:F$91)</f>
        <v>6</v>
      </c>
      <c r="F572">
        <v>1</v>
      </c>
      <c r="G572" s="5">
        <f>Table1[[#This Row],[Price]]*Table1[[#This Row],[Quantity_Sold]]</f>
        <v>6.99</v>
      </c>
      <c r="H572" s="5">
        <f t="shared" ca="1" si="16"/>
        <v>6</v>
      </c>
      <c r="I572">
        <f>_xlfn.XLOOKUP(Table1[[#This Row],[Transaction_ID]],Transactions!A$2:A$501,Transactions!B$2:B$501)</f>
        <v>220</v>
      </c>
      <c r="J572">
        <f>_xlfn.XLOOKUP(Table1[[#This Row],[Transaction_ID]],Transactions!$A$2:$A$501,Transactions!$C$2:$C$501)</f>
        <v>7</v>
      </c>
      <c r="K572" t="str">
        <f>_xlfn.XLOOKUP(Table1[[#This Row],[Transaction_ID]],Transactions!A$2:A$501,Transactions!F$2:F$501)</f>
        <v>Debit Card</v>
      </c>
      <c r="L572" t="b">
        <f>_xlfn.XLOOKUP(Table1[[#This Row],[Transaction_ID]],Transactions!A$2:A$501,Transactions!G$2:G$501)</f>
        <v>1</v>
      </c>
      <c r="M572" s="1">
        <f>IF(L572=TRUE, _xlfn.XLOOKUP(C572, Products!A$2:A$91,Products!G$2:G$91), 0)</f>
        <v>0</v>
      </c>
      <c r="N572" t="str">
        <f ca="1">_xlfn.TEXTJOIN(", ", TRUE,
 IF(AND(L572=TRUE, E572&gt;0), "Membership Pricing", ""),
 IF(AND(L572=TRUE, M572&gt;0), "PC Points", ""),
 IF(AND(_xlfn.XLOOKUP(C572, Products!A:A, Products!C:C, "")="Bakery", RAND()&lt;0.3), "50% Perishable", "")
)</f>
        <v>Membership Pricing</v>
      </c>
      <c r="O572" s="5">
        <f t="shared" ca="1" si="17"/>
        <v>0.99000000000000021</v>
      </c>
    </row>
    <row r="573" spans="1:15" x14ac:dyDescent="0.45">
      <c r="A573" t="s">
        <v>123</v>
      </c>
      <c r="B573" s="6">
        <f>_xlfn.XLOOKUP(Table1[[#This Row],[Transaction_ID]],Transactions!A$2:A$501,Transactions!D$2:D$501)</f>
        <v>45694</v>
      </c>
      <c r="C573">
        <v>123593</v>
      </c>
      <c r="D573" s="5">
        <f>_xlfn.XLOOKUP(Table1[[#This Row],[SKU]],Products!A$2:A$91,Products!E$2:E$91)</f>
        <v>2.4900000000000002</v>
      </c>
      <c r="E573" s="5">
        <f>_xlfn.XLOOKUP(C573,Products!A$2:A$91,Products!F$2:F$91)</f>
        <v>0</v>
      </c>
      <c r="F573">
        <v>2</v>
      </c>
      <c r="G573" s="5">
        <f>Table1[[#This Row],[Price]]*Table1[[#This Row],[Quantity_Sold]]</f>
        <v>4.9800000000000004</v>
      </c>
      <c r="H573" s="5">
        <f t="shared" ca="1" si="16"/>
        <v>4.9800000000000004</v>
      </c>
      <c r="I573">
        <f>_xlfn.XLOOKUP(Table1[[#This Row],[Transaction_ID]],Transactions!A$2:A$501,Transactions!B$2:B$501)</f>
        <v>220</v>
      </c>
      <c r="J573">
        <f>_xlfn.XLOOKUP(Table1[[#This Row],[Transaction_ID]],Transactions!$A$2:$A$501,Transactions!$C$2:$C$501)</f>
        <v>7</v>
      </c>
      <c r="K573" t="str">
        <f>_xlfn.XLOOKUP(Table1[[#This Row],[Transaction_ID]],Transactions!A$2:A$501,Transactions!F$2:F$501)</f>
        <v>Debit Card</v>
      </c>
      <c r="L573" t="b">
        <f>_xlfn.XLOOKUP(Table1[[#This Row],[Transaction_ID]],Transactions!A$2:A$501,Transactions!G$2:G$501)</f>
        <v>1</v>
      </c>
      <c r="M573" s="1">
        <f>IF(L573=TRUE, _xlfn.XLOOKUP(C573, Products!A$2:A$91,Products!G$2:G$91), 0)</f>
        <v>0</v>
      </c>
      <c r="N573" t="str">
        <f ca="1">_xlfn.TEXTJOIN(", ", TRUE,
 IF(AND(L573=TRUE, E573&gt;0), "Membership Pricing", ""),
 IF(AND(L573=TRUE, M573&gt;0), "PC Points", ""),
 IF(AND(_xlfn.XLOOKUP(C573, Products!A:A, Products!C:C, "")="Bakery", RAND()&lt;0.3), "50% Perishable", "")
)</f>
        <v/>
      </c>
      <c r="O573" s="5">
        <f t="shared" ca="1" si="17"/>
        <v>0</v>
      </c>
    </row>
    <row r="574" spans="1:15" x14ac:dyDescent="0.45">
      <c r="A574" t="s">
        <v>123</v>
      </c>
      <c r="B574" s="6">
        <f>_xlfn.XLOOKUP(Table1[[#This Row],[Transaction_ID]],Transactions!A$2:A$501,Transactions!D$2:D$501)</f>
        <v>45694</v>
      </c>
      <c r="C574">
        <v>123575</v>
      </c>
      <c r="D574" s="5">
        <f>_xlfn.XLOOKUP(Table1[[#This Row],[SKU]],Products!A$2:A$91,Products!E$2:E$91)</f>
        <v>3.49</v>
      </c>
      <c r="E574" s="5">
        <f>_xlfn.XLOOKUP(C574,Products!A$2:A$91,Products!F$2:F$91)</f>
        <v>0</v>
      </c>
      <c r="F574">
        <v>5</v>
      </c>
      <c r="G574" s="5">
        <f>Table1[[#This Row],[Price]]*Table1[[#This Row],[Quantity_Sold]]</f>
        <v>17.450000000000003</v>
      </c>
      <c r="H574" s="5">
        <f t="shared" ca="1" si="16"/>
        <v>17.450000000000003</v>
      </c>
      <c r="I574">
        <f>_xlfn.XLOOKUP(Table1[[#This Row],[Transaction_ID]],Transactions!A$2:A$501,Transactions!B$2:B$501)</f>
        <v>220</v>
      </c>
      <c r="J574">
        <f>_xlfn.XLOOKUP(Table1[[#This Row],[Transaction_ID]],Transactions!$A$2:$A$501,Transactions!$C$2:$C$501)</f>
        <v>7</v>
      </c>
      <c r="K574" t="str">
        <f>_xlfn.XLOOKUP(Table1[[#This Row],[Transaction_ID]],Transactions!A$2:A$501,Transactions!F$2:F$501)</f>
        <v>Debit Card</v>
      </c>
      <c r="L574" t="b">
        <f>_xlfn.XLOOKUP(Table1[[#This Row],[Transaction_ID]],Transactions!A$2:A$501,Transactions!G$2:G$501)</f>
        <v>1</v>
      </c>
      <c r="M574" s="1">
        <f>IF(L574=TRUE, _xlfn.XLOOKUP(C574, Products!A$2:A$91,Products!G$2:G$91), 0)</f>
        <v>1000</v>
      </c>
      <c r="N574" t="str">
        <f ca="1">_xlfn.TEXTJOIN(", ", TRUE,
 IF(AND(L574=TRUE, E574&gt;0), "Membership Pricing", ""),
 IF(AND(L574=TRUE, M574&gt;0), "PC Points", ""),
 IF(AND(_xlfn.XLOOKUP(C574, Products!A:A, Products!C:C, "")="Bakery", RAND()&lt;0.3), "50% Perishable", "")
)</f>
        <v>PC Points</v>
      </c>
      <c r="O574" s="5">
        <f t="shared" ca="1" si="17"/>
        <v>0</v>
      </c>
    </row>
    <row r="575" spans="1:15" x14ac:dyDescent="0.45">
      <c r="A575" t="s">
        <v>356</v>
      </c>
      <c r="B575" s="6">
        <f>_xlfn.XLOOKUP(Table1[[#This Row],[Transaction_ID]],Transactions!A$2:A$501,Transactions!D$2:D$501)</f>
        <v>45694</v>
      </c>
      <c r="C575">
        <v>123542</v>
      </c>
      <c r="D575" s="5">
        <f>_xlfn.XLOOKUP(Table1[[#This Row],[SKU]],Products!A$2:A$91,Products!E$2:E$91)</f>
        <v>2.4900000000000002</v>
      </c>
      <c r="E575" s="5">
        <f>_xlfn.XLOOKUP(C575,Products!A$2:A$91,Products!F$2:F$91)</f>
        <v>0</v>
      </c>
      <c r="F575">
        <v>1</v>
      </c>
      <c r="G575" s="5">
        <f>Table1[[#This Row],[Price]]*Table1[[#This Row],[Quantity_Sold]]</f>
        <v>2.4900000000000002</v>
      </c>
      <c r="H575" s="5">
        <f t="shared" ca="1" si="16"/>
        <v>2.4900000000000002</v>
      </c>
      <c r="I575">
        <f>_xlfn.XLOOKUP(Table1[[#This Row],[Transaction_ID]],Transactions!A$2:A$501,Transactions!B$2:B$501)</f>
        <v>215</v>
      </c>
      <c r="J575">
        <f>_xlfn.XLOOKUP(Table1[[#This Row],[Transaction_ID]],Transactions!$A$2:$A$501,Transactions!$C$2:$C$501)</f>
        <v>3</v>
      </c>
      <c r="K575" t="str">
        <f>_xlfn.XLOOKUP(Table1[[#This Row],[Transaction_ID]],Transactions!A$2:A$501,Transactions!F$2:F$501)</f>
        <v>Debit Card</v>
      </c>
      <c r="L575" t="b">
        <f>_xlfn.XLOOKUP(Table1[[#This Row],[Transaction_ID]],Transactions!A$2:A$501,Transactions!G$2:G$501)</f>
        <v>1</v>
      </c>
      <c r="M575" s="1">
        <f>IF(L575=TRUE, _xlfn.XLOOKUP(C575, Products!A$2:A$91,Products!G$2:G$91), 0)</f>
        <v>0</v>
      </c>
      <c r="N575" t="str">
        <f ca="1">_xlfn.TEXTJOIN(", ", TRUE,
 IF(AND(L575=TRUE, E575&gt;0), "Membership Pricing", ""),
 IF(AND(L575=TRUE, M575&gt;0), "PC Points", ""),
 IF(AND(_xlfn.XLOOKUP(C575, Products!A:A, Products!C:C, "")="Bakery", RAND()&lt;0.3), "50% Perishable", "")
)</f>
        <v/>
      </c>
      <c r="O575" s="5">
        <f t="shared" ca="1" si="17"/>
        <v>0</v>
      </c>
    </row>
    <row r="576" spans="1:15" x14ac:dyDescent="0.45">
      <c r="A576" t="s">
        <v>356</v>
      </c>
      <c r="B576" s="6">
        <f>_xlfn.XLOOKUP(Table1[[#This Row],[Transaction_ID]],Transactions!A$2:A$501,Transactions!D$2:D$501)</f>
        <v>45694</v>
      </c>
      <c r="C576">
        <v>123565</v>
      </c>
      <c r="D576" s="5">
        <f>_xlfn.XLOOKUP(Table1[[#This Row],[SKU]],Products!A$2:A$91,Products!E$2:E$91)</f>
        <v>3.49</v>
      </c>
      <c r="E576" s="5">
        <f>_xlfn.XLOOKUP(C576,Products!A$2:A$91,Products!F$2:F$91)</f>
        <v>0</v>
      </c>
      <c r="F576">
        <v>2</v>
      </c>
      <c r="G576" s="5">
        <f>Table1[[#This Row],[Price]]*Table1[[#This Row],[Quantity_Sold]]</f>
        <v>6.98</v>
      </c>
      <c r="H576" s="5">
        <f t="shared" ca="1" si="16"/>
        <v>6.98</v>
      </c>
      <c r="I576">
        <f>_xlfn.XLOOKUP(Table1[[#This Row],[Transaction_ID]],Transactions!A$2:A$501,Transactions!B$2:B$501)</f>
        <v>215</v>
      </c>
      <c r="J576">
        <f>_xlfn.XLOOKUP(Table1[[#This Row],[Transaction_ID]],Transactions!$A$2:$A$501,Transactions!$C$2:$C$501)</f>
        <v>3</v>
      </c>
      <c r="K576" t="str">
        <f>_xlfn.XLOOKUP(Table1[[#This Row],[Transaction_ID]],Transactions!A$2:A$501,Transactions!F$2:F$501)</f>
        <v>Debit Card</v>
      </c>
      <c r="L576" t="b">
        <f>_xlfn.XLOOKUP(Table1[[#This Row],[Transaction_ID]],Transactions!A$2:A$501,Transactions!G$2:G$501)</f>
        <v>1</v>
      </c>
      <c r="M576" s="1">
        <f>IF(L576=TRUE, _xlfn.XLOOKUP(C576, Products!A$2:A$91,Products!G$2:G$91), 0)</f>
        <v>0</v>
      </c>
      <c r="N576" t="str">
        <f ca="1">_xlfn.TEXTJOIN(", ", TRUE,
 IF(AND(L576=TRUE, E576&gt;0), "Membership Pricing", ""),
 IF(AND(L576=TRUE, M576&gt;0), "PC Points", ""),
 IF(AND(_xlfn.XLOOKUP(C576, Products!A:A, Products!C:C, "")="Bakery", RAND()&lt;0.3), "50% Perishable", "")
)</f>
        <v/>
      </c>
      <c r="O576" s="5">
        <f t="shared" ca="1" si="17"/>
        <v>0</v>
      </c>
    </row>
    <row r="577" spans="1:15" x14ac:dyDescent="0.45">
      <c r="A577" t="s">
        <v>357</v>
      </c>
      <c r="B577" s="6">
        <f>_xlfn.XLOOKUP(Table1[[#This Row],[Transaction_ID]],Transactions!A$2:A$501,Transactions!D$2:D$501)</f>
        <v>45694</v>
      </c>
      <c r="C577">
        <v>123591</v>
      </c>
      <c r="D577" s="5">
        <f>_xlfn.XLOOKUP(Table1[[#This Row],[SKU]],Products!A$2:A$91,Products!E$2:E$91)</f>
        <v>4.49</v>
      </c>
      <c r="E577" s="5">
        <f>_xlfn.XLOOKUP(C577,Products!A$2:A$91,Products!F$2:F$91)</f>
        <v>0</v>
      </c>
      <c r="F577">
        <v>4</v>
      </c>
      <c r="G577" s="5">
        <f>Table1[[#This Row],[Price]]*Table1[[#This Row],[Quantity_Sold]]</f>
        <v>17.96</v>
      </c>
      <c r="H577" s="5">
        <f t="shared" ca="1" si="16"/>
        <v>17.96</v>
      </c>
      <c r="I577">
        <f>_xlfn.XLOOKUP(Table1[[#This Row],[Transaction_ID]],Transactions!A$2:A$501,Transactions!B$2:B$501)</f>
        <v>207</v>
      </c>
      <c r="J577">
        <f>_xlfn.XLOOKUP(Table1[[#This Row],[Transaction_ID]],Transactions!$A$2:$A$501,Transactions!$C$2:$C$501)</f>
        <v>7</v>
      </c>
      <c r="K577" t="str">
        <f>_xlfn.XLOOKUP(Table1[[#This Row],[Transaction_ID]],Transactions!A$2:A$501,Transactions!F$2:F$501)</f>
        <v>Debit Card</v>
      </c>
      <c r="L577" t="b">
        <f>_xlfn.XLOOKUP(Table1[[#This Row],[Transaction_ID]],Transactions!A$2:A$501,Transactions!G$2:G$501)</f>
        <v>1</v>
      </c>
      <c r="M577" s="1">
        <f>IF(L577=TRUE, _xlfn.XLOOKUP(C577, Products!A$2:A$91,Products!G$2:G$91), 0)</f>
        <v>0</v>
      </c>
      <c r="N577" t="str">
        <f ca="1">_xlfn.TEXTJOIN(", ", TRUE,
 IF(AND(L577=TRUE, E577&gt;0), "Membership Pricing", ""),
 IF(AND(L577=TRUE, M577&gt;0), "PC Points", ""),
 IF(AND(_xlfn.XLOOKUP(C577, Products!A:A, Products!C:C, "")="Bakery", RAND()&lt;0.3), "50% Perishable", "")
)</f>
        <v/>
      </c>
      <c r="O577" s="5">
        <f t="shared" ca="1" si="17"/>
        <v>0</v>
      </c>
    </row>
    <row r="578" spans="1:15" x14ac:dyDescent="0.45">
      <c r="A578" t="s">
        <v>357</v>
      </c>
      <c r="B578" s="6">
        <f>_xlfn.XLOOKUP(Table1[[#This Row],[Transaction_ID]],Transactions!A$2:A$501,Transactions!D$2:D$501)</f>
        <v>45694</v>
      </c>
      <c r="C578">
        <v>123571</v>
      </c>
      <c r="D578" s="5">
        <f>_xlfn.XLOOKUP(Table1[[#This Row],[SKU]],Products!A$2:A$91,Products!E$2:E$91)</f>
        <v>6.99</v>
      </c>
      <c r="E578" s="5">
        <f>_xlfn.XLOOKUP(C578,Products!A$2:A$91,Products!F$2:F$91)</f>
        <v>0</v>
      </c>
      <c r="F578">
        <v>2</v>
      </c>
      <c r="G578" s="5">
        <f>Table1[[#This Row],[Price]]*Table1[[#This Row],[Quantity_Sold]]</f>
        <v>13.98</v>
      </c>
      <c r="H578" s="5">
        <f t="shared" ref="H578:H641" ca="1" si="18" xml:space="preserve">
 IF(AND(ISNUMBER(SEARCH("50% Perishable", N578)), ISNUMBER(SEARCH("Membership Pricing", N578)), E578&gt;0),
    F578 * E578 * 0.5,
    IF(AND(ISNUMBER(SEARCH("50% Perishable", N578)), NOT(ISNUMBER(SEARCH("Membership Pricing", N578)))),
       F578 * D578 * 0.5,
       IF(AND(L578=TRUE, ISNUMBER(SEARCH("Membership Pricing", N578)), E578&gt;0),
          F578 * E578,
          F578 * D578
       )
    )
)</f>
        <v>13.98</v>
      </c>
      <c r="I578">
        <f>_xlfn.XLOOKUP(Table1[[#This Row],[Transaction_ID]],Transactions!A$2:A$501,Transactions!B$2:B$501)</f>
        <v>207</v>
      </c>
      <c r="J578">
        <f>_xlfn.XLOOKUP(Table1[[#This Row],[Transaction_ID]],Transactions!$A$2:$A$501,Transactions!$C$2:$C$501)</f>
        <v>7</v>
      </c>
      <c r="K578" t="str">
        <f>_xlfn.XLOOKUP(Table1[[#This Row],[Transaction_ID]],Transactions!A$2:A$501,Transactions!F$2:F$501)</f>
        <v>Debit Card</v>
      </c>
      <c r="L578" t="b">
        <f>_xlfn.XLOOKUP(Table1[[#This Row],[Transaction_ID]],Transactions!A$2:A$501,Transactions!G$2:G$501)</f>
        <v>1</v>
      </c>
      <c r="M578" s="1">
        <f>IF(L578=TRUE, _xlfn.XLOOKUP(C578, Products!A$2:A$91,Products!G$2:G$91), 0)</f>
        <v>1000</v>
      </c>
      <c r="N578" t="str">
        <f ca="1">_xlfn.TEXTJOIN(", ", TRUE,
 IF(AND(L578=TRUE, E578&gt;0), "Membership Pricing", ""),
 IF(AND(L578=TRUE, M578&gt;0), "PC Points", ""),
 IF(AND(_xlfn.XLOOKUP(C578, Products!A:A, Products!C:C, "")="Bakery", RAND()&lt;0.3), "50% Perishable", "")
)</f>
        <v>PC Points</v>
      </c>
      <c r="O578" s="5">
        <f t="shared" ref="O578:O641" ca="1" si="19">G578-H578</f>
        <v>0</v>
      </c>
    </row>
    <row r="579" spans="1:15" x14ac:dyDescent="0.45">
      <c r="A579" t="s">
        <v>357</v>
      </c>
      <c r="B579" s="6">
        <f>_xlfn.XLOOKUP(Table1[[#This Row],[Transaction_ID]],Transactions!A$2:A$501,Transactions!D$2:D$501)</f>
        <v>45694</v>
      </c>
      <c r="C579">
        <v>123556</v>
      </c>
      <c r="D579" s="5">
        <f>_xlfn.XLOOKUP(Table1[[#This Row],[SKU]],Products!A$2:A$91,Products!E$2:E$91)</f>
        <v>9.99</v>
      </c>
      <c r="E579" s="5">
        <f>_xlfn.XLOOKUP(C579,Products!A$2:A$91,Products!F$2:F$91)</f>
        <v>0</v>
      </c>
      <c r="F579">
        <v>3</v>
      </c>
      <c r="G579" s="5">
        <f>Table1[[#This Row],[Price]]*Table1[[#This Row],[Quantity_Sold]]</f>
        <v>29.97</v>
      </c>
      <c r="H579" s="5">
        <f t="shared" ca="1" si="18"/>
        <v>29.97</v>
      </c>
      <c r="I579">
        <f>_xlfn.XLOOKUP(Table1[[#This Row],[Transaction_ID]],Transactions!A$2:A$501,Transactions!B$2:B$501)</f>
        <v>207</v>
      </c>
      <c r="J579">
        <f>_xlfn.XLOOKUP(Table1[[#This Row],[Transaction_ID]],Transactions!$A$2:$A$501,Transactions!$C$2:$C$501)</f>
        <v>7</v>
      </c>
      <c r="K579" t="str">
        <f>_xlfn.XLOOKUP(Table1[[#This Row],[Transaction_ID]],Transactions!A$2:A$501,Transactions!F$2:F$501)</f>
        <v>Debit Card</v>
      </c>
      <c r="L579" t="b">
        <f>_xlfn.XLOOKUP(Table1[[#This Row],[Transaction_ID]],Transactions!A$2:A$501,Transactions!G$2:G$501)</f>
        <v>1</v>
      </c>
      <c r="M579" s="1">
        <f>IF(L579=TRUE, _xlfn.XLOOKUP(C579, Products!A$2:A$91,Products!G$2:G$91), 0)</f>
        <v>0</v>
      </c>
      <c r="N579" t="str">
        <f ca="1">_xlfn.TEXTJOIN(", ", TRUE,
 IF(AND(L579=TRUE, E579&gt;0), "Membership Pricing", ""),
 IF(AND(L579=TRUE, M579&gt;0), "PC Points", ""),
 IF(AND(_xlfn.XLOOKUP(C579, Products!A:A, Products!C:C, "")="Bakery", RAND()&lt;0.3), "50% Perishable", "")
)</f>
        <v/>
      </c>
      <c r="O579" s="5">
        <f t="shared" ca="1" si="19"/>
        <v>0</v>
      </c>
    </row>
    <row r="580" spans="1:15" x14ac:dyDescent="0.45">
      <c r="A580" t="s">
        <v>357</v>
      </c>
      <c r="B580" s="6">
        <f>_xlfn.XLOOKUP(Table1[[#This Row],[Transaction_ID]],Transactions!A$2:A$501,Transactions!D$2:D$501)</f>
        <v>45694</v>
      </c>
      <c r="C580">
        <v>123582</v>
      </c>
      <c r="D580" s="5">
        <f>_xlfn.XLOOKUP(Table1[[#This Row],[SKU]],Products!A$2:A$91,Products!E$2:E$91)</f>
        <v>3.99</v>
      </c>
      <c r="E580" s="5">
        <f>_xlfn.XLOOKUP(C580,Products!A$2:A$91,Products!F$2:F$91)</f>
        <v>0</v>
      </c>
      <c r="F580">
        <v>4</v>
      </c>
      <c r="G580" s="5">
        <f>Table1[[#This Row],[Price]]*Table1[[#This Row],[Quantity_Sold]]</f>
        <v>15.96</v>
      </c>
      <c r="H580" s="5">
        <f t="shared" ca="1" si="18"/>
        <v>15.96</v>
      </c>
      <c r="I580">
        <f>_xlfn.XLOOKUP(Table1[[#This Row],[Transaction_ID]],Transactions!A$2:A$501,Transactions!B$2:B$501)</f>
        <v>207</v>
      </c>
      <c r="J580">
        <f>_xlfn.XLOOKUP(Table1[[#This Row],[Transaction_ID]],Transactions!$A$2:$A$501,Transactions!$C$2:$C$501)</f>
        <v>7</v>
      </c>
      <c r="K580" t="str">
        <f>_xlfn.XLOOKUP(Table1[[#This Row],[Transaction_ID]],Transactions!A$2:A$501,Transactions!F$2:F$501)</f>
        <v>Debit Card</v>
      </c>
      <c r="L580" t="b">
        <f>_xlfn.XLOOKUP(Table1[[#This Row],[Transaction_ID]],Transactions!A$2:A$501,Transactions!G$2:G$501)</f>
        <v>1</v>
      </c>
      <c r="M580" s="1">
        <f>IF(L580=TRUE, _xlfn.XLOOKUP(C580, Products!A$2:A$91,Products!G$2:G$91), 0)</f>
        <v>0</v>
      </c>
      <c r="N580" t="str">
        <f ca="1">_xlfn.TEXTJOIN(", ", TRUE,
 IF(AND(L580=TRUE, E580&gt;0), "Membership Pricing", ""),
 IF(AND(L580=TRUE, M580&gt;0), "PC Points", ""),
 IF(AND(_xlfn.XLOOKUP(C580, Products!A:A, Products!C:C, "")="Bakery", RAND()&lt;0.3), "50% Perishable", "")
)</f>
        <v/>
      </c>
      <c r="O580" s="5">
        <f t="shared" ca="1" si="19"/>
        <v>0</v>
      </c>
    </row>
    <row r="581" spans="1:15" x14ac:dyDescent="0.45">
      <c r="A581" t="s">
        <v>358</v>
      </c>
      <c r="B581" s="6">
        <f>_xlfn.XLOOKUP(Table1[[#This Row],[Transaction_ID]],Transactions!A$2:A$501,Transactions!D$2:D$501)</f>
        <v>45714</v>
      </c>
      <c r="C581">
        <v>123576</v>
      </c>
      <c r="D581" s="5">
        <f>_xlfn.XLOOKUP(Table1[[#This Row],[SKU]],Products!A$2:A$91,Products!E$2:E$91)</f>
        <v>2.99</v>
      </c>
      <c r="E581" s="5">
        <f>_xlfn.XLOOKUP(C581,Products!A$2:A$91,Products!F$2:F$91)</f>
        <v>0</v>
      </c>
      <c r="F581">
        <v>5</v>
      </c>
      <c r="G581" s="5">
        <f>Table1[[#This Row],[Price]]*Table1[[#This Row],[Quantity_Sold]]</f>
        <v>14.950000000000001</v>
      </c>
      <c r="H581" s="5">
        <f t="shared" ca="1" si="18"/>
        <v>14.950000000000001</v>
      </c>
      <c r="I581">
        <f>_xlfn.XLOOKUP(Table1[[#This Row],[Transaction_ID]],Transactions!A$2:A$501,Transactions!B$2:B$501)</f>
        <v>215</v>
      </c>
      <c r="J581">
        <f>_xlfn.XLOOKUP(Table1[[#This Row],[Transaction_ID]],Transactions!$A$2:$A$501,Transactions!$C$2:$C$501)</f>
        <v>7</v>
      </c>
      <c r="K581" t="str">
        <f>_xlfn.XLOOKUP(Table1[[#This Row],[Transaction_ID]],Transactions!A$2:A$501,Transactions!F$2:F$501)</f>
        <v>Credit Card</v>
      </c>
      <c r="L581" t="b">
        <f>_xlfn.XLOOKUP(Table1[[#This Row],[Transaction_ID]],Transactions!A$2:A$501,Transactions!G$2:G$501)</f>
        <v>1</v>
      </c>
      <c r="M581" s="1">
        <f>IF(L581=TRUE, _xlfn.XLOOKUP(C581, Products!A$2:A$91,Products!G$2:G$91), 0)</f>
        <v>0</v>
      </c>
      <c r="N581" t="str">
        <f ca="1">_xlfn.TEXTJOIN(", ", TRUE,
 IF(AND(L581=TRUE, E581&gt;0), "Membership Pricing", ""),
 IF(AND(L581=TRUE, M581&gt;0), "PC Points", ""),
 IF(AND(_xlfn.XLOOKUP(C581, Products!A:A, Products!C:C, "")="Bakery", RAND()&lt;0.3), "50% Perishable", "")
)</f>
        <v/>
      </c>
      <c r="O581" s="5">
        <f t="shared" ca="1" si="19"/>
        <v>0</v>
      </c>
    </row>
    <row r="582" spans="1:15" x14ac:dyDescent="0.45">
      <c r="A582" t="s">
        <v>358</v>
      </c>
      <c r="B582" s="6">
        <f>_xlfn.XLOOKUP(Table1[[#This Row],[Transaction_ID]],Transactions!A$2:A$501,Transactions!D$2:D$501)</f>
        <v>45714</v>
      </c>
      <c r="C582">
        <v>123523</v>
      </c>
      <c r="D582" s="5">
        <f>_xlfn.XLOOKUP(Table1[[#This Row],[SKU]],Products!A$2:A$91,Products!E$2:E$91)</f>
        <v>5.99</v>
      </c>
      <c r="E582" s="5">
        <f>_xlfn.XLOOKUP(C582,Products!A$2:A$91,Products!F$2:F$91)</f>
        <v>0</v>
      </c>
      <c r="F582">
        <v>1</v>
      </c>
      <c r="G582" s="5">
        <f>Table1[[#This Row],[Price]]*Table1[[#This Row],[Quantity_Sold]]</f>
        <v>5.99</v>
      </c>
      <c r="H582" s="5">
        <f t="shared" ca="1" si="18"/>
        <v>5.99</v>
      </c>
      <c r="I582">
        <f>_xlfn.XLOOKUP(Table1[[#This Row],[Transaction_ID]],Transactions!A$2:A$501,Transactions!B$2:B$501)</f>
        <v>215</v>
      </c>
      <c r="J582">
        <f>_xlfn.XLOOKUP(Table1[[#This Row],[Transaction_ID]],Transactions!$A$2:$A$501,Transactions!$C$2:$C$501)</f>
        <v>7</v>
      </c>
      <c r="K582" t="str">
        <f>_xlfn.XLOOKUP(Table1[[#This Row],[Transaction_ID]],Transactions!A$2:A$501,Transactions!F$2:F$501)</f>
        <v>Credit Card</v>
      </c>
      <c r="L582" t="b">
        <f>_xlfn.XLOOKUP(Table1[[#This Row],[Transaction_ID]],Transactions!A$2:A$501,Transactions!G$2:G$501)</f>
        <v>1</v>
      </c>
      <c r="M582" s="1">
        <f>IF(L582=TRUE, _xlfn.XLOOKUP(C582, Products!A$2:A$91,Products!G$2:G$91), 0)</f>
        <v>0</v>
      </c>
      <c r="N582" t="str">
        <f ca="1">_xlfn.TEXTJOIN(", ", TRUE,
 IF(AND(L582=TRUE, E582&gt;0), "Membership Pricing", ""),
 IF(AND(L582=TRUE, M582&gt;0), "PC Points", ""),
 IF(AND(_xlfn.XLOOKUP(C582, Products!A:A, Products!C:C, "")="Bakery", RAND()&lt;0.3), "50% Perishable", "")
)</f>
        <v/>
      </c>
      <c r="O582" s="5">
        <f t="shared" ca="1" si="19"/>
        <v>0</v>
      </c>
    </row>
    <row r="583" spans="1:15" x14ac:dyDescent="0.45">
      <c r="A583" t="s">
        <v>358</v>
      </c>
      <c r="B583" s="6">
        <f>_xlfn.XLOOKUP(Table1[[#This Row],[Transaction_ID]],Transactions!A$2:A$501,Transactions!D$2:D$501)</f>
        <v>45714</v>
      </c>
      <c r="C583">
        <v>123552</v>
      </c>
      <c r="D583" s="5">
        <f>_xlfn.XLOOKUP(Table1[[#This Row],[SKU]],Products!A$2:A$91,Products!E$2:E$91)</f>
        <v>5.49</v>
      </c>
      <c r="E583" s="5">
        <f>_xlfn.XLOOKUP(C583,Products!A$2:A$91,Products!F$2:F$91)</f>
        <v>0</v>
      </c>
      <c r="F583">
        <v>1</v>
      </c>
      <c r="G583" s="5">
        <f>Table1[[#This Row],[Price]]*Table1[[#This Row],[Quantity_Sold]]</f>
        <v>5.49</v>
      </c>
      <c r="H583" s="5">
        <f t="shared" ca="1" si="18"/>
        <v>5.49</v>
      </c>
      <c r="I583">
        <f>_xlfn.XLOOKUP(Table1[[#This Row],[Transaction_ID]],Transactions!A$2:A$501,Transactions!B$2:B$501)</f>
        <v>215</v>
      </c>
      <c r="J583">
        <f>_xlfn.XLOOKUP(Table1[[#This Row],[Transaction_ID]],Transactions!$A$2:$A$501,Transactions!$C$2:$C$501)</f>
        <v>7</v>
      </c>
      <c r="K583" t="str">
        <f>_xlfn.XLOOKUP(Table1[[#This Row],[Transaction_ID]],Transactions!A$2:A$501,Transactions!F$2:F$501)</f>
        <v>Credit Card</v>
      </c>
      <c r="L583" t="b">
        <f>_xlfn.XLOOKUP(Table1[[#This Row],[Transaction_ID]],Transactions!A$2:A$501,Transactions!G$2:G$501)</f>
        <v>1</v>
      </c>
      <c r="M583" s="1">
        <f>IF(L583=TRUE, _xlfn.XLOOKUP(C583, Products!A$2:A$91,Products!G$2:G$91), 0)</f>
        <v>0</v>
      </c>
      <c r="N583" t="str">
        <f ca="1">_xlfn.TEXTJOIN(", ", TRUE,
 IF(AND(L583=TRUE, E583&gt;0), "Membership Pricing", ""),
 IF(AND(L583=TRUE, M583&gt;0), "PC Points", ""),
 IF(AND(_xlfn.XLOOKUP(C583, Products!A:A, Products!C:C, "")="Bakery", RAND()&lt;0.3), "50% Perishable", "")
)</f>
        <v/>
      </c>
      <c r="O583" s="5">
        <f t="shared" ca="1" si="19"/>
        <v>0</v>
      </c>
    </row>
    <row r="584" spans="1:15" x14ac:dyDescent="0.45">
      <c r="A584" t="s">
        <v>358</v>
      </c>
      <c r="B584" s="6">
        <f>_xlfn.XLOOKUP(Table1[[#This Row],[Transaction_ID]],Transactions!A$2:A$501,Transactions!D$2:D$501)</f>
        <v>45714</v>
      </c>
      <c r="C584">
        <v>123587</v>
      </c>
      <c r="D584" s="5">
        <f>_xlfn.XLOOKUP(Table1[[#This Row],[SKU]],Products!A$2:A$91,Products!E$2:E$91)</f>
        <v>3.99</v>
      </c>
      <c r="E584" s="5">
        <f>_xlfn.XLOOKUP(C584,Products!A$2:A$91,Products!F$2:F$91)</f>
        <v>0</v>
      </c>
      <c r="F584">
        <v>4</v>
      </c>
      <c r="G584" s="5">
        <f>Table1[[#This Row],[Price]]*Table1[[#This Row],[Quantity_Sold]]</f>
        <v>15.96</v>
      </c>
      <c r="H584" s="5">
        <f t="shared" ca="1" si="18"/>
        <v>15.96</v>
      </c>
      <c r="I584">
        <f>_xlfn.XLOOKUP(Table1[[#This Row],[Transaction_ID]],Transactions!A$2:A$501,Transactions!B$2:B$501)</f>
        <v>215</v>
      </c>
      <c r="J584">
        <f>_xlfn.XLOOKUP(Table1[[#This Row],[Transaction_ID]],Transactions!$A$2:$A$501,Transactions!$C$2:$C$501)</f>
        <v>7</v>
      </c>
      <c r="K584" t="str">
        <f>_xlfn.XLOOKUP(Table1[[#This Row],[Transaction_ID]],Transactions!A$2:A$501,Transactions!F$2:F$501)</f>
        <v>Credit Card</v>
      </c>
      <c r="L584" t="b">
        <f>_xlfn.XLOOKUP(Table1[[#This Row],[Transaction_ID]],Transactions!A$2:A$501,Transactions!G$2:G$501)</f>
        <v>1</v>
      </c>
      <c r="M584" s="1">
        <f>IF(L584=TRUE, _xlfn.XLOOKUP(C584, Products!A$2:A$91,Products!G$2:G$91), 0)</f>
        <v>0</v>
      </c>
      <c r="N584" t="str">
        <f ca="1">_xlfn.TEXTJOIN(", ", TRUE,
 IF(AND(L584=TRUE, E584&gt;0), "Membership Pricing", ""),
 IF(AND(L584=TRUE, M584&gt;0), "PC Points", ""),
 IF(AND(_xlfn.XLOOKUP(C584, Products!A:A, Products!C:C, "")="Bakery", RAND()&lt;0.3), "50% Perishable", "")
)</f>
        <v/>
      </c>
      <c r="O584" s="5">
        <f t="shared" ca="1" si="19"/>
        <v>0</v>
      </c>
    </row>
    <row r="585" spans="1:15" x14ac:dyDescent="0.45">
      <c r="A585" t="s">
        <v>124</v>
      </c>
      <c r="B585" s="6">
        <f>_xlfn.XLOOKUP(Table1[[#This Row],[Transaction_ID]],Transactions!A$2:A$501,Transactions!D$2:D$501)</f>
        <v>45714</v>
      </c>
      <c r="C585">
        <v>123571</v>
      </c>
      <c r="D585" s="5">
        <f>_xlfn.XLOOKUP(Table1[[#This Row],[SKU]],Products!A$2:A$91,Products!E$2:E$91)</f>
        <v>6.99</v>
      </c>
      <c r="E585" s="5">
        <f>_xlfn.XLOOKUP(C585,Products!A$2:A$91,Products!F$2:F$91)</f>
        <v>0</v>
      </c>
      <c r="F585">
        <v>4</v>
      </c>
      <c r="G585" s="5">
        <f>Table1[[#This Row],[Price]]*Table1[[#This Row],[Quantity_Sold]]</f>
        <v>27.96</v>
      </c>
      <c r="H585" s="5">
        <f t="shared" ca="1" si="18"/>
        <v>27.96</v>
      </c>
      <c r="I585">
        <f>_xlfn.XLOOKUP(Table1[[#This Row],[Transaction_ID]],Transactions!A$2:A$501,Transactions!B$2:B$501)</f>
        <v>221</v>
      </c>
      <c r="J585">
        <f>_xlfn.XLOOKUP(Table1[[#This Row],[Transaction_ID]],Transactions!$A$2:$A$501,Transactions!$C$2:$C$501)</f>
        <v>1</v>
      </c>
      <c r="K585" t="str">
        <f>_xlfn.XLOOKUP(Table1[[#This Row],[Transaction_ID]],Transactions!A$2:A$501,Transactions!F$2:F$501)</f>
        <v>Credit Card</v>
      </c>
      <c r="L585" t="b">
        <f>_xlfn.XLOOKUP(Table1[[#This Row],[Transaction_ID]],Transactions!A$2:A$501,Transactions!G$2:G$501)</f>
        <v>1</v>
      </c>
      <c r="M585" s="1">
        <f>IF(L585=TRUE, _xlfn.XLOOKUP(C585, Products!A$2:A$91,Products!G$2:G$91), 0)</f>
        <v>1000</v>
      </c>
      <c r="N585" t="str">
        <f ca="1">_xlfn.TEXTJOIN(", ", TRUE,
 IF(AND(L585=TRUE, E585&gt;0), "Membership Pricing", ""),
 IF(AND(L585=TRUE, M585&gt;0), "PC Points", ""),
 IF(AND(_xlfn.XLOOKUP(C585, Products!A:A, Products!C:C, "")="Bakery", RAND()&lt;0.3), "50% Perishable", "")
)</f>
        <v>PC Points</v>
      </c>
      <c r="O585" s="5">
        <f t="shared" ca="1" si="19"/>
        <v>0</v>
      </c>
    </row>
    <row r="586" spans="1:15" x14ac:dyDescent="0.45">
      <c r="A586" t="s">
        <v>124</v>
      </c>
      <c r="B586" s="6">
        <f>_xlfn.XLOOKUP(Table1[[#This Row],[Transaction_ID]],Transactions!A$2:A$501,Transactions!D$2:D$501)</f>
        <v>45714</v>
      </c>
      <c r="C586">
        <v>123547</v>
      </c>
      <c r="D586" s="5">
        <f>_xlfn.XLOOKUP(Table1[[#This Row],[SKU]],Products!A$2:A$91,Products!E$2:E$91)</f>
        <v>2.99</v>
      </c>
      <c r="E586" s="5">
        <f>_xlfn.XLOOKUP(C586,Products!A$2:A$91,Products!F$2:F$91)</f>
        <v>0</v>
      </c>
      <c r="F586">
        <v>5</v>
      </c>
      <c r="G586" s="5">
        <f>Table1[[#This Row],[Price]]*Table1[[#This Row],[Quantity_Sold]]</f>
        <v>14.950000000000001</v>
      </c>
      <c r="H586" s="5">
        <f t="shared" ca="1" si="18"/>
        <v>14.950000000000001</v>
      </c>
      <c r="I586">
        <f>_xlfn.XLOOKUP(Table1[[#This Row],[Transaction_ID]],Transactions!A$2:A$501,Transactions!B$2:B$501)</f>
        <v>221</v>
      </c>
      <c r="J586">
        <f>_xlfn.XLOOKUP(Table1[[#This Row],[Transaction_ID]],Transactions!$A$2:$A$501,Transactions!$C$2:$C$501)</f>
        <v>1</v>
      </c>
      <c r="K586" t="str">
        <f>_xlfn.XLOOKUP(Table1[[#This Row],[Transaction_ID]],Transactions!A$2:A$501,Transactions!F$2:F$501)</f>
        <v>Credit Card</v>
      </c>
      <c r="L586" t="b">
        <f>_xlfn.XLOOKUP(Table1[[#This Row],[Transaction_ID]],Transactions!A$2:A$501,Transactions!G$2:G$501)</f>
        <v>1</v>
      </c>
      <c r="M586" s="1">
        <f>IF(L586=TRUE, _xlfn.XLOOKUP(C586, Products!A$2:A$91,Products!G$2:G$91), 0)</f>
        <v>0</v>
      </c>
      <c r="N586" t="str">
        <f ca="1">_xlfn.TEXTJOIN(", ", TRUE,
 IF(AND(L586=TRUE, E586&gt;0), "Membership Pricing", ""),
 IF(AND(L586=TRUE, M586&gt;0), "PC Points", ""),
 IF(AND(_xlfn.XLOOKUP(C586, Products!A:A, Products!C:C, "")="Bakery", RAND()&lt;0.3), "50% Perishable", "")
)</f>
        <v/>
      </c>
      <c r="O586" s="5">
        <f t="shared" ca="1" si="19"/>
        <v>0</v>
      </c>
    </row>
    <row r="587" spans="1:15" x14ac:dyDescent="0.45">
      <c r="A587" t="s">
        <v>359</v>
      </c>
      <c r="B587" s="6">
        <f>_xlfn.XLOOKUP(Table1[[#This Row],[Transaction_ID]],Transactions!A$2:A$501,Transactions!D$2:D$501)</f>
        <v>45714</v>
      </c>
      <c r="C587">
        <v>123561</v>
      </c>
      <c r="D587" s="5">
        <f>_xlfn.XLOOKUP(Table1[[#This Row],[SKU]],Products!A$2:A$91,Products!E$2:E$91)</f>
        <v>8.99</v>
      </c>
      <c r="E587" s="5">
        <f>_xlfn.XLOOKUP(C587,Products!A$2:A$91,Products!F$2:F$91)</f>
        <v>0</v>
      </c>
      <c r="F587">
        <v>1</v>
      </c>
      <c r="G587" s="5">
        <f>Table1[[#This Row],[Price]]*Table1[[#This Row],[Quantity_Sold]]</f>
        <v>8.99</v>
      </c>
      <c r="H587" s="5">
        <f t="shared" ca="1" si="18"/>
        <v>8.99</v>
      </c>
      <c r="I587">
        <f>_xlfn.XLOOKUP(Table1[[#This Row],[Transaction_ID]],Transactions!A$2:A$501,Transactions!B$2:B$501)</f>
        <v>213</v>
      </c>
      <c r="J587">
        <f>_xlfn.XLOOKUP(Table1[[#This Row],[Transaction_ID]],Transactions!$A$2:$A$501,Transactions!$C$2:$C$501)</f>
        <v>1</v>
      </c>
      <c r="K587" t="str">
        <f>_xlfn.XLOOKUP(Table1[[#This Row],[Transaction_ID]],Transactions!A$2:A$501,Transactions!F$2:F$501)</f>
        <v>Credit Card</v>
      </c>
      <c r="L587" t="b">
        <f>_xlfn.XLOOKUP(Table1[[#This Row],[Transaction_ID]],Transactions!A$2:A$501,Transactions!G$2:G$501)</f>
        <v>1</v>
      </c>
      <c r="M587" s="1">
        <f>IF(L587=TRUE, _xlfn.XLOOKUP(C587, Products!A$2:A$91,Products!G$2:G$91), 0)</f>
        <v>3000</v>
      </c>
      <c r="N587" t="str">
        <f ca="1">_xlfn.TEXTJOIN(", ", TRUE,
 IF(AND(L587=TRUE, E587&gt;0), "Membership Pricing", ""),
 IF(AND(L587=TRUE, M587&gt;0), "PC Points", ""),
 IF(AND(_xlfn.XLOOKUP(C587, Products!A:A, Products!C:C, "")="Bakery", RAND()&lt;0.3), "50% Perishable", "")
)</f>
        <v>PC Points</v>
      </c>
      <c r="O587" s="5">
        <f t="shared" ca="1" si="19"/>
        <v>0</v>
      </c>
    </row>
    <row r="588" spans="1:15" x14ac:dyDescent="0.45">
      <c r="A588" t="s">
        <v>359</v>
      </c>
      <c r="B588" s="6">
        <f>_xlfn.XLOOKUP(Table1[[#This Row],[Transaction_ID]],Transactions!A$2:A$501,Transactions!D$2:D$501)</f>
        <v>45714</v>
      </c>
      <c r="C588">
        <v>123573</v>
      </c>
      <c r="D588" s="5">
        <f>_xlfn.XLOOKUP(Table1[[#This Row],[SKU]],Products!A$2:A$91,Products!E$2:E$91)</f>
        <v>2.99</v>
      </c>
      <c r="E588" s="5">
        <f>_xlfn.XLOOKUP(C588,Products!A$2:A$91,Products!F$2:F$91)</f>
        <v>0</v>
      </c>
      <c r="F588">
        <v>5</v>
      </c>
      <c r="G588" s="5">
        <f>Table1[[#This Row],[Price]]*Table1[[#This Row],[Quantity_Sold]]</f>
        <v>14.950000000000001</v>
      </c>
      <c r="H588" s="5">
        <f t="shared" ca="1" si="18"/>
        <v>7.4750000000000005</v>
      </c>
      <c r="I588">
        <f>_xlfn.XLOOKUP(Table1[[#This Row],[Transaction_ID]],Transactions!A$2:A$501,Transactions!B$2:B$501)</f>
        <v>213</v>
      </c>
      <c r="J588">
        <f>_xlfn.XLOOKUP(Table1[[#This Row],[Transaction_ID]],Transactions!$A$2:$A$501,Transactions!$C$2:$C$501)</f>
        <v>1</v>
      </c>
      <c r="K588" t="str">
        <f>_xlfn.XLOOKUP(Table1[[#This Row],[Transaction_ID]],Transactions!A$2:A$501,Transactions!F$2:F$501)</f>
        <v>Credit Card</v>
      </c>
      <c r="L588" t="b">
        <f>_xlfn.XLOOKUP(Table1[[#This Row],[Transaction_ID]],Transactions!A$2:A$501,Transactions!G$2:G$501)</f>
        <v>1</v>
      </c>
      <c r="M588" s="1">
        <f>IF(L588=TRUE, _xlfn.XLOOKUP(C588, Products!A$2:A$91,Products!G$2:G$91), 0)</f>
        <v>0</v>
      </c>
      <c r="N588" t="str">
        <f ca="1">_xlfn.TEXTJOIN(", ", TRUE,
 IF(AND(L588=TRUE, E588&gt;0), "Membership Pricing", ""),
 IF(AND(L588=TRUE, M588&gt;0), "PC Points", ""),
 IF(AND(_xlfn.XLOOKUP(C588, Products!A:A, Products!C:C, "")="Bakery", RAND()&lt;0.3), "50% Perishable", "")
)</f>
        <v>50% Perishable</v>
      </c>
      <c r="O588" s="5">
        <f t="shared" ca="1" si="19"/>
        <v>7.4750000000000005</v>
      </c>
    </row>
    <row r="589" spans="1:15" x14ac:dyDescent="0.45">
      <c r="A589" t="s">
        <v>359</v>
      </c>
      <c r="B589" s="6">
        <f>_xlfn.XLOOKUP(Table1[[#This Row],[Transaction_ID]],Transactions!A$2:A$501,Transactions!D$2:D$501)</f>
        <v>45714</v>
      </c>
      <c r="C589">
        <v>123600</v>
      </c>
      <c r="D589" s="5">
        <f>_xlfn.XLOOKUP(Table1[[#This Row],[SKU]],Products!A$2:A$91,Products!E$2:E$91)</f>
        <v>4.99</v>
      </c>
      <c r="E589" s="5">
        <f>_xlfn.XLOOKUP(C589,Products!A$2:A$91,Products!F$2:F$91)</f>
        <v>0</v>
      </c>
      <c r="F589">
        <v>3</v>
      </c>
      <c r="G589" s="5">
        <f>Table1[[#This Row],[Price]]*Table1[[#This Row],[Quantity_Sold]]</f>
        <v>14.97</v>
      </c>
      <c r="H589" s="5">
        <f t="shared" ca="1" si="18"/>
        <v>14.97</v>
      </c>
      <c r="I589">
        <f>_xlfn.XLOOKUP(Table1[[#This Row],[Transaction_ID]],Transactions!A$2:A$501,Transactions!B$2:B$501)</f>
        <v>213</v>
      </c>
      <c r="J589">
        <f>_xlfn.XLOOKUP(Table1[[#This Row],[Transaction_ID]],Transactions!$A$2:$A$501,Transactions!$C$2:$C$501)</f>
        <v>1</v>
      </c>
      <c r="K589" t="str">
        <f>_xlfn.XLOOKUP(Table1[[#This Row],[Transaction_ID]],Transactions!A$2:A$501,Transactions!F$2:F$501)</f>
        <v>Credit Card</v>
      </c>
      <c r="L589" t="b">
        <f>_xlfn.XLOOKUP(Table1[[#This Row],[Transaction_ID]],Transactions!A$2:A$501,Transactions!G$2:G$501)</f>
        <v>1</v>
      </c>
      <c r="M589" s="1">
        <f>IF(L589=TRUE, _xlfn.XLOOKUP(C589, Products!A$2:A$91,Products!G$2:G$91), 0)</f>
        <v>2000</v>
      </c>
      <c r="N589" t="str">
        <f ca="1">_xlfn.TEXTJOIN(", ", TRUE,
 IF(AND(L589=TRUE, E589&gt;0), "Membership Pricing", ""),
 IF(AND(L589=TRUE, M589&gt;0), "PC Points", ""),
 IF(AND(_xlfn.XLOOKUP(C589, Products!A:A, Products!C:C, "")="Bakery", RAND()&lt;0.3), "50% Perishable", "")
)</f>
        <v>PC Points</v>
      </c>
      <c r="O589" s="5">
        <f t="shared" ca="1" si="19"/>
        <v>0</v>
      </c>
    </row>
    <row r="590" spans="1:15" x14ac:dyDescent="0.45">
      <c r="A590" t="s">
        <v>360</v>
      </c>
      <c r="B590" s="6">
        <f>_xlfn.XLOOKUP(Table1[[#This Row],[Transaction_ID]],Transactions!A$2:A$501,Transactions!D$2:D$501)</f>
        <v>45695</v>
      </c>
      <c r="C590">
        <v>123572</v>
      </c>
      <c r="D590" s="5">
        <f>_xlfn.XLOOKUP(Table1[[#This Row],[SKU]],Products!A$2:A$91,Products!E$2:E$91)</f>
        <v>2.99</v>
      </c>
      <c r="E590" s="5">
        <f>_xlfn.XLOOKUP(C590,Products!A$2:A$91,Products!F$2:F$91)</f>
        <v>0</v>
      </c>
      <c r="F590">
        <v>4</v>
      </c>
      <c r="G590" s="5">
        <f>Table1[[#This Row],[Price]]*Table1[[#This Row],[Quantity_Sold]]</f>
        <v>11.96</v>
      </c>
      <c r="H590" s="5">
        <f t="shared" ca="1" si="18"/>
        <v>5.98</v>
      </c>
      <c r="I590">
        <f>_xlfn.XLOOKUP(Table1[[#This Row],[Transaction_ID]],Transactions!A$2:A$501,Transactions!B$2:B$501)</f>
        <v>213</v>
      </c>
      <c r="J590">
        <f>_xlfn.XLOOKUP(Table1[[#This Row],[Transaction_ID]],Transactions!$A$2:$A$501,Transactions!$C$2:$C$501)</f>
        <v>4</v>
      </c>
      <c r="K590" t="str">
        <f>_xlfn.XLOOKUP(Table1[[#This Row],[Transaction_ID]],Transactions!A$2:A$501,Transactions!F$2:F$501)</f>
        <v>Credit Card</v>
      </c>
      <c r="L590" t="b">
        <f>_xlfn.XLOOKUP(Table1[[#This Row],[Transaction_ID]],Transactions!A$2:A$501,Transactions!G$2:G$501)</f>
        <v>1</v>
      </c>
      <c r="M590" s="1">
        <f>IF(L590=TRUE, _xlfn.XLOOKUP(C590, Products!A$2:A$91,Products!G$2:G$91), 0)</f>
        <v>0</v>
      </c>
      <c r="N590" t="str">
        <f ca="1">_xlfn.TEXTJOIN(", ", TRUE,
 IF(AND(L590=TRUE, E590&gt;0), "Membership Pricing", ""),
 IF(AND(L590=TRUE, M590&gt;0), "PC Points", ""),
 IF(AND(_xlfn.XLOOKUP(C590, Products!A:A, Products!C:C, "")="Bakery", RAND()&lt;0.3), "50% Perishable", "")
)</f>
        <v>50% Perishable</v>
      </c>
      <c r="O590" s="5">
        <f t="shared" ca="1" si="19"/>
        <v>5.98</v>
      </c>
    </row>
    <row r="591" spans="1:15" x14ac:dyDescent="0.45">
      <c r="A591" t="s">
        <v>360</v>
      </c>
      <c r="B591" s="6">
        <f>_xlfn.XLOOKUP(Table1[[#This Row],[Transaction_ID]],Transactions!A$2:A$501,Transactions!D$2:D$501)</f>
        <v>45695</v>
      </c>
      <c r="C591">
        <v>123584</v>
      </c>
      <c r="D591" s="5">
        <f>_xlfn.XLOOKUP(Table1[[#This Row],[SKU]],Products!A$2:A$91,Products!E$2:E$91)</f>
        <v>4.99</v>
      </c>
      <c r="E591" s="5">
        <f>_xlfn.XLOOKUP(C591,Products!A$2:A$91,Products!F$2:F$91)</f>
        <v>0</v>
      </c>
      <c r="F591">
        <v>3</v>
      </c>
      <c r="G591" s="5">
        <f>Table1[[#This Row],[Price]]*Table1[[#This Row],[Quantity_Sold]]</f>
        <v>14.97</v>
      </c>
      <c r="H591" s="5">
        <f t="shared" ca="1" si="18"/>
        <v>14.97</v>
      </c>
      <c r="I591">
        <f>_xlfn.XLOOKUP(Table1[[#This Row],[Transaction_ID]],Transactions!A$2:A$501,Transactions!B$2:B$501)</f>
        <v>213</v>
      </c>
      <c r="J591">
        <f>_xlfn.XLOOKUP(Table1[[#This Row],[Transaction_ID]],Transactions!$A$2:$A$501,Transactions!$C$2:$C$501)</f>
        <v>4</v>
      </c>
      <c r="K591" t="str">
        <f>_xlfn.XLOOKUP(Table1[[#This Row],[Transaction_ID]],Transactions!A$2:A$501,Transactions!F$2:F$501)</f>
        <v>Credit Card</v>
      </c>
      <c r="L591" t="b">
        <f>_xlfn.XLOOKUP(Table1[[#This Row],[Transaction_ID]],Transactions!A$2:A$501,Transactions!G$2:G$501)</f>
        <v>1</v>
      </c>
      <c r="M591" s="1">
        <f>IF(L591=TRUE, _xlfn.XLOOKUP(C591, Products!A$2:A$91,Products!G$2:G$91), 0)</f>
        <v>0</v>
      </c>
      <c r="N591" t="str">
        <f ca="1">_xlfn.TEXTJOIN(", ", TRUE,
 IF(AND(L591=TRUE, E591&gt;0), "Membership Pricing", ""),
 IF(AND(L591=TRUE, M591&gt;0), "PC Points", ""),
 IF(AND(_xlfn.XLOOKUP(C591, Products!A:A, Products!C:C, "")="Bakery", RAND()&lt;0.3), "50% Perishable", "")
)</f>
        <v/>
      </c>
      <c r="O591" s="5">
        <f t="shared" ca="1" si="19"/>
        <v>0</v>
      </c>
    </row>
    <row r="592" spans="1:15" x14ac:dyDescent="0.45">
      <c r="A592" t="s">
        <v>360</v>
      </c>
      <c r="B592" s="6">
        <f>_xlfn.XLOOKUP(Table1[[#This Row],[Transaction_ID]],Transactions!A$2:A$501,Transactions!D$2:D$501)</f>
        <v>45695</v>
      </c>
      <c r="C592">
        <v>123575</v>
      </c>
      <c r="D592" s="5">
        <f>_xlfn.XLOOKUP(Table1[[#This Row],[SKU]],Products!A$2:A$91,Products!E$2:E$91)</f>
        <v>3.49</v>
      </c>
      <c r="E592" s="5">
        <f>_xlfn.XLOOKUP(C592,Products!A$2:A$91,Products!F$2:F$91)</f>
        <v>0</v>
      </c>
      <c r="F592">
        <v>2</v>
      </c>
      <c r="G592" s="5">
        <f>Table1[[#This Row],[Price]]*Table1[[#This Row],[Quantity_Sold]]</f>
        <v>6.98</v>
      </c>
      <c r="H592" s="5">
        <f t="shared" ca="1" si="18"/>
        <v>6.98</v>
      </c>
      <c r="I592">
        <f>_xlfn.XLOOKUP(Table1[[#This Row],[Transaction_ID]],Transactions!A$2:A$501,Transactions!B$2:B$501)</f>
        <v>213</v>
      </c>
      <c r="J592">
        <f>_xlfn.XLOOKUP(Table1[[#This Row],[Transaction_ID]],Transactions!$A$2:$A$501,Transactions!$C$2:$C$501)</f>
        <v>4</v>
      </c>
      <c r="K592" t="str">
        <f>_xlfn.XLOOKUP(Table1[[#This Row],[Transaction_ID]],Transactions!A$2:A$501,Transactions!F$2:F$501)</f>
        <v>Credit Card</v>
      </c>
      <c r="L592" t="b">
        <f>_xlfn.XLOOKUP(Table1[[#This Row],[Transaction_ID]],Transactions!A$2:A$501,Transactions!G$2:G$501)</f>
        <v>1</v>
      </c>
      <c r="M592" s="1">
        <f>IF(L592=TRUE, _xlfn.XLOOKUP(C592, Products!A$2:A$91,Products!G$2:G$91), 0)</f>
        <v>1000</v>
      </c>
      <c r="N592" t="str">
        <f ca="1">_xlfn.TEXTJOIN(", ", TRUE,
 IF(AND(L592=TRUE, E592&gt;0), "Membership Pricing", ""),
 IF(AND(L592=TRUE, M592&gt;0), "PC Points", ""),
 IF(AND(_xlfn.XLOOKUP(C592, Products!A:A, Products!C:C, "")="Bakery", RAND()&lt;0.3), "50% Perishable", "")
)</f>
        <v>PC Points</v>
      </c>
      <c r="O592" s="5">
        <f t="shared" ca="1" si="19"/>
        <v>0</v>
      </c>
    </row>
    <row r="593" spans="1:15" x14ac:dyDescent="0.45">
      <c r="A593" t="s">
        <v>360</v>
      </c>
      <c r="B593" s="6">
        <f>_xlfn.XLOOKUP(Table1[[#This Row],[Transaction_ID]],Transactions!A$2:A$501,Transactions!D$2:D$501)</f>
        <v>45695</v>
      </c>
      <c r="C593">
        <v>123517</v>
      </c>
      <c r="D593" s="5">
        <f>_xlfn.XLOOKUP(Table1[[#This Row],[SKU]],Products!A$2:A$91,Products!E$2:E$91)</f>
        <v>2.4900000000000002</v>
      </c>
      <c r="E593" s="5">
        <f>_xlfn.XLOOKUP(C593,Products!A$2:A$91,Products!F$2:F$91)</f>
        <v>0</v>
      </c>
      <c r="F593">
        <v>1</v>
      </c>
      <c r="G593" s="5">
        <f>Table1[[#This Row],[Price]]*Table1[[#This Row],[Quantity_Sold]]</f>
        <v>2.4900000000000002</v>
      </c>
      <c r="H593" s="5">
        <f t="shared" ca="1" si="18"/>
        <v>2.4900000000000002</v>
      </c>
      <c r="I593">
        <f>_xlfn.XLOOKUP(Table1[[#This Row],[Transaction_ID]],Transactions!A$2:A$501,Transactions!B$2:B$501)</f>
        <v>213</v>
      </c>
      <c r="J593">
        <f>_xlfn.XLOOKUP(Table1[[#This Row],[Transaction_ID]],Transactions!$A$2:$A$501,Transactions!$C$2:$C$501)</f>
        <v>4</v>
      </c>
      <c r="K593" t="str">
        <f>_xlfn.XLOOKUP(Table1[[#This Row],[Transaction_ID]],Transactions!A$2:A$501,Transactions!F$2:F$501)</f>
        <v>Credit Card</v>
      </c>
      <c r="L593" t="b">
        <f>_xlfn.XLOOKUP(Table1[[#This Row],[Transaction_ID]],Transactions!A$2:A$501,Transactions!G$2:G$501)</f>
        <v>1</v>
      </c>
      <c r="M593" s="1">
        <f>IF(L593=TRUE, _xlfn.XLOOKUP(C593, Products!A$2:A$91,Products!G$2:G$91), 0)</f>
        <v>0</v>
      </c>
      <c r="N593" t="str">
        <f ca="1">_xlfn.TEXTJOIN(", ", TRUE,
 IF(AND(L593=TRUE, E593&gt;0), "Membership Pricing", ""),
 IF(AND(L593=TRUE, M593&gt;0), "PC Points", ""),
 IF(AND(_xlfn.XLOOKUP(C593, Products!A:A, Products!C:C, "")="Bakery", RAND()&lt;0.3), "50% Perishable", "")
)</f>
        <v/>
      </c>
      <c r="O593" s="5">
        <f t="shared" ca="1" si="19"/>
        <v>0</v>
      </c>
    </row>
    <row r="594" spans="1:15" x14ac:dyDescent="0.45">
      <c r="A594" t="s">
        <v>361</v>
      </c>
      <c r="B594" s="6">
        <f>_xlfn.XLOOKUP(Table1[[#This Row],[Transaction_ID]],Transactions!A$2:A$501,Transactions!D$2:D$501)</f>
        <v>45695</v>
      </c>
      <c r="C594">
        <v>123583</v>
      </c>
      <c r="D594" s="5">
        <f>_xlfn.XLOOKUP(Table1[[#This Row],[SKU]],Products!A$2:A$91,Products!E$2:E$91)</f>
        <v>3.49</v>
      </c>
      <c r="E594" s="5">
        <f>_xlfn.XLOOKUP(C594,Products!A$2:A$91,Products!F$2:F$91)</f>
        <v>0</v>
      </c>
      <c r="F594">
        <v>3</v>
      </c>
      <c r="G594" s="5">
        <f>Table1[[#This Row],[Price]]*Table1[[#This Row],[Quantity_Sold]]</f>
        <v>10.47</v>
      </c>
      <c r="H594" s="5">
        <f t="shared" ca="1" si="18"/>
        <v>10.47</v>
      </c>
      <c r="I594">
        <f>_xlfn.XLOOKUP(Table1[[#This Row],[Transaction_ID]],Transactions!A$2:A$501,Transactions!B$2:B$501)</f>
        <v>214</v>
      </c>
      <c r="J594">
        <f>_xlfn.XLOOKUP(Table1[[#This Row],[Transaction_ID]],Transactions!$A$2:$A$501,Transactions!$C$2:$C$501)</f>
        <v>4</v>
      </c>
      <c r="K594" t="str">
        <f>_xlfn.XLOOKUP(Table1[[#This Row],[Transaction_ID]],Transactions!A$2:A$501,Transactions!F$2:F$501)</f>
        <v>Debit Card</v>
      </c>
      <c r="L594" t="b">
        <f>_xlfn.XLOOKUP(Table1[[#This Row],[Transaction_ID]],Transactions!A$2:A$501,Transactions!G$2:G$501)</f>
        <v>1</v>
      </c>
      <c r="M594" s="1">
        <f>IF(L594=TRUE, _xlfn.XLOOKUP(C594, Products!A$2:A$91,Products!G$2:G$91), 0)</f>
        <v>0</v>
      </c>
      <c r="N594" t="str">
        <f ca="1">_xlfn.TEXTJOIN(", ", TRUE,
 IF(AND(L594=TRUE, E594&gt;0), "Membership Pricing", ""),
 IF(AND(L594=TRUE, M594&gt;0), "PC Points", ""),
 IF(AND(_xlfn.XLOOKUP(C594, Products!A:A, Products!C:C, "")="Bakery", RAND()&lt;0.3), "50% Perishable", "")
)</f>
        <v/>
      </c>
      <c r="O594" s="5">
        <f t="shared" ca="1" si="19"/>
        <v>0</v>
      </c>
    </row>
    <row r="595" spans="1:15" x14ac:dyDescent="0.45">
      <c r="A595" t="s">
        <v>361</v>
      </c>
      <c r="B595" s="6">
        <f>_xlfn.XLOOKUP(Table1[[#This Row],[Transaction_ID]],Transactions!A$2:A$501,Transactions!D$2:D$501)</f>
        <v>45695</v>
      </c>
      <c r="C595">
        <v>123528</v>
      </c>
      <c r="D595" s="5">
        <f>_xlfn.XLOOKUP(Table1[[#This Row],[SKU]],Products!A$2:A$91,Products!E$2:E$91)</f>
        <v>3.99</v>
      </c>
      <c r="E595" s="5">
        <f>_xlfn.XLOOKUP(C595,Products!A$2:A$91,Products!F$2:F$91)</f>
        <v>0</v>
      </c>
      <c r="F595">
        <v>2</v>
      </c>
      <c r="G595" s="5">
        <f>Table1[[#This Row],[Price]]*Table1[[#This Row],[Quantity_Sold]]</f>
        <v>7.98</v>
      </c>
      <c r="H595" s="5">
        <f t="shared" ca="1" si="18"/>
        <v>3.99</v>
      </c>
      <c r="I595">
        <f>_xlfn.XLOOKUP(Table1[[#This Row],[Transaction_ID]],Transactions!A$2:A$501,Transactions!B$2:B$501)</f>
        <v>214</v>
      </c>
      <c r="J595">
        <f>_xlfn.XLOOKUP(Table1[[#This Row],[Transaction_ID]],Transactions!$A$2:$A$501,Transactions!$C$2:$C$501)</f>
        <v>4</v>
      </c>
      <c r="K595" t="str">
        <f>_xlfn.XLOOKUP(Table1[[#This Row],[Transaction_ID]],Transactions!A$2:A$501,Transactions!F$2:F$501)</f>
        <v>Debit Card</v>
      </c>
      <c r="L595" t="b">
        <f>_xlfn.XLOOKUP(Table1[[#This Row],[Transaction_ID]],Transactions!A$2:A$501,Transactions!G$2:G$501)</f>
        <v>1</v>
      </c>
      <c r="M595" s="1">
        <f>IF(L595=TRUE, _xlfn.XLOOKUP(C595, Products!A$2:A$91,Products!G$2:G$91), 0)</f>
        <v>0</v>
      </c>
      <c r="N595" t="str">
        <f ca="1">_xlfn.TEXTJOIN(", ", TRUE,
 IF(AND(L595=TRUE, E595&gt;0), "Membership Pricing", ""),
 IF(AND(L595=TRUE, M595&gt;0), "PC Points", ""),
 IF(AND(_xlfn.XLOOKUP(C595, Products!A:A, Products!C:C, "")="Bakery", RAND()&lt;0.3), "50% Perishable", "")
)</f>
        <v>50% Perishable</v>
      </c>
      <c r="O595" s="5">
        <f t="shared" ca="1" si="19"/>
        <v>3.99</v>
      </c>
    </row>
    <row r="596" spans="1:15" x14ac:dyDescent="0.45">
      <c r="A596" t="s">
        <v>361</v>
      </c>
      <c r="B596" s="6">
        <f>_xlfn.XLOOKUP(Table1[[#This Row],[Transaction_ID]],Transactions!A$2:A$501,Transactions!D$2:D$501)</f>
        <v>45695</v>
      </c>
      <c r="C596">
        <v>123512</v>
      </c>
      <c r="D596" s="5">
        <f>_xlfn.XLOOKUP(Table1[[#This Row],[SKU]],Products!A$2:A$91,Products!E$2:E$91)</f>
        <v>3.49</v>
      </c>
      <c r="E596" s="5">
        <f>_xlfn.XLOOKUP(C596,Products!A$2:A$91,Products!F$2:F$91)</f>
        <v>0</v>
      </c>
      <c r="F596">
        <v>3</v>
      </c>
      <c r="G596" s="5">
        <f>Table1[[#This Row],[Price]]*Table1[[#This Row],[Quantity_Sold]]</f>
        <v>10.47</v>
      </c>
      <c r="H596" s="5">
        <f t="shared" ca="1" si="18"/>
        <v>10.47</v>
      </c>
      <c r="I596">
        <f>_xlfn.XLOOKUP(Table1[[#This Row],[Transaction_ID]],Transactions!A$2:A$501,Transactions!B$2:B$501)</f>
        <v>214</v>
      </c>
      <c r="J596">
        <f>_xlfn.XLOOKUP(Table1[[#This Row],[Transaction_ID]],Transactions!$A$2:$A$501,Transactions!$C$2:$C$501)</f>
        <v>4</v>
      </c>
      <c r="K596" t="str">
        <f>_xlfn.XLOOKUP(Table1[[#This Row],[Transaction_ID]],Transactions!A$2:A$501,Transactions!F$2:F$501)</f>
        <v>Debit Card</v>
      </c>
      <c r="L596" t="b">
        <f>_xlfn.XLOOKUP(Table1[[#This Row],[Transaction_ID]],Transactions!A$2:A$501,Transactions!G$2:G$501)</f>
        <v>1</v>
      </c>
      <c r="M596" s="1">
        <f>IF(L596=TRUE, _xlfn.XLOOKUP(C596, Products!A$2:A$91,Products!G$2:G$91), 0)</f>
        <v>0</v>
      </c>
      <c r="N596" t="str">
        <f ca="1">_xlfn.TEXTJOIN(", ", TRUE,
 IF(AND(L596=TRUE, E596&gt;0), "Membership Pricing", ""),
 IF(AND(L596=TRUE, M596&gt;0), "PC Points", ""),
 IF(AND(_xlfn.XLOOKUP(C596, Products!A:A, Products!C:C, "")="Bakery", RAND()&lt;0.3), "50% Perishable", "")
)</f>
        <v/>
      </c>
      <c r="O596" s="5">
        <f t="shared" ca="1" si="19"/>
        <v>0</v>
      </c>
    </row>
    <row r="597" spans="1:15" x14ac:dyDescent="0.45">
      <c r="A597" t="s">
        <v>361</v>
      </c>
      <c r="B597" s="6">
        <f>_xlfn.XLOOKUP(Table1[[#This Row],[Transaction_ID]],Transactions!A$2:A$501,Transactions!D$2:D$501)</f>
        <v>45695</v>
      </c>
      <c r="C597">
        <v>123559</v>
      </c>
      <c r="D597" s="5">
        <f>_xlfn.XLOOKUP(Table1[[#This Row],[SKU]],Products!A$2:A$91,Products!E$2:E$91)</f>
        <v>2.99</v>
      </c>
      <c r="E597" s="5">
        <f>_xlfn.XLOOKUP(C597,Products!A$2:A$91,Products!F$2:F$91)</f>
        <v>0</v>
      </c>
      <c r="F597">
        <v>3</v>
      </c>
      <c r="G597" s="5">
        <f>Table1[[#This Row],[Price]]*Table1[[#This Row],[Quantity_Sold]]</f>
        <v>8.9700000000000006</v>
      </c>
      <c r="H597" s="5">
        <f t="shared" ca="1" si="18"/>
        <v>8.9700000000000006</v>
      </c>
      <c r="I597">
        <f>_xlfn.XLOOKUP(Table1[[#This Row],[Transaction_ID]],Transactions!A$2:A$501,Transactions!B$2:B$501)</f>
        <v>214</v>
      </c>
      <c r="J597">
        <f>_xlfn.XLOOKUP(Table1[[#This Row],[Transaction_ID]],Transactions!$A$2:$A$501,Transactions!$C$2:$C$501)</f>
        <v>4</v>
      </c>
      <c r="K597" t="str">
        <f>_xlfn.XLOOKUP(Table1[[#This Row],[Transaction_ID]],Transactions!A$2:A$501,Transactions!F$2:F$501)</f>
        <v>Debit Card</v>
      </c>
      <c r="L597" t="b">
        <f>_xlfn.XLOOKUP(Table1[[#This Row],[Transaction_ID]],Transactions!A$2:A$501,Transactions!G$2:G$501)</f>
        <v>1</v>
      </c>
      <c r="M597" s="1">
        <f>IF(L597=TRUE, _xlfn.XLOOKUP(C597, Products!A$2:A$91,Products!G$2:G$91), 0)</f>
        <v>0</v>
      </c>
      <c r="N597" t="str">
        <f ca="1">_xlfn.TEXTJOIN(", ", TRUE,
 IF(AND(L597=TRUE, E597&gt;0), "Membership Pricing", ""),
 IF(AND(L597=TRUE, M597&gt;0), "PC Points", ""),
 IF(AND(_xlfn.XLOOKUP(C597, Products!A:A, Products!C:C, "")="Bakery", RAND()&lt;0.3), "50% Perishable", "")
)</f>
        <v/>
      </c>
      <c r="O597" s="5">
        <f t="shared" ca="1" si="19"/>
        <v>0</v>
      </c>
    </row>
    <row r="598" spans="1:15" x14ac:dyDescent="0.45">
      <c r="A598" t="s">
        <v>125</v>
      </c>
      <c r="B598" s="6">
        <f>_xlfn.XLOOKUP(Table1[[#This Row],[Transaction_ID]],Transactions!A$2:A$501,Transactions!D$2:D$501)</f>
        <v>45695</v>
      </c>
      <c r="C598">
        <v>123551</v>
      </c>
      <c r="D598" s="5">
        <f>_xlfn.XLOOKUP(Table1[[#This Row],[SKU]],Products!A$2:A$91,Products!E$2:E$91)</f>
        <v>6.49</v>
      </c>
      <c r="E598" s="5">
        <f>_xlfn.XLOOKUP(C598,Products!A$2:A$91,Products!F$2:F$91)</f>
        <v>0</v>
      </c>
      <c r="F598">
        <v>3</v>
      </c>
      <c r="G598" s="5">
        <f>Table1[[#This Row],[Price]]*Table1[[#This Row],[Quantity_Sold]]</f>
        <v>19.47</v>
      </c>
      <c r="H598" s="5">
        <f t="shared" ca="1" si="18"/>
        <v>19.47</v>
      </c>
      <c r="I598">
        <f>_xlfn.XLOOKUP(Table1[[#This Row],[Transaction_ID]],Transactions!A$2:A$501,Transactions!B$2:B$501)</f>
        <v>209</v>
      </c>
      <c r="J598">
        <f>_xlfn.XLOOKUP(Table1[[#This Row],[Transaction_ID]],Transactions!$A$2:$A$501,Transactions!$C$2:$C$501)</f>
        <v>3</v>
      </c>
      <c r="K598" t="str">
        <f>_xlfn.XLOOKUP(Table1[[#This Row],[Transaction_ID]],Transactions!A$2:A$501,Transactions!F$2:F$501)</f>
        <v>Debit Card</v>
      </c>
      <c r="L598" t="b">
        <f>_xlfn.XLOOKUP(Table1[[#This Row],[Transaction_ID]],Transactions!A$2:A$501,Transactions!G$2:G$501)</f>
        <v>1</v>
      </c>
      <c r="M598" s="1">
        <f>IF(L598=TRUE, _xlfn.XLOOKUP(C598, Products!A$2:A$91,Products!G$2:G$91), 0)</f>
        <v>1000</v>
      </c>
      <c r="N598" t="str">
        <f ca="1">_xlfn.TEXTJOIN(", ", TRUE,
 IF(AND(L598=TRUE, E598&gt;0), "Membership Pricing", ""),
 IF(AND(L598=TRUE, M598&gt;0), "PC Points", ""),
 IF(AND(_xlfn.XLOOKUP(C598, Products!A:A, Products!C:C, "")="Bakery", RAND()&lt;0.3), "50% Perishable", "")
)</f>
        <v>PC Points</v>
      </c>
      <c r="O598" s="5">
        <f t="shared" ca="1" si="19"/>
        <v>0</v>
      </c>
    </row>
    <row r="599" spans="1:15" x14ac:dyDescent="0.45">
      <c r="A599" t="s">
        <v>125</v>
      </c>
      <c r="B599" s="6">
        <f>_xlfn.XLOOKUP(Table1[[#This Row],[Transaction_ID]],Transactions!A$2:A$501,Transactions!D$2:D$501)</f>
        <v>45695</v>
      </c>
      <c r="C599">
        <v>123517</v>
      </c>
      <c r="D599" s="5">
        <f>_xlfn.XLOOKUP(Table1[[#This Row],[SKU]],Products!A$2:A$91,Products!E$2:E$91)</f>
        <v>2.4900000000000002</v>
      </c>
      <c r="E599" s="5">
        <f>_xlfn.XLOOKUP(C599,Products!A$2:A$91,Products!F$2:F$91)</f>
        <v>0</v>
      </c>
      <c r="F599">
        <v>5</v>
      </c>
      <c r="G599" s="5">
        <f>Table1[[#This Row],[Price]]*Table1[[#This Row],[Quantity_Sold]]</f>
        <v>12.450000000000001</v>
      </c>
      <c r="H599" s="5">
        <f t="shared" ca="1" si="18"/>
        <v>12.450000000000001</v>
      </c>
      <c r="I599">
        <f>_xlfn.XLOOKUP(Table1[[#This Row],[Transaction_ID]],Transactions!A$2:A$501,Transactions!B$2:B$501)</f>
        <v>209</v>
      </c>
      <c r="J599">
        <f>_xlfn.XLOOKUP(Table1[[#This Row],[Transaction_ID]],Transactions!$A$2:$A$501,Transactions!$C$2:$C$501)</f>
        <v>3</v>
      </c>
      <c r="K599" t="str">
        <f>_xlfn.XLOOKUP(Table1[[#This Row],[Transaction_ID]],Transactions!A$2:A$501,Transactions!F$2:F$501)</f>
        <v>Debit Card</v>
      </c>
      <c r="L599" t="b">
        <f>_xlfn.XLOOKUP(Table1[[#This Row],[Transaction_ID]],Transactions!A$2:A$501,Transactions!G$2:G$501)</f>
        <v>1</v>
      </c>
      <c r="M599" s="1">
        <f>IF(L599=TRUE, _xlfn.XLOOKUP(C599, Products!A$2:A$91,Products!G$2:G$91), 0)</f>
        <v>0</v>
      </c>
      <c r="N599" t="str">
        <f ca="1">_xlfn.TEXTJOIN(", ", TRUE,
 IF(AND(L599=TRUE, E599&gt;0), "Membership Pricing", ""),
 IF(AND(L599=TRUE, M599&gt;0), "PC Points", ""),
 IF(AND(_xlfn.XLOOKUP(C599, Products!A:A, Products!C:C, "")="Bakery", RAND()&lt;0.3), "50% Perishable", "")
)</f>
        <v/>
      </c>
      <c r="O599" s="5">
        <f t="shared" ca="1" si="19"/>
        <v>0</v>
      </c>
    </row>
    <row r="600" spans="1:15" x14ac:dyDescent="0.45">
      <c r="A600" t="s">
        <v>125</v>
      </c>
      <c r="B600" s="6">
        <f>_xlfn.XLOOKUP(Table1[[#This Row],[Transaction_ID]],Transactions!A$2:A$501,Transactions!D$2:D$501)</f>
        <v>45695</v>
      </c>
      <c r="C600">
        <v>123554</v>
      </c>
      <c r="D600" s="5">
        <f>_xlfn.XLOOKUP(Table1[[#This Row],[SKU]],Products!A$2:A$91,Products!E$2:E$91)</f>
        <v>2.4900000000000002</v>
      </c>
      <c r="E600" s="5">
        <f>_xlfn.XLOOKUP(C600,Products!A$2:A$91,Products!F$2:F$91)</f>
        <v>0</v>
      </c>
      <c r="F600">
        <v>3</v>
      </c>
      <c r="G600" s="5">
        <f>Table1[[#This Row],[Price]]*Table1[[#This Row],[Quantity_Sold]]</f>
        <v>7.4700000000000006</v>
      </c>
      <c r="H600" s="5">
        <f t="shared" ca="1" si="18"/>
        <v>7.4700000000000006</v>
      </c>
      <c r="I600">
        <f>_xlfn.XLOOKUP(Table1[[#This Row],[Transaction_ID]],Transactions!A$2:A$501,Transactions!B$2:B$501)</f>
        <v>209</v>
      </c>
      <c r="J600">
        <f>_xlfn.XLOOKUP(Table1[[#This Row],[Transaction_ID]],Transactions!$A$2:$A$501,Transactions!$C$2:$C$501)</f>
        <v>3</v>
      </c>
      <c r="K600" t="str">
        <f>_xlfn.XLOOKUP(Table1[[#This Row],[Transaction_ID]],Transactions!A$2:A$501,Transactions!F$2:F$501)</f>
        <v>Debit Card</v>
      </c>
      <c r="L600" t="b">
        <f>_xlfn.XLOOKUP(Table1[[#This Row],[Transaction_ID]],Transactions!A$2:A$501,Transactions!G$2:G$501)</f>
        <v>1</v>
      </c>
      <c r="M600" s="1">
        <f>IF(L600=TRUE, _xlfn.XLOOKUP(C600, Products!A$2:A$91,Products!G$2:G$91), 0)</f>
        <v>0</v>
      </c>
      <c r="N600" t="str">
        <f ca="1">_xlfn.TEXTJOIN(", ", TRUE,
 IF(AND(L600=TRUE, E600&gt;0), "Membership Pricing", ""),
 IF(AND(L600=TRUE, M600&gt;0), "PC Points", ""),
 IF(AND(_xlfn.XLOOKUP(C600, Products!A:A, Products!C:C, "")="Bakery", RAND()&lt;0.3), "50% Perishable", "")
)</f>
        <v/>
      </c>
      <c r="O600" s="5">
        <f t="shared" ca="1" si="19"/>
        <v>0</v>
      </c>
    </row>
    <row r="601" spans="1:15" x14ac:dyDescent="0.45">
      <c r="A601" t="s">
        <v>125</v>
      </c>
      <c r="B601" s="6">
        <f>_xlfn.XLOOKUP(Table1[[#This Row],[Transaction_ID]],Transactions!A$2:A$501,Transactions!D$2:D$501)</f>
        <v>45695</v>
      </c>
      <c r="C601">
        <v>123537</v>
      </c>
      <c r="D601" s="5">
        <f>_xlfn.XLOOKUP(Table1[[#This Row],[SKU]],Products!A$2:A$91,Products!E$2:E$91)</f>
        <v>6.49</v>
      </c>
      <c r="E601" s="5">
        <f>_xlfn.XLOOKUP(C601,Products!A$2:A$91,Products!F$2:F$91)</f>
        <v>0</v>
      </c>
      <c r="F601">
        <v>2</v>
      </c>
      <c r="G601" s="5">
        <f>Table1[[#This Row],[Price]]*Table1[[#This Row],[Quantity_Sold]]</f>
        <v>12.98</v>
      </c>
      <c r="H601" s="5">
        <f t="shared" ca="1" si="18"/>
        <v>12.98</v>
      </c>
      <c r="I601">
        <f>_xlfn.XLOOKUP(Table1[[#This Row],[Transaction_ID]],Transactions!A$2:A$501,Transactions!B$2:B$501)</f>
        <v>209</v>
      </c>
      <c r="J601">
        <f>_xlfn.XLOOKUP(Table1[[#This Row],[Transaction_ID]],Transactions!$A$2:$A$501,Transactions!$C$2:$C$501)</f>
        <v>3</v>
      </c>
      <c r="K601" t="str">
        <f>_xlfn.XLOOKUP(Table1[[#This Row],[Transaction_ID]],Transactions!A$2:A$501,Transactions!F$2:F$501)</f>
        <v>Debit Card</v>
      </c>
      <c r="L601" t="b">
        <f>_xlfn.XLOOKUP(Table1[[#This Row],[Transaction_ID]],Transactions!A$2:A$501,Transactions!G$2:G$501)</f>
        <v>1</v>
      </c>
      <c r="M601" s="1">
        <f>IF(L601=TRUE, _xlfn.XLOOKUP(C601, Products!A$2:A$91,Products!G$2:G$91), 0)</f>
        <v>0</v>
      </c>
      <c r="N601" t="str">
        <f ca="1">_xlfn.TEXTJOIN(", ", TRUE,
 IF(AND(L601=TRUE, E601&gt;0), "Membership Pricing", ""),
 IF(AND(L601=TRUE, M601&gt;0), "PC Points", ""),
 IF(AND(_xlfn.XLOOKUP(C601, Products!A:A, Products!C:C, "")="Bakery", RAND()&lt;0.3), "50% Perishable", "")
)</f>
        <v/>
      </c>
      <c r="O601" s="5">
        <f t="shared" ca="1" si="19"/>
        <v>0</v>
      </c>
    </row>
    <row r="602" spans="1:15" x14ac:dyDescent="0.45">
      <c r="A602" t="s">
        <v>362</v>
      </c>
      <c r="B602" s="6">
        <f>_xlfn.XLOOKUP(Table1[[#This Row],[Transaction_ID]],Transactions!A$2:A$501,Transactions!D$2:D$501)</f>
        <v>45695</v>
      </c>
      <c r="C602">
        <v>123542</v>
      </c>
      <c r="D602" s="5">
        <f>_xlfn.XLOOKUP(Table1[[#This Row],[SKU]],Products!A$2:A$91,Products!E$2:E$91)</f>
        <v>2.4900000000000002</v>
      </c>
      <c r="E602" s="5">
        <f>_xlfn.XLOOKUP(C602,Products!A$2:A$91,Products!F$2:F$91)</f>
        <v>0</v>
      </c>
      <c r="F602">
        <v>3</v>
      </c>
      <c r="G602" s="5">
        <f>Table1[[#This Row],[Price]]*Table1[[#This Row],[Quantity_Sold]]</f>
        <v>7.4700000000000006</v>
      </c>
      <c r="H602" s="5">
        <f t="shared" ca="1" si="18"/>
        <v>7.4700000000000006</v>
      </c>
      <c r="I602">
        <f>_xlfn.XLOOKUP(Table1[[#This Row],[Transaction_ID]],Transactions!A$2:A$501,Transactions!B$2:B$501)</f>
        <v>220</v>
      </c>
      <c r="J602">
        <f>_xlfn.XLOOKUP(Table1[[#This Row],[Transaction_ID]],Transactions!$A$2:$A$501,Transactions!$C$2:$C$501)</f>
        <v>7</v>
      </c>
      <c r="K602" t="str">
        <f>_xlfn.XLOOKUP(Table1[[#This Row],[Transaction_ID]],Transactions!A$2:A$501,Transactions!F$2:F$501)</f>
        <v>Credit Card</v>
      </c>
      <c r="L602" t="b">
        <f>_xlfn.XLOOKUP(Table1[[#This Row],[Transaction_ID]],Transactions!A$2:A$501,Transactions!G$2:G$501)</f>
        <v>1</v>
      </c>
      <c r="M602" s="1">
        <f>IF(L602=TRUE, _xlfn.XLOOKUP(C602, Products!A$2:A$91,Products!G$2:G$91), 0)</f>
        <v>0</v>
      </c>
      <c r="N602" t="str">
        <f ca="1">_xlfn.TEXTJOIN(", ", TRUE,
 IF(AND(L602=TRUE, E602&gt;0), "Membership Pricing", ""),
 IF(AND(L602=TRUE, M602&gt;0), "PC Points", ""),
 IF(AND(_xlfn.XLOOKUP(C602, Products!A:A, Products!C:C, "")="Bakery", RAND()&lt;0.3), "50% Perishable", "")
)</f>
        <v/>
      </c>
      <c r="O602" s="5">
        <f t="shared" ca="1" si="19"/>
        <v>0</v>
      </c>
    </row>
    <row r="603" spans="1:15" x14ac:dyDescent="0.45">
      <c r="A603" t="s">
        <v>362</v>
      </c>
      <c r="B603" s="6">
        <f>_xlfn.XLOOKUP(Table1[[#This Row],[Transaction_ID]],Transactions!A$2:A$501,Transactions!D$2:D$501)</f>
        <v>45695</v>
      </c>
      <c r="C603">
        <v>123592</v>
      </c>
      <c r="D603" s="5">
        <f>_xlfn.XLOOKUP(Table1[[#This Row],[SKU]],Products!A$2:A$91,Products!E$2:E$91)</f>
        <v>2.99</v>
      </c>
      <c r="E603" s="5">
        <f>_xlfn.XLOOKUP(C603,Products!A$2:A$91,Products!F$2:F$91)</f>
        <v>0</v>
      </c>
      <c r="F603">
        <v>2</v>
      </c>
      <c r="G603" s="5">
        <f>Table1[[#This Row],[Price]]*Table1[[#This Row],[Quantity_Sold]]</f>
        <v>5.98</v>
      </c>
      <c r="H603" s="5">
        <f t="shared" ca="1" si="18"/>
        <v>5.98</v>
      </c>
      <c r="I603">
        <f>_xlfn.XLOOKUP(Table1[[#This Row],[Transaction_ID]],Transactions!A$2:A$501,Transactions!B$2:B$501)</f>
        <v>220</v>
      </c>
      <c r="J603">
        <f>_xlfn.XLOOKUP(Table1[[#This Row],[Transaction_ID]],Transactions!$A$2:$A$501,Transactions!$C$2:$C$501)</f>
        <v>7</v>
      </c>
      <c r="K603" t="str">
        <f>_xlfn.XLOOKUP(Table1[[#This Row],[Transaction_ID]],Transactions!A$2:A$501,Transactions!F$2:F$501)</f>
        <v>Credit Card</v>
      </c>
      <c r="L603" t="b">
        <f>_xlfn.XLOOKUP(Table1[[#This Row],[Transaction_ID]],Transactions!A$2:A$501,Transactions!G$2:G$501)</f>
        <v>1</v>
      </c>
      <c r="M603" s="1">
        <f>IF(L603=TRUE, _xlfn.XLOOKUP(C603, Products!A$2:A$91,Products!G$2:G$91), 0)</f>
        <v>0</v>
      </c>
      <c r="N603" t="str">
        <f ca="1">_xlfn.TEXTJOIN(", ", TRUE,
 IF(AND(L603=TRUE, E603&gt;0), "Membership Pricing", ""),
 IF(AND(L603=TRUE, M603&gt;0), "PC Points", ""),
 IF(AND(_xlfn.XLOOKUP(C603, Products!A:A, Products!C:C, "")="Bakery", RAND()&lt;0.3), "50% Perishable", "")
)</f>
        <v/>
      </c>
      <c r="O603" s="5">
        <f t="shared" ca="1" si="19"/>
        <v>0</v>
      </c>
    </row>
    <row r="604" spans="1:15" x14ac:dyDescent="0.45">
      <c r="A604" t="s">
        <v>363</v>
      </c>
      <c r="B604" s="6">
        <f>_xlfn.XLOOKUP(Table1[[#This Row],[Transaction_ID]],Transactions!A$2:A$501,Transactions!D$2:D$501)</f>
        <v>45713</v>
      </c>
      <c r="C604">
        <v>123561</v>
      </c>
      <c r="D604" s="5">
        <f>_xlfn.XLOOKUP(Table1[[#This Row],[SKU]],Products!A$2:A$91,Products!E$2:E$91)</f>
        <v>8.99</v>
      </c>
      <c r="E604" s="5">
        <f>_xlfn.XLOOKUP(C604,Products!A$2:A$91,Products!F$2:F$91)</f>
        <v>0</v>
      </c>
      <c r="F604">
        <v>4</v>
      </c>
      <c r="G604" s="5">
        <f>Table1[[#This Row],[Price]]*Table1[[#This Row],[Quantity_Sold]]</f>
        <v>35.96</v>
      </c>
      <c r="H604" s="5">
        <f t="shared" ca="1" si="18"/>
        <v>35.96</v>
      </c>
      <c r="I604">
        <f>_xlfn.XLOOKUP(Table1[[#This Row],[Transaction_ID]],Transactions!A$2:A$501,Transactions!B$2:B$501)</f>
        <v>207</v>
      </c>
      <c r="J604">
        <f>_xlfn.XLOOKUP(Table1[[#This Row],[Transaction_ID]],Transactions!$A$2:$A$501,Transactions!$C$2:$C$501)</f>
        <v>7</v>
      </c>
      <c r="K604" t="str">
        <f>_xlfn.XLOOKUP(Table1[[#This Row],[Transaction_ID]],Transactions!A$2:A$501,Transactions!F$2:F$501)</f>
        <v>Credit Card</v>
      </c>
      <c r="L604" t="b">
        <f>_xlfn.XLOOKUP(Table1[[#This Row],[Transaction_ID]],Transactions!A$2:A$501,Transactions!G$2:G$501)</f>
        <v>1</v>
      </c>
      <c r="M604" s="1">
        <f>IF(L604=TRUE, _xlfn.XLOOKUP(C604, Products!A$2:A$91,Products!G$2:G$91), 0)</f>
        <v>3000</v>
      </c>
      <c r="N604" t="str">
        <f ca="1">_xlfn.TEXTJOIN(", ", TRUE,
 IF(AND(L604=TRUE, E604&gt;0), "Membership Pricing", ""),
 IF(AND(L604=TRUE, M604&gt;0), "PC Points", ""),
 IF(AND(_xlfn.XLOOKUP(C604, Products!A:A, Products!C:C, "")="Bakery", RAND()&lt;0.3), "50% Perishable", "")
)</f>
        <v>PC Points</v>
      </c>
      <c r="O604" s="5">
        <f t="shared" ca="1" si="19"/>
        <v>0</v>
      </c>
    </row>
    <row r="605" spans="1:15" x14ac:dyDescent="0.45">
      <c r="A605" t="s">
        <v>363</v>
      </c>
      <c r="B605" s="6">
        <f>_xlfn.XLOOKUP(Table1[[#This Row],[Transaction_ID]],Transactions!A$2:A$501,Transactions!D$2:D$501)</f>
        <v>45713</v>
      </c>
      <c r="C605">
        <v>123511</v>
      </c>
      <c r="D605" s="5">
        <f>_xlfn.XLOOKUP(Table1[[#This Row],[SKU]],Products!A$2:A$91,Products!E$2:E$91)</f>
        <v>2.4900000000000002</v>
      </c>
      <c r="E605" s="5">
        <f>_xlfn.XLOOKUP(C605,Products!A$2:A$91,Products!F$2:F$91)</f>
        <v>2</v>
      </c>
      <c r="F605">
        <v>3</v>
      </c>
      <c r="G605" s="5">
        <f>Table1[[#This Row],[Price]]*Table1[[#This Row],[Quantity_Sold]]</f>
        <v>7.4700000000000006</v>
      </c>
      <c r="H605" s="5">
        <f t="shared" ca="1" si="18"/>
        <v>6</v>
      </c>
      <c r="I605">
        <f>_xlfn.XLOOKUP(Table1[[#This Row],[Transaction_ID]],Transactions!A$2:A$501,Transactions!B$2:B$501)</f>
        <v>207</v>
      </c>
      <c r="J605">
        <f>_xlfn.XLOOKUP(Table1[[#This Row],[Transaction_ID]],Transactions!$A$2:$A$501,Transactions!$C$2:$C$501)</f>
        <v>7</v>
      </c>
      <c r="K605" t="str">
        <f>_xlfn.XLOOKUP(Table1[[#This Row],[Transaction_ID]],Transactions!A$2:A$501,Transactions!F$2:F$501)</f>
        <v>Credit Card</v>
      </c>
      <c r="L605" t="b">
        <f>_xlfn.XLOOKUP(Table1[[#This Row],[Transaction_ID]],Transactions!A$2:A$501,Transactions!G$2:G$501)</f>
        <v>1</v>
      </c>
      <c r="M605" s="1">
        <f>IF(L605=TRUE, _xlfn.XLOOKUP(C605, Products!A$2:A$91,Products!G$2:G$91), 0)</f>
        <v>0</v>
      </c>
      <c r="N605" t="str">
        <f ca="1">_xlfn.TEXTJOIN(", ", TRUE,
 IF(AND(L605=TRUE, E605&gt;0), "Membership Pricing", ""),
 IF(AND(L605=TRUE, M605&gt;0), "PC Points", ""),
 IF(AND(_xlfn.XLOOKUP(C605, Products!A:A, Products!C:C, "")="Bakery", RAND()&lt;0.3), "50% Perishable", "")
)</f>
        <v>Membership Pricing</v>
      </c>
      <c r="O605" s="5">
        <f t="shared" ca="1" si="19"/>
        <v>1.4700000000000006</v>
      </c>
    </row>
    <row r="606" spans="1:15" x14ac:dyDescent="0.45">
      <c r="A606" t="s">
        <v>364</v>
      </c>
      <c r="B606" s="6">
        <f>_xlfn.XLOOKUP(Table1[[#This Row],[Transaction_ID]],Transactions!A$2:A$501,Transactions!D$2:D$501)</f>
        <v>45713</v>
      </c>
      <c r="C606">
        <v>123536</v>
      </c>
      <c r="D606" s="5">
        <f>_xlfn.XLOOKUP(Table1[[#This Row],[SKU]],Products!A$2:A$91,Products!E$2:E$91)</f>
        <v>3.49</v>
      </c>
      <c r="E606" s="5">
        <f>_xlfn.XLOOKUP(C606,Products!A$2:A$91,Products!F$2:F$91)</f>
        <v>0</v>
      </c>
      <c r="F606">
        <v>4</v>
      </c>
      <c r="G606" s="5">
        <f>Table1[[#This Row],[Price]]*Table1[[#This Row],[Quantity_Sold]]</f>
        <v>13.96</v>
      </c>
      <c r="H606" s="5">
        <f t="shared" ca="1" si="18"/>
        <v>13.96</v>
      </c>
      <c r="I606">
        <f>_xlfn.XLOOKUP(Table1[[#This Row],[Transaction_ID]],Transactions!A$2:A$501,Transactions!B$2:B$501)</f>
        <v>223</v>
      </c>
      <c r="J606">
        <f>_xlfn.XLOOKUP(Table1[[#This Row],[Transaction_ID]],Transactions!$A$2:$A$501,Transactions!$C$2:$C$501)</f>
        <v>3</v>
      </c>
      <c r="K606" t="str">
        <f>_xlfn.XLOOKUP(Table1[[#This Row],[Transaction_ID]],Transactions!A$2:A$501,Transactions!F$2:F$501)</f>
        <v>Credit Card</v>
      </c>
      <c r="L606" t="b">
        <f>_xlfn.XLOOKUP(Table1[[#This Row],[Transaction_ID]],Transactions!A$2:A$501,Transactions!G$2:G$501)</f>
        <v>1</v>
      </c>
      <c r="M606" s="1">
        <f>IF(L606=TRUE, _xlfn.XLOOKUP(C606, Products!A$2:A$91,Products!G$2:G$91), 0)</f>
        <v>0</v>
      </c>
      <c r="N606" t="str">
        <f ca="1">_xlfn.TEXTJOIN(", ", TRUE,
 IF(AND(L606=TRUE, E606&gt;0), "Membership Pricing", ""),
 IF(AND(L606=TRUE, M606&gt;0), "PC Points", ""),
 IF(AND(_xlfn.XLOOKUP(C606, Products!A:A, Products!C:C, "")="Bakery", RAND()&lt;0.3), "50% Perishable", "")
)</f>
        <v/>
      </c>
      <c r="O606" s="5">
        <f t="shared" ca="1" si="19"/>
        <v>0</v>
      </c>
    </row>
    <row r="607" spans="1:15" x14ac:dyDescent="0.45">
      <c r="A607" t="s">
        <v>364</v>
      </c>
      <c r="B607" s="6">
        <f>_xlfn.XLOOKUP(Table1[[#This Row],[Transaction_ID]],Transactions!A$2:A$501,Transactions!D$2:D$501)</f>
        <v>45713</v>
      </c>
      <c r="C607">
        <v>123590</v>
      </c>
      <c r="D607" s="5">
        <f>_xlfn.XLOOKUP(Table1[[#This Row],[SKU]],Products!A$2:A$91,Products!E$2:E$91)</f>
        <v>6.99</v>
      </c>
      <c r="E607" s="5">
        <f>_xlfn.XLOOKUP(C607,Products!A$2:A$91,Products!F$2:F$91)</f>
        <v>6</v>
      </c>
      <c r="F607">
        <v>3</v>
      </c>
      <c r="G607" s="5">
        <f>Table1[[#This Row],[Price]]*Table1[[#This Row],[Quantity_Sold]]</f>
        <v>20.97</v>
      </c>
      <c r="H607" s="5">
        <f t="shared" ca="1" si="18"/>
        <v>18</v>
      </c>
      <c r="I607">
        <f>_xlfn.XLOOKUP(Table1[[#This Row],[Transaction_ID]],Transactions!A$2:A$501,Transactions!B$2:B$501)</f>
        <v>223</v>
      </c>
      <c r="J607">
        <f>_xlfn.XLOOKUP(Table1[[#This Row],[Transaction_ID]],Transactions!$A$2:$A$501,Transactions!$C$2:$C$501)</f>
        <v>3</v>
      </c>
      <c r="K607" t="str">
        <f>_xlfn.XLOOKUP(Table1[[#This Row],[Transaction_ID]],Transactions!A$2:A$501,Transactions!F$2:F$501)</f>
        <v>Credit Card</v>
      </c>
      <c r="L607" t="b">
        <f>_xlfn.XLOOKUP(Table1[[#This Row],[Transaction_ID]],Transactions!A$2:A$501,Transactions!G$2:G$501)</f>
        <v>1</v>
      </c>
      <c r="M607" s="1">
        <f>IF(L607=TRUE, _xlfn.XLOOKUP(C607, Products!A$2:A$91,Products!G$2:G$91), 0)</f>
        <v>0</v>
      </c>
      <c r="N607" t="str">
        <f ca="1">_xlfn.TEXTJOIN(", ", TRUE,
 IF(AND(L607=TRUE, E607&gt;0), "Membership Pricing", ""),
 IF(AND(L607=TRUE, M607&gt;0), "PC Points", ""),
 IF(AND(_xlfn.XLOOKUP(C607, Products!A:A, Products!C:C, "")="Bakery", RAND()&lt;0.3), "50% Perishable", "")
)</f>
        <v>Membership Pricing</v>
      </c>
      <c r="O607" s="5">
        <f t="shared" ca="1" si="19"/>
        <v>2.9699999999999989</v>
      </c>
    </row>
    <row r="608" spans="1:15" x14ac:dyDescent="0.45">
      <c r="A608" t="s">
        <v>364</v>
      </c>
      <c r="B608" s="6">
        <f>_xlfn.XLOOKUP(Table1[[#This Row],[Transaction_ID]],Transactions!A$2:A$501,Transactions!D$2:D$501)</f>
        <v>45713</v>
      </c>
      <c r="C608">
        <v>123531</v>
      </c>
      <c r="D608" s="5">
        <f>_xlfn.XLOOKUP(Table1[[#This Row],[SKU]],Products!A$2:A$91,Products!E$2:E$91)</f>
        <v>7.99</v>
      </c>
      <c r="E608" s="5">
        <f>_xlfn.XLOOKUP(C608,Products!A$2:A$91,Products!F$2:F$91)</f>
        <v>0</v>
      </c>
      <c r="F608">
        <v>2</v>
      </c>
      <c r="G608" s="5">
        <f>Table1[[#This Row],[Price]]*Table1[[#This Row],[Quantity_Sold]]</f>
        <v>15.98</v>
      </c>
      <c r="H608" s="5">
        <f t="shared" ca="1" si="18"/>
        <v>15.98</v>
      </c>
      <c r="I608">
        <f>_xlfn.XLOOKUP(Table1[[#This Row],[Transaction_ID]],Transactions!A$2:A$501,Transactions!B$2:B$501)</f>
        <v>223</v>
      </c>
      <c r="J608">
        <f>_xlfn.XLOOKUP(Table1[[#This Row],[Transaction_ID]],Transactions!$A$2:$A$501,Transactions!$C$2:$C$501)</f>
        <v>3</v>
      </c>
      <c r="K608" t="str">
        <f>_xlfn.XLOOKUP(Table1[[#This Row],[Transaction_ID]],Transactions!A$2:A$501,Transactions!F$2:F$501)</f>
        <v>Credit Card</v>
      </c>
      <c r="L608" t="b">
        <f>_xlfn.XLOOKUP(Table1[[#This Row],[Transaction_ID]],Transactions!A$2:A$501,Transactions!G$2:G$501)</f>
        <v>1</v>
      </c>
      <c r="M608" s="1">
        <f>IF(L608=TRUE, _xlfn.XLOOKUP(C608, Products!A$2:A$91,Products!G$2:G$91), 0)</f>
        <v>0</v>
      </c>
      <c r="N608" t="str">
        <f ca="1">_xlfn.TEXTJOIN(", ", TRUE,
 IF(AND(L608=TRUE, E608&gt;0), "Membership Pricing", ""),
 IF(AND(L608=TRUE, M608&gt;0), "PC Points", ""),
 IF(AND(_xlfn.XLOOKUP(C608, Products!A:A, Products!C:C, "")="Bakery", RAND()&lt;0.3), "50% Perishable", "")
)</f>
        <v/>
      </c>
      <c r="O608" s="5">
        <f t="shared" ca="1" si="19"/>
        <v>0</v>
      </c>
    </row>
    <row r="609" spans="1:15" x14ac:dyDescent="0.45">
      <c r="A609" t="s">
        <v>364</v>
      </c>
      <c r="B609" s="6">
        <f>_xlfn.XLOOKUP(Table1[[#This Row],[Transaction_ID]],Transactions!A$2:A$501,Transactions!D$2:D$501)</f>
        <v>45713</v>
      </c>
      <c r="C609">
        <v>123586</v>
      </c>
      <c r="D609" s="5">
        <f>_xlfn.XLOOKUP(Table1[[#This Row],[SKU]],Products!A$2:A$91,Products!E$2:E$91)</f>
        <v>3.49</v>
      </c>
      <c r="E609" s="5">
        <f>_xlfn.XLOOKUP(C609,Products!A$2:A$91,Products!F$2:F$91)</f>
        <v>0</v>
      </c>
      <c r="F609">
        <v>5</v>
      </c>
      <c r="G609" s="5">
        <f>Table1[[#This Row],[Price]]*Table1[[#This Row],[Quantity_Sold]]</f>
        <v>17.450000000000003</v>
      </c>
      <c r="H609" s="5">
        <f t="shared" ca="1" si="18"/>
        <v>17.450000000000003</v>
      </c>
      <c r="I609">
        <f>_xlfn.XLOOKUP(Table1[[#This Row],[Transaction_ID]],Transactions!A$2:A$501,Transactions!B$2:B$501)</f>
        <v>223</v>
      </c>
      <c r="J609">
        <f>_xlfn.XLOOKUP(Table1[[#This Row],[Transaction_ID]],Transactions!$A$2:$A$501,Transactions!$C$2:$C$501)</f>
        <v>3</v>
      </c>
      <c r="K609" t="str">
        <f>_xlfn.XLOOKUP(Table1[[#This Row],[Transaction_ID]],Transactions!A$2:A$501,Transactions!F$2:F$501)</f>
        <v>Credit Card</v>
      </c>
      <c r="L609" t="b">
        <f>_xlfn.XLOOKUP(Table1[[#This Row],[Transaction_ID]],Transactions!A$2:A$501,Transactions!G$2:G$501)</f>
        <v>1</v>
      </c>
      <c r="M609" s="1">
        <f>IF(L609=TRUE, _xlfn.XLOOKUP(C609, Products!A$2:A$91,Products!G$2:G$91), 0)</f>
        <v>0</v>
      </c>
      <c r="N609" t="str">
        <f ca="1">_xlfn.TEXTJOIN(", ", TRUE,
 IF(AND(L609=TRUE, E609&gt;0), "Membership Pricing", ""),
 IF(AND(L609=TRUE, M609&gt;0), "PC Points", ""),
 IF(AND(_xlfn.XLOOKUP(C609, Products!A:A, Products!C:C, "")="Bakery", RAND()&lt;0.3), "50% Perishable", "")
)</f>
        <v/>
      </c>
      <c r="O609" s="5">
        <f t="shared" ca="1" si="19"/>
        <v>0</v>
      </c>
    </row>
    <row r="610" spans="1:15" x14ac:dyDescent="0.45">
      <c r="A610" t="s">
        <v>126</v>
      </c>
      <c r="B610" s="6">
        <f>_xlfn.XLOOKUP(Table1[[#This Row],[Transaction_ID]],Transactions!A$2:A$501,Transactions!D$2:D$501)</f>
        <v>45713</v>
      </c>
      <c r="C610">
        <v>123518</v>
      </c>
      <c r="D610" s="5">
        <f>_xlfn.XLOOKUP(Table1[[#This Row],[SKU]],Products!A$2:A$91,Products!E$2:E$91)</f>
        <v>1.99</v>
      </c>
      <c r="E610" s="5">
        <f>_xlfn.XLOOKUP(C610,Products!A$2:A$91,Products!F$2:F$91)</f>
        <v>0</v>
      </c>
      <c r="F610">
        <v>4</v>
      </c>
      <c r="G610" s="5">
        <f>Table1[[#This Row],[Price]]*Table1[[#This Row],[Quantity_Sold]]</f>
        <v>7.96</v>
      </c>
      <c r="H610" s="5">
        <f t="shared" ca="1" si="18"/>
        <v>7.96</v>
      </c>
      <c r="I610">
        <f>_xlfn.XLOOKUP(Table1[[#This Row],[Transaction_ID]],Transactions!A$2:A$501,Transactions!B$2:B$501)</f>
        <v>217</v>
      </c>
      <c r="J610">
        <f>_xlfn.XLOOKUP(Table1[[#This Row],[Transaction_ID]],Transactions!$A$2:$A$501,Transactions!$C$2:$C$501)</f>
        <v>1</v>
      </c>
      <c r="K610" t="str">
        <f>_xlfn.XLOOKUP(Table1[[#This Row],[Transaction_ID]],Transactions!A$2:A$501,Transactions!F$2:F$501)</f>
        <v>Cash</v>
      </c>
      <c r="L610" t="b">
        <f>_xlfn.XLOOKUP(Table1[[#This Row],[Transaction_ID]],Transactions!A$2:A$501,Transactions!G$2:G$501)</f>
        <v>1</v>
      </c>
      <c r="M610" s="1">
        <f>IF(L610=TRUE, _xlfn.XLOOKUP(C610, Products!A$2:A$91,Products!G$2:G$91), 0)</f>
        <v>0</v>
      </c>
      <c r="N610" t="str">
        <f ca="1">_xlfn.TEXTJOIN(", ", TRUE,
 IF(AND(L610=TRUE, E610&gt;0), "Membership Pricing", ""),
 IF(AND(L610=TRUE, M610&gt;0), "PC Points", ""),
 IF(AND(_xlfn.XLOOKUP(C610, Products!A:A, Products!C:C, "")="Bakery", RAND()&lt;0.3), "50% Perishable", "")
)</f>
        <v/>
      </c>
      <c r="O610" s="5">
        <f t="shared" ca="1" si="19"/>
        <v>0</v>
      </c>
    </row>
    <row r="611" spans="1:15" x14ac:dyDescent="0.45">
      <c r="A611" t="s">
        <v>126</v>
      </c>
      <c r="B611" s="6">
        <f>_xlfn.XLOOKUP(Table1[[#This Row],[Transaction_ID]],Transactions!A$2:A$501,Transactions!D$2:D$501)</f>
        <v>45713</v>
      </c>
      <c r="C611">
        <v>123592</v>
      </c>
      <c r="D611" s="5">
        <f>_xlfn.XLOOKUP(Table1[[#This Row],[SKU]],Products!A$2:A$91,Products!E$2:E$91)</f>
        <v>2.99</v>
      </c>
      <c r="E611" s="5">
        <f>_xlfn.XLOOKUP(C611,Products!A$2:A$91,Products!F$2:F$91)</f>
        <v>0</v>
      </c>
      <c r="F611">
        <v>3</v>
      </c>
      <c r="G611" s="5">
        <f>Table1[[#This Row],[Price]]*Table1[[#This Row],[Quantity_Sold]]</f>
        <v>8.9700000000000006</v>
      </c>
      <c r="H611" s="5">
        <f t="shared" ca="1" si="18"/>
        <v>8.9700000000000006</v>
      </c>
      <c r="I611">
        <f>_xlfn.XLOOKUP(Table1[[#This Row],[Transaction_ID]],Transactions!A$2:A$501,Transactions!B$2:B$501)</f>
        <v>217</v>
      </c>
      <c r="J611">
        <f>_xlfn.XLOOKUP(Table1[[#This Row],[Transaction_ID]],Transactions!$A$2:$A$501,Transactions!$C$2:$C$501)</f>
        <v>1</v>
      </c>
      <c r="K611" t="str">
        <f>_xlfn.XLOOKUP(Table1[[#This Row],[Transaction_ID]],Transactions!A$2:A$501,Transactions!F$2:F$501)</f>
        <v>Cash</v>
      </c>
      <c r="L611" t="b">
        <f>_xlfn.XLOOKUP(Table1[[#This Row],[Transaction_ID]],Transactions!A$2:A$501,Transactions!G$2:G$501)</f>
        <v>1</v>
      </c>
      <c r="M611" s="1">
        <f>IF(L611=TRUE, _xlfn.XLOOKUP(C611, Products!A$2:A$91,Products!G$2:G$91), 0)</f>
        <v>0</v>
      </c>
      <c r="N611" t="str">
        <f ca="1">_xlfn.TEXTJOIN(", ", TRUE,
 IF(AND(L611=TRUE, E611&gt;0), "Membership Pricing", ""),
 IF(AND(L611=TRUE, M611&gt;0), "PC Points", ""),
 IF(AND(_xlfn.XLOOKUP(C611, Products!A:A, Products!C:C, "")="Bakery", RAND()&lt;0.3), "50% Perishable", "")
)</f>
        <v/>
      </c>
      <c r="O611" s="5">
        <f t="shared" ca="1" si="19"/>
        <v>0</v>
      </c>
    </row>
    <row r="612" spans="1:15" x14ac:dyDescent="0.45">
      <c r="A612" t="s">
        <v>126</v>
      </c>
      <c r="B612" s="6">
        <f>_xlfn.XLOOKUP(Table1[[#This Row],[Transaction_ID]],Transactions!A$2:A$501,Transactions!D$2:D$501)</f>
        <v>45713</v>
      </c>
      <c r="C612">
        <v>123529</v>
      </c>
      <c r="D612" s="5">
        <f>_xlfn.XLOOKUP(Table1[[#This Row],[SKU]],Products!A$2:A$91,Products!E$2:E$91)</f>
        <v>2.99</v>
      </c>
      <c r="E612" s="5">
        <f>_xlfn.XLOOKUP(C612,Products!A$2:A$91,Products!F$2:F$91)</f>
        <v>0</v>
      </c>
      <c r="F612">
        <v>5</v>
      </c>
      <c r="G612" s="5">
        <f>Table1[[#This Row],[Price]]*Table1[[#This Row],[Quantity_Sold]]</f>
        <v>14.950000000000001</v>
      </c>
      <c r="H612" s="5">
        <f t="shared" ca="1" si="18"/>
        <v>14.950000000000001</v>
      </c>
      <c r="I612">
        <f>_xlfn.XLOOKUP(Table1[[#This Row],[Transaction_ID]],Transactions!A$2:A$501,Transactions!B$2:B$501)</f>
        <v>217</v>
      </c>
      <c r="J612">
        <f>_xlfn.XLOOKUP(Table1[[#This Row],[Transaction_ID]],Transactions!$A$2:$A$501,Transactions!$C$2:$C$501)</f>
        <v>1</v>
      </c>
      <c r="K612" t="str">
        <f>_xlfn.XLOOKUP(Table1[[#This Row],[Transaction_ID]],Transactions!A$2:A$501,Transactions!F$2:F$501)</f>
        <v>Cash</v>
      </c>
      <c r="L612" t="b">
        <f>_xlfn.XLOOKUP(Table1[[#This Row],[Transaction_ID]],Transactions!A$2:A$501,Transactions!G$2:G$501)</f>
        <v>1</v>
      </c>
      <c r="M612" s="1">
        <f>IF(L612=TRUE, _xlfn.XLOOKUP(C612, Products!A$2:A$91,Products!G$2:G$91), 0)</f>
        <v>500</v>
      </c>
      <c r="N612" t="str">
        <f ca="1">_xlfn.TEXTJOIN(", ", TRUE,
 IF(AND(L612=TRUE, E612&gt;0), "Membership Pricing", ""),
 IF(AND(L612=TRUE, M612&gt;0), "PC Points", ""),
 IF(AND(_xlfn.XLOOKUP(C612, Products!A:A, Products!C:C, "")="Bakery", RAND()&lt;0.3), "50% Perishable", "")
)</f>
        <v>PC Points</v>
      </c>
      <c r="O612" s="5">
        <f t="shared" ca="1" si="19"/>
        <v>0</v>
      </c>
    </row>
    <row r="613" spans="1:15" x14ac:dyDescent="0.45">
      <c r="A613" t="s">
        <v>126</v>
      </c>
      <c r="B613" s="6">
        <f>_xlfn.XLOOKUP(Table1[[#This Row],[Transaction_ID]],Transactions!A$2:A$501,Transactions!D$2:D$501)</f>
        <v>45713</v>
      </c>
      <c r="C613">
        <v>123521</v>
      </c>
      <c r="D613" s="5">
        <f>_xlfn.XLOOKUP(Table1[[#This Row],[SKU]],Products!A$2:A$91,Products!E$2:E$91)</f>
        <v>3.99</v>
      </c>
      <c r="E613" s="5">
        <f>_xlfn.XLOOKUP(C613,Products!A$2:A$91,Products!F$2:F$91)</f>
        <v>0</v>
      </c>
      <c r="F613">
        <v>2</v>
      </c>
      <c r="G613" s="5">
        <f>Table1[[#This Row],[Price]]*Table1[[#This Row],[Quantity_Sold]]</f>
        <v>7.98</v>
      </c>
      <c r="H613" s="5">
        <f t="shared" ca="1" si="18"/>
        <v>7.98</v>
      </c>
      <c r="I613">
        <f>_xlfn.XLOOKUP(Table1[[#This Row],[Transaction_ID]],Transactions!A$2:A$501,Transactions!B$2:B$501)</f>
        <v>217</v>
      </c>
      <c r="J613">
        <f>_xlfn.XLOOKUP(Table1[[#This Row],[Transaction_ID]],Transactions!$A$2:$A$501,Transactions!$C$2:$C$501)</f>
        <v>1</v>
      </c>
      <c r="K613" t="str">
        <f>_xlfn.XLOOKUP(Table1[[#This Row],[Transaction_ID]],Transactions!A$2:A$501,Transactions!F$2:F$501)</f>
        <v>Cash</v>
      </c>
      <c r="L613" t="b">
        <f>_xlfn.XLOOKUP(Table1[[#This Row],[Transaction_ID]],Transactions!A$2:A$501,Transactions!G$2:G$501)</f>
        <v>1</v>
      </c>
      <c r="M613" s="1">
        <f>IF(L613=TRUE, _xlfn.XLOOKUP(C613, Products!A$2:A$91,Products!G$2:G$91), 0)</f>
        <v>0</v>
      </c>
      <c r="N613" t="str">
        <f ca="1">_xlfn.TEXTJOIN(", ", TRUE,
 IF(AND(L613=TRUE, E613&gt;0), "Membership Pricing", ""),
 IF(AND(L613=TRUE, M613&gt;0), "PC Points", ""),
 IF(AND(_xlfn.XLOOKUP(C613, Products!A:A, Products!C:C, "")="Bakery", RAND()&lt;0.3), "50% Perishable", "")
)</f>
        <v/>
      </c>
      <c r="O613" s="5">
        <f t="shared" ca="1" si="19"/>
        <v>0</v>
      </c>
    </row>
    <row r="614" spans="1:15" x14ac:dyDescent="0.45">
      <c r="A614" t="s">
        <v>127</v>
      </c>
      <c r="B614" s="6">
        <f>_xlfn.XLOOKUP(Table1[[#This Row],[Transaction_ID]],Transactions!A$2:A$501,Transactions!D$2:D$501)</f>
        <v>45710</v>
      </c>
      <c r="C614">
        <v>123559</v>
      </c>
      <c r="D614" s="5">
        <f>_xlfn.XLOOKUP(Table1[[#This Row],[SKU]],Products!A$2:A$91,Products!E$2:E$91)</f>
        <v>2.99</v>
      </c>
      <c r="E614" s="5">
        <f>_xlfn.XLOOKUP(C614,Products!A$2:A$91,Products!F$2:F$91)</f>
        <v>0</v>
      </c>
      <c r="F614">
        <v>3</v>
      </c>
      <c r="G614" s="5">
        <f>Table1[[#This Row],[Price]]*Table1[[#This Row],[Quantity_Sold]]</f>
        <v>8.9700000000000006</v>
      </c>
      <c r="H614" s="5">
        <f t="shared" ca="1" si="18"/>
        <v>8.9700000000000006</v>
      </c>
      <c r="I614">
        <f>_xlfn.XLOOKUP(Table1[[#This Row],[Transaction_ID]],Transactions!A$2:A$501,Transactions!B$2:B$501)</f>
        <v>211</v>
      </c>
      <c r="J614">
        <f>_xlfn.XLOOKUP(Table1[[#This Row],[Transaction_ID]],Transactions!$A$2:$A$501,Transactions!$C$2:$C$501)</f>
        <v>5</v>
      </c>
      <c r="K614" t="str">
        <f>_xlfn.XLOOKUP(Table1[[#This Row],[Transaction_ID]],Transactions!A$2:A$501,Transactions!F$2:F$501)</f>
        <v>Cash</v>
      </c>
      <c r="L614" t="b">
        <f>_xlfn.XLOOKUP(Table1[[#This Row],[Transaction_ID]],Transactions!A$2:A$501,Transactions!G$2:G$501)</f>
        <v>1</v>
      </c>
      <c r="M614" s="1">
        <f>IF(L614=TRUE, _xlfn.XLOOKUP(C614, Products!A$2:A$91,Products!G$2:G$91), 0)</f>
        <v>0</v>
      </c>
      <c r="N614" t="str">
        <f ca="1">_xlfn.TEXTJOIN(", ", TRUE,
 IF(AND(L614=TRUE, E614&gt;0), "Membership Pricing", ""),
 IF(AND(L614=TRUE, M614&gt;0), "PC Points", ""),
 IF(AND(_xlfn.XLOOKUP(C614, Products!A:A, Products!C:C, "")="Bakery", RAND()&lt;0.3), "50% Perishable", "")
)</f>
        <v/>
      </c>
      <c r="O614" s="5">
        <f t="shared" ca="1" si="19"/>
        <v>0</v>
      </c>
    </row>
    <row r="615" spans="1:15" x14ac:dyDescent="0.45">
      <c r="A615" t="s">
        <v>127</v>
      </c>
      <c r="B615" s="6">
        <f>_xlfn.XLOOKUP(Table1[[#This Row],[Transaction_ID]],Transactions!A$2:A$501,Transactions!D$2:D$501)</f>
        <v>45710</v>
      </c>
      <c r="C615">
        <v>123541</v>
      </c>
      <c r="D615" s="5">
        <f>_xlfn.XLOOKUP(Table1[[#This Row],[SKU]],Products!A$2:A$91,Products!E$2:E$91)</f>
        <v>6.99</v>
      </c>
      <c r="E615" s="5">
        <f>_xlfn.XLOOKUP(C615,Products!A$2:A$91,Products!F$2:F$91)</f>
        <v>0</v>
      </c>
      <c r="F615">
        <v>2</v>
      </c>
      <c r="G615" s="5">
        <f>Table1[[#This Row],[Price]]*Table1[[#This Row],[Quantity_Sold]]</f>
        <v>13.98</v>
      </c>
      <c r="H615" s="5">
        <f t="shared" ca="1" si="18"/>
        <v>13.98</v>
      </c>
      <c r="I615">
        <f>_xlfn.XLOOKUP(Table1[[#This Row],[Transaction_ID]],Transactions!A$2:A$501,Transactions!B$2:B$501)</f>
        <v>211</v>
      </c>
      <c r="J615">
        <f>_xlfn.XLOOKUP(Table1[[#This Row],[Transaction_ID]],Transactions!$A$2:$A$501,Transactions!$C$2:$C$501)</f>
        <v>5</v>
      </c>
      <c r="K615" t="str">
        <f>_xlfn.XLOOKUP(Table1[[#This Row],[Transaction_ID]],Transactions!A$2:A$501,Transactions!F$2:F$501)</f>
        <v>Cash</v>
      </c>
      <c r="L615" t="b">
        <f>_xlfn.XLOOKUP(Table1[[#This Row],[Transaction_ID]],Transactions!A$2:A$501,Transactions!G$2:G$501)</f>
        <v>1</v>
      </c>
      <c r="M615" s="1">
        <f>IF(L615=TRUE, _xlfn.XLOOKUP(C615, Products!A$2:A$91,Products!G$2:G$91), 0)</f>
        <v>0</v>
      </c>
      <c r="N615" t="str">
        <f ca="1">_xlfn.TEXTJOIN(", ", TRUE,
 IF(AND(L615=TRUE, E615&gt;0), "Membership Pricing", ""),
 IF(AND(L615=TRUE, M615&gt;0), "PC Points", ""),
 IF(AND(_xlfn.XLOOKUP(C615, Products!A:A, Products!C:C, "")="Bakery", RAND()&lt;0.3), "50% Perishable", "")
)</f>
        <v/>
      </c>
      <c r="O615" s="5">
        <f t="shared" ca="1" si="19"/>
        <v>0</v>
      </c>
    </row>
    <row r="616" spans="1:15" x14ac:dyDescent="0.45">
      <c r="A616" t="s">
        <v>128</v>
      </c>
      <c r="B616" s="6">
        <f>_xlfn.XLOOKUP(Table1[[#This Row],[Transaction_ID]],Transactions!A$2:A$501,Transactions!D$2:D$501)</f>
        <v>45710</v>
      </c>
      <c r="C616">
        <v>123544</v>
      </c>
      <c r="D616" s="5">
        <f>_xlfn.XLOOKUP(Table1[[#This Row],[SKU]],Products!A$2:A$91,Products!E$2:E$91)</f>
        <v>4.99</v>
      </c>
      <c r="E616" s="5">
        <f>_xlfn.XLOOKUP(C616,Products!A$2:A$91,Products!F$2:F$91)</f>
        <v>0</v>
      </c>
      <c r="F616">
        <v>1</v>
      </c>
      <c r="G616" s="5">
        <f>Table1[[#This Row],[Price]]*Table1[[#This Row],[Quantity_Sold]]</f>
        <v>4.99</v>
      </c>
      <c r="H616" s="5">
        <f t="shared" ca="1" si="18"/>
        <v>4.99</v>
      </c>
      <c r="I616">
        <f>_xlfn.XLOOKUP(Table1[[#This Row],[Transaction_ID]],Transactions!A$2:A$501,Transactions!B$2:B$501)</f>
        <v>216</v>
      </c>
      <c r="J616">
        <f>_xlfn.XLOOKUP(Table1[[#This Row],[Transaction_ID]],Transactions!$A$2:$A$501,Transactions!$C$2:$C$501)</f>
        <v>2</v>
      </c>
      <c r="K616" t="str">
        <f>_xlfn.XLOOKUP(Table1[[#This Row],[Transaction_ID]],Transactions!A$2:A$501,Transactions!F$2:F$501)</f>
        <v>Cash</v>
      </c>
      <c r="L616" t="b">
        <f>_xlfn.XLOOKUP(Table1[[#This Row],[Transaction_ID]],Transactions!A$2:A$501,Transactions!G$2:G$501)</f>
        <v>1</v>
      </c>
      <c r="M616" s="1">
        <f>IF(L616=TRUE, _xlfn.XLOOKUP(C616, Products!A$2:A$91,Products!G$2:G$91), 0)</f>
        <v>0</v>
      </c>
      <c r="N616" t="str">
        <f ca="1">_xlfn.TEXTJOIN(", ", TRUE,
 IF(AND(L616=TRUE, E616&gt;0), "Membership Pricing", ""),
 IF(AND(L616=TRUE, M616&gt;0), "PC Points", ""),
 IF(AND(_xlfn.XLOOKUP(C616, Products!A:A, Products!C:C, "")="Bakery", RAND()&lt;0.3), "50% Perishable", "")
)</f>
        <v/>
      </c>
      <c r="O616" s="5">
        <f t="shared" ca="1" si="19"/>
        <v>0</v>
      </c>
    </row>
    <row r="617" spans="1:15" x14ac:dyDescent="0.45">
      <c r="A617" t="s">
        <v>128</v>
      </c>
      <c r="B617" s="6">
        <f>_xlfn.XLOOKUP(Table1[[#This Row],[Transaction_ID]],Transactions!A$2:A$501,Transactions!D$2:D$501)</f>
        <v>45710</v>
      </c>
      <c r="C617">
        <v>123511</v>
      </c>
      <c r="D617" s="5">
        <f>_xlfn.XLOOKUP(Table1[[#This Row],[SKU]],Products!A$2:A$91,Products!E$2:E$91)</f>
        <v>2.4900000000000002</v>
      </c>
      <c r="E617" s="5">
        <f>_xlfn.XLOOKUP(C617,Products!A$2:A$91,Products!F$2:F$91)</f>
        <v>2</v>
      </c>
      <c r="F617">
        <v>1</v>
      </c>
      <c r="G617" s="5">
        <f>Table1[[#This Row],[Price]]*Table1[[#This Row],[Quantity_Sold]]</f>
        <v>2.4900000000000002</v>
      </c>
      <c r="H617" s="5">
        <f t="shared" ca="1" si="18"/>
        <v>2</v>
      </c>
      <c r="I617">
        <f>_xlfn.XLOOKUP(Table1[[#This Row],[Transaction_ID]],Transactions!A$2:A$501,Transactions!B$2:B$501)</f>
        <v>216</v>
      </c>
      <c r="J617">
        <f>_xlfn.XLOOKUP(Table1[[#This Row],[Transaction_ID]],Transactions!$A$2:$A$501,Transactions!$C$2:$C$501)</f>
        <v>2</v>
      </c>
      <c r="K617" t="str">
        <f>_xlfn.XLOOKUP(Table1[[#This Row],[Transaction_ID]],Transactions!A$2:A$501,Transactions!F$2:F$501)</f>
        <v>Cash</v>
      </c>
      <c r="L617" t="b">
        <f>_xlfn.XLOOKUP(Table1[[#This Row],[Transaction_ID]],Transactions!A$2:A$501,Transactions!G$2:G$501)</f>
        <v>1</v>
      </c>
      <c r="M617" s="1">
        <f>IF(L617=TRUE, _xlfn.XLOOKUP(C617, Products!A$2:A$91,Products!G$2:G$91), 0)</f>
        <v>0</v>
      </c>
      <c r="N617" t="str">
        <f ca="1">_xlfn.TEXTJOIN(", ", TRUE,
 IF(AND(L617=TRUE, E617&gt;0), "Membership Pricing", ""),
 IF(AND(L617=TRUE, M617&gt;0), "PC Points", ""),
 IF(AND(_xlfn.XLOOKUP(C617, Products!A:A, Products!C:C, "")="Bakery", RAND()&lt;0.3), "50% Perishable", "")
)</f>
        <v>Membership Pricing</v>
      </c>
      <c r="O617" s="5">
        <f t="shared" ca="1" si="19"/>
        <v>0.49000000000000021</v>
      </c>
    </row>
    <row r="618" spans="1:15" x14ac:dyDescent="0.45">
      <c r="A618" t="s">
        <v>128</v>
      </c>
      <c r="B618" s="6">
        <f>_xlfn.XLOOKUP(Table1[[#This Row],[Transaction_ID]],Transactions!A$2:A$501,Transactions!D$2:D$501)</f>
        <v>45710</v>
      </c>
      <c r="C618">
        <v>123575</v>
      </c>
      <c r="D618" s="5">
        <f>_xlfn.XLOOKUP(Table1[[#This Row],[SKU]],Products!A$2:A$91,Products!E$2:E$91)</f>
        <v>3.49</v>
      </c>
      <c r="E618" s="5">
        <f>_xlfn.XLOOKUP(C618,Products!A$2:A$91,Products!F$2:F$91)</f>
        <v>0</v>
      </c>
      <c r="F618">
        <v>3</v>
      </c>
      <c r="G618" s="5">
        <f>Table1[[#This Row],[Price]]*Table1[[#This Row],[Quantity_Sold]]</f>
        <v>10.47</v>
      </c>
      <c r="H618" s="5">
        <f t="shared" ca="1" si="18"/>
        <v>5.2350000000000003</v>
      </c>
      <c r="I618">
        <f>_xlfn.XLOOKUP(Table1[[#This Row],[Transaction_ID]],Transactions!A$2:A$501,Transactions!B$2:B$501)</f>
        <v>216</v>
      </c>
      <c r="J618">
        <f>_xlfn.XLOOKUP(Table1[[#This Row],[Transaction_ID]],Transactions!$A$2:$A$501,Transactions!$C$2:$C$501)</f>
        <v>2</v>
      </c>
      <c r="K618" t="str">
        <f>_xlfn.XLOOKUP(Table1[[#This Row],[Transaction_ID]],Transactions!A$2:A$501,Transactions!F$2:F$501)</f>
        <v>Cash</v>
      </c>
      <c r="L618" t="b">
        <f>_xlfn.XLOOKUP(Table1[[#This Row],[Transaction_ID]],Transactions!A$2:A$501,Transactions!G$2:G$501)</f>
        <v>1</v>
      </c>
      <c r="M618" s="1">
        <f>IF(L618=TRUE, _xlfn.XLOOKUP(C618, Products!A$2:A$91,Products!G$2:G$91), 0)</f>
        <v>1000</v>
      </c>
      <c r="N618" t="str">
        <f ca="1">_xlfn.TEXTJOIN(", ", TRUE,
 IF(AND(L618=TRUE, E618&gt;0), "Membership Pricing", ""),
 IF(AND(L618=TRUE, M618&gt;0), "PC Points", ""),
 IF(AND(_xlfn.XLOOKUP(C618, Products!A:A, Products!C:C, "")="Bakery", RAND()&lt;0.3), "50% Perishable", "")
)</f>
        <v>PC Points, 50% Perishable</v>
      </c>
      <c r="O618" s="5">
        <f t="shared" ca="1" si="19"/>
        <v>5.2350000000000003</v>
      </c>
    </row>
    <row r="619" spans="1:15" x14ac:dyDescent="0.45">
      <c r="A619" t="s">
        <v>128</v>
      </c>
      <c r="B619" s="6">
        <f>_xlfn.XLOOKUP(Table1[[#This Row],[Transaction_ID]],Transactions!A$2:A$501,Transactions!D$2:D$501)</f>
        <v>45710</v>
      </c>
      <c r="C619">
        <v>123591</v>
      </c>
      <c r="D619" s="5">
        <f>_xlfn.XLOOKUP(Table1[[#This Row],[SKU]],Products!A$2:A$91,Products!E$2:E$91)</f>
        <v>4.49</v>
      </c>
      <c r="E619" s="5">
        <f>_xlfn.XLOOKUP(C619,Products!A$2:A$91,Products!F$2:F$91)</f>
        <v>0</v>
      </c>
      <c r="F619">
        <v>3</v>
      </c>
      <c r="G619" s="5">
        <f>Table1[[#This Row],[Price]]*Table1[[#This Row],[Quantity_Sold]]</f>
        <v>13.47</v>
      </c>
      <c r="H619" s="5">
        <f t="shared" ca="1" si="18"/>
        <v>13.47</v>
      </c>
      <c r="I619">
        <f>_xlfn.XLOOKUP(Table1[[#This Row],[Transaction_ID]],Transactions!A$2:A$501,Transactions!B$2:B$501)</f>
        <v>216</v>
      </c>
      <c r="J619">
        <f>_xlfn.XLOOKUP(Table1[[#This Row],[Transaction_ID]],Transactions!$A$2:$A$501,Transactions!$C$2:$C$501)</f>
        <v>2</v>
      </c>
      <c r="K619" t="str">
        <f>_xlfn.XLOOKUP(Table1[[#This Row],[Transaction_ID]],Transactions!A$2:A$501,Transactions!F$2:F$501)</f>
        <v>Cash</v>
      </c>
      <c r="L619" t="b">
        <f>_xlfn.XLOOKUP(Table1[[#This Row],[Transaction_ID]],Transactions!A$2:A$501,Transactions!G$2:G$501)</f>
        <v>1</v>
      </c>
      <c r="M619" s="1">
        <f>IF(L619=TRUE, _xlfn.XLOOKUP(C619, Products!A$2:A$91,Products!G$2:G$91), 0)</f>
        <v>0</v>
      </c>
      <c r="N619" t="str">
        <f ca="1">_xlfn.TEXTJOIN(", ", TRUE,
 IF(AND(L619=TRUE, E619&gt;0), "Membership Pricing", ""),
 IF(AND(L619=TRUE, M619&gt;0), "PC Points", ""),
 IF(AND(_xlfn.XLOOKUP(C619, Products!A:A, Products!C:C, "")="Bakery", RAND()&lt;0.3), "50% Perishable", "")
)</f>
        <v/>
      </c>
      <c r="O619" s="5">
        <f t="shared" ca="1" si="19"/>
        <v>0</v>
      </c>
    </row>
    <row r="620" spans="1:15" x14ac:dyDescent="0.45">
      <c r="A620" t="s">
        <v>365</v>
      </c>
      <c r="B620" s="6">
        <f>_xlfn.XLOOKUP(Table1[[#This Row],[Transaction_ID]],Transactions!A$2:A$501,Transactions!D$2:D$501)</f>
        <v>45710</v>
      </c>
      <c r="C620">
        <v>123590</v>
      </c>
      <c r="D620" s="5">
        <f>_xlfn.XLOOKUP(Table1[[#This Row],[SKU]],Products!A$2:A$91,Products!E$2:E$91)</f>
        <v>6.99</v>
      </c>
      <c r="E620" s="5">
        <f>_xlfn.XLOOKUP(C620,Products!A$2:A$91,Products!F$2:F$91)</f>
        <v>6</v>
      </c>
      <c r="F620">
        <v>3</v>
      </c>
      <c r="G620" s="5">
        <f>Table1[[#This Row],[Price]]*Table1[[#This Row],[Quantity_Sold]]</f>
        <v>20.97</v>
      </c>
      <c r="H620" s="5">
        <f t="shared" ca="1" si="18"/>
        <v>18</v>
      </c>
      <c r="I620">
        <f>_xlfn.XLOOKUP(Table1[[#This Row],[Transaction_ID]],Transactions!A$2:A$501,Transactions!B$2:B$501)</f>
        <v>210</v>
      </c>
      <c r="J620">
        <f>_xlfn.XLOOKUP(Table1[[#This Row],[Transaction_ID]],Transactions!$A$2:$A$501,Transactions!$C$2:$C$501)</f>
        <v>6</v>
      </c>
      <c r="K620" t="str">
        <f>_xlfn.XLOOKUP(Table1[[#This Row],[Transaction_ID]],Transactions!A$2:A$501,Transactions!F$2:F$501)</f>
        <v>Cash</v>
      </c>
      <c r="L620" t="b">
        <f>_xlfn.XLOOKUP(Table1[[#This Row],[Transaction_ID]],Transactions!A$2:A$501,Transactions!G$2:G$501)</f>
        <v>1</v>
      </c>
      <c r="M620" s="1">
        <f>IF(L620=TRUE, _xlfn.XLOOKUP(C620, Products!A$2:A$91,Products!G$2:G$91), 0)</f>
        <v>0</v>
      </c>
      <c r="N620" t="str">
        <f ca="1">_xlfn.TEXTJOIN(", ", TRUE,
 IF(AND(L620=TRUE, E620&gt;0), "Membership Pricing", ""),
 IF(AND(L620=TRUE, M620&gt;0), "PC Points", ""),
 IF(AND(_xlfn.XLOOKUP(C620, Products!A:A, Products!C:C, "")="Bakery", RAND()&lt;0.3), "50% Perishable", "")
)</f>
        <v>Membership Pricing</v>
      </c>
      <c r="O620" s="5">
        <f t="shared" ca="1" si="19"/>
        <v>2.9699999999999989</v>
      </c>
    </row>
    <row r="621" spans="1:15" x14ac:dyDescent="0.45">
      <c r="A621" t="s">
        <v>365</v>
      </c>
      <c r="B621" s="6">
        <f>_xlfn.XLOOKUP(Table1[[#This Row],[Transaction_ID]],Transactions!A$2:A$501,Transactions!D$2:D$501)</f>
        <v>45710</v>
      </c>
      <c r="C621">
        <v>123582</v>
      </c>
      <c r="D621" s="5">
        <f>_xlfn.XLOOKUP(Table1[[#This Row],[SKU]],Products!A$2:A$91,Products!E$2:E$91)</f>
        <v>3.99</v>
      </c>
      <c r="E621" s="5">
        <f>_xlfn.XLOOKUP(C621,Products!A$2:A$91,Products!F$2:F$91)</f>
        <v>0</v>
      </c>
      <c r="F621">
        <v>5</v>
      </c>
      <c r="G621" s="5">
        <f>Table1[[#This Row],[Price]]*Table1[[#This Row],[Quantity_Sold]]</f>
        <v>19.950000000000003</v>
      </c>
      <c r="H621" s="5">
        <f t="shared" ca="1" si="18"/>
        <v>9.9750000000000014</v>
      </c>
      <c r="I621">
        <f>_xlfn.XLOOKUP(Table1[[#This Row],[Transaction_ID]],Transactions!A$2:A$501,Transactions!B$2:B$501)</f>
        <v>210</v>
      </c>
      <c r="J621">
        <f>_xlfn.XLOOKUP(Table1[[#This Row],[Transaction_ID]],Transactions!$A$2:$A$501,Transactions!$C$2:$C$501)</f>
        <v>6</v>
      </c>
      <c r="K621" t="str">
        <f>_xlfn.XLOOKUP(Table1[[#This Row],[Transaction_ID]],Transactions!A$2:A$501,Transactions!F$2:F$501)</f>
        <v>Cash</v>
      </c>
      <c r="L621" t="b">
        <f>_xlfn.XLOOKUP(Table1[[#This Row],[Transaction_ID]],Transactions!A$2:A$501,Transactions!G$2:G$501)</f>
        <v>1</v>
      </c>
      <c r="M621" s="1">
        <f>IF(L621=TRUE, _xlfn.XLOOKUP(C621, Products!A$2:A$91,Products!G$2:G$91), 0)</f>
        <v>0</v>
      </c>
      <c r="N621" t="str">
        <f ca="1">_xlfn.TEXTJOIN(", ", TRUE,
 IF(AND(L621=TRUE, E621&gt;0), "Membership Pricing", ""),
 IF(AND(L621=TRUE, M621&gt;0), "PC Points", ""),
 IF(AND(_xlfn.XLOOKUP(C621, Products!A:A, Products!C:C, "")="Bakery", RAND()&lt;0.3), "50% Perishable", "")
)</f>
        <v>50% Perishable</v>
      </c>
      <c r="O621" s="5">
        <f t="shared" ca="1" si="19"/>
        <v>9.9750000000000014</v>
      </c>
    </row>
    <row r="622" spans="1:15" x14ac:dyDescent="0.45">
      <c r="A622" t="s">
        <v>365</v>
      </c>
      <c r="B622" s="6">
        <f>_xlfn.XLOOKUP(Table1[[#This Row],[Transaction_ID]],Transactions!A$2:A$501,Transactions!D$2:D$501)</f>
        <v>45710</v>
      </c>
      <c r="C622">
        <v>123580</v>
      </c>
      <c r="D622" s="5">
        <f>_xlfn.XLOOKUP(Table1[[#This Row],[SKU]],Products!A$2:A$91,Products!E$2:E$91)</f>
        <v>3.79</v>
      </c>
      <c r="E622" s="5">
        <f>_xlfn.XLOOKUP(C622,Products!A$2:A$91,Products!F$2:F$91)</f>
        <v>3.49</v>
      </c>
      <c r="F622">
        <v>3</v>
      </c>
      <c r="G622" s="5">
        <f>Table1[[#This Row],[Price]]*Table1[[#This Row],[Quantity_Sold]]</f>
        <v>11.370000000000001</v>
      </c>
      <c r="H622" s="5">
        <f t="shared" ca="1" si="18"/>
        <v>10.47</v>
      </c>
      <c r="I622">
        <f>_xlfn.XLOOKUP(Table1[[#This Row],[Transaction_ID]],Transactions!A$2:A$501,Transactions!B$2:B$501)</f>
        <v>210</v>
      </c>
      <c r="J622">
        <f>_xlfn.XLOOKUP(Table1[[#This Row],[Transaction_ID]],Transactions!$A$2:$A$501,Transactions!$C$2:$C$501)</f>
        <v>6</v>
      </c>
      <c r="K622" t="str">
        <f>_xlfn.XLOOKUP(Table1[[#This Row],[Transaction_ID]],Transactions!A$2:A$501,Transactions!F$2:F$501)</f>
        <v>Cash</v>
      </c>
      <c r="L622" t="b">
        <f>_xlfn.XLOOKUP(Table1[[#This Row],[Transaction_ID]],Transactions!A$2:A$501,Transactions!G$2:G$501)</f>
        <v>1</v>
      </c>
      <c r="M622" s="1">
        <f>IF(L622=TRUE, _xlfn.XLOOKUP(C622, Products!A$2:A$91,Products!G$2:G$91), 0)</f>
        <v>500</v>
      </c>
      <c r="N622" t="str">
        <f ca="1">_xlfn.TEXTJOIN(", ", TRUE,
 IF(AND(L622=TRUE, E622&gt;0), "Membership Pricing", ""),
 IF(AND(L622=TRUE, M622&gt;0), "PC Points", ""),
 IF(AND(_xlfn.XLOOKUP(C622, Products!A:A, Products!C:C, "")="Bakery", RAND()&lt;0.3), "50% Perishable", "")
)</f>
        <v>Membership Pricing, PC Points</v>
      </c>
      <c r="O622" s="5">
        <f t="shared" ca="1" si="19"/>
        <v>0.90000000000000036</v>
      </c>
    </row>
    <row r="623" spans="1:15" x14ac:dyDescent="0.45">
      <c r="A623" t="s">
        <v>129</v>
      </c>
      <c r="B623" s="6">
        <f>_xlfn.XLOOKUP(Table1[[#This Row],[Transaction_ID]],Transactions!A$2:A$501,Transactions!D$2:D$501)</f>
        <v>45739</v>
      </c>
      <c r="C623">
        <v>123536</v>
      </c>
      <c r="D623" s="5">
        <f>_xlfn.XLOOKUP(Table1[[#This Row],[SKU]],Products!A$2:A$91,Products!E$2:E$91)</f>
        <v>3.49</v>
      </c>
      <c r="E623" s="5">
        <f>_xlfn.XLOOKUP(C623,Products!A$2:A$91,Products!F$2:F$91)</f>
        <v>0</v>
      </c>
      <c r="F623">
        <v>4</v>
      </c>
      <c r="G623" s="5">
        <f>Table1[[#This Row],[Price]]*Table1[[#This Row],[Quantity_Sold]]</f>
        <v>13.96</v>
      </c>
      <c r="H623" s="5">
        <f t="shared" ca="1" si="18"/>
        <v>13.96</v>
      </c>
      <c r="I623">
        <f>_xlfn.XLOOKUP(Table1[[#This Row],[Transaction_ID]],Transactions!A$2:A$501,Transactions!B$2:B$501)</f>
        <v>214</v>
      </c>
      <c r="J623">
        <f>_xlfn.XLOOKUP(Table1[[#This Row],[Transaction_ID]],Transactions!$A$2:$A$501,Transactions!$C$2:$C$501)</f>
        <v>5</v>
      </c>
      <c r="K623" t="str">
        <f>_xlfn.XLOOKUP(Table1[[#This Row],[Transaction_ID]],Transactions!A$2:A$501,Transactions!F$2:F$501)</f>
        <v>Credit Card</v>
      </c>
      <c r="L623" t="b">
        <f>_xlfn.XLOOKUP(Table1[[#This Row],[Transaction_ID]],Transactions!A$2:A$501,Transactions!G$2:G$501)</f>
        <v>1</v>
      </c>
      <c r="M623" s="1">
        <f>IF(L623=TRUE, _xlfn.XLOOKUP(C623, Products!A$2:A$91,Products!G$2:G$91), 0)</f>
        <v>0</v>
      </c>
      <c r="N623" t="str">
        <f ca="1">_xlfn.TEXTJOIN(", ", TRUE,
 IF(AND(L623=TRUE, E623&gt;0), "Membership Pricing", ""),
 IF(AND(L623=TRUE, M623&gt;0), "PC Points", ""),
 IF(AND(_xlfn.XLOOKUP(C623, Products!A:A, Products!C:C, "")="Bakery", RAND()&lt;0.3), "50% Perishable", "")
)</f>
        <v/>
      </c>
      <c r="O623" s="5">
        <f t="shared" ca="1" si="19"/>
        <v>0</v>
      </c>
    </row>
    <row r="624" spans="1:15" x14ac:dyDescent="0.45">
      <c r="A624" t="s">
        <v>129</v>
      </c>
      <c r="B624" s="6">
        <f>_xlfn.XLOOKUP(Table1[[#This Row],[Transaction_ID]],Transactions!A$2:A$501,Transactions!D$2:D$501)</f>
        <v>45739</v>
      </c>
      <c r="C624">
        <v>123580</v>
      </c>
      <c r="D624" s="5">
        <f>_xlfn.XLOOKUP(Table1[[#This Row],[SKU]],Products!A$2:A$91,Products!E$2:E$91)</f>
        <v>3.79</v>
      </c>
      <c r="E624" s="5">
        <f>_xlfn.XLOOKUP(C624,Products!A$2:A$91,Products!F$2:F$91)</f>
        <v>3.49</v>
      </c>
      <c r="F624">
        <v>3</v>
      </c>
      <c r="G624" s="5">
        <f>Table1[[#This Row],[Price]]*Table1[[#This Row],[Quantity_Sold]]</f>
        <v>11.370000000000001</v>
      </c>
      <c r="H624" s="5">
        <f t="shared" ca="1" si="18"/>
        <v>10.47</v>
      </c>
      <c r="I624">
        <f>_xlfn.XLOOKUP(Table1[[#This Row],[Transaction_ID]],Transactions!A$2:A$501,Transactions!B$2:B$501)</f>
        <v>214</v>
      </c>
      <c r="J624">
        <f>_xlfn.XLOOKUP(Table1[[#This Row],[Transaction_ID]],Transactions!$A$2:$A$501,Transactions!$C$2:$C$501)</f>
        <v>5</v>
      </c>
      <c r="K624" t="str">
        <f>_xlfn.XLOOKUP(Table1[[#This Row],[Transaction_ID]],Transactions!A$2:A$501,Transactions!F$2:F$501)</f>
        <v>Credit Card</v>
      </c>
      <c r="L624" t="b">
        <f>_xlfn.XLOOKUP(Table1[[#This Row],[Transaction_ID]],Transactions!A$2:A$501,Transactions!G$2:G$501)</f>
        <v>1</v>
      </c>
      <c r="M624" s="1">
        <f>IF(L624=TRUE, _xlfn.XLOOKUP(C624, Products!A$2:A$91,Products!G$2:G$91), 0)</f>
        <v>500</v>
      </c>
      <c r="N624" t="str">
        <f ca="1">_xlfn.TEXTJOIN(", ", TRUE,
 IF(AND(L624=TRUE, E624&gt;0), "Membership Pricing", ""),
 IF(AND(L624=TRUE, M624&gt;0), "PC Points", ""),
 IF(AND(_xlfn.XLOOKUP(C624, Products!A:A, Products!C:C, "")="Bakery", RAND()&lt;0.3), "50% Perishable", "")
)</f>
        <v>Membership Pricing, PC Points</v>
      </c>
      <c r="O624" s="5">
        <f t="shared" ca="1" si="19"/>
        <v>0.90000000000000036</v>
      </c>
    </row>
    <row r="625" spans="1:15" x14ac:dyDescent="0.45">
      <c r="A625" t="s">
        <v>130</v>
      </c>
      <c r="B625" s="6">
        <f>_xlfn.XLOOKUP(Table1[[#This Row],[Transaction_ID]],Transactions!A$2:A$501,Transactions!D$2:D$501)</f>
        <v>45739</v>
      </c>
      <c r="C625">
        <v>123581</v>
      </c>
      <c r="D625" s="5">
        <f>_xlfn.XLOOKUP(Table1[[#This Row],[SKU]],Products!A$2:A$91,Products!E$2:E$91)</f>
        <v>2.99</v>
      </c>
      <c r="E625" s="5">
        <f>_xlfn.XLOOKUP(C625,Products!A$2:A$91,Products!F$2:F$91)</f>
        <v>0</v>
      </c>
      <c r="F625">
        <v>4</v>
      </c>
      <c r="G625" s="5">
        <f>Table1[[#This Row],[Price]]*Table1[[#This Row],[Quantity_Sold]]</f>
        <v>11.96</v>
      </c>
      <c r="H625" s="5">
        <f t="shared" ca="1" si="18"/>
        <v>5.98</v>
      </c>
      <c r="I625">
        <f>_xlfn.XLOOKUP(Table1[[#This Row],[Transaction_ID]],Transactions!A$2:A$501,Transactions!B$2:B$501)</f>
        <v>217</v>
      </c>
      <c r="J625">
        <f>_xlfn.XLOOKUP(Table1[[#This Row],[Transaction_ID]],Transactions!$A$2:$A$501,Transactions!$C$2:$C$501)</f>
        <v>7</v>
      </c>
      <c r="K625" t="str">
        <f>_xlfn.XLOOKUP(Table1[[#This Row],[Transaction_ID]],Transactions!A$2:A$501,Transactions!F$2:F$501)</f>
        <v>Credit Card</v>
      </c>
      <c r="L625" t="b">
        <f>_xlfn.XLOOKUP(Table1[[#This Row],[Transaction_ID]],Transactions!A$2:A$501,Transactions!G$2:G$501)</f>
        <v>1</v>
      </c>
      <c r="M625" s="1">
        <f>IF(L625=TRUE, _xlfn.XLOOKUP(C625, Products!A$2:A$91,Products!G$2:G$91), 0)</f>
        <v>0</v>
      </c>
      <c r="N625" t="str">
        <f ca="1">_xlfn.TEXTJOIN(", ", TRUE,
 IF(AND(L625=TRUE, E625&gt;0), "Membership Pricing", ""),
 IF(AND(L625=TRUE, M625&gt;0), "PC Points", ""),
 IF(AND(_xlfn.XLOOKUP(C625, Products!A:A, Products!C:C, "")="Bakery", RAND()&lt;0.3), "50% Perishable", "")
)</f>
        <v>50% Perishable</v>
      </c>
      <c r="O625" s="5">
        <f t="shared" ca="1" si="19"/>
        <v>5.98</v>
      </c>
    </row>
    <row r="626" spans="1:15" x14ac:dyDescent="0.45">
      <c r="A626" t="s">
        <v>130</v>
      </c>
      <c r="B626" s="6">
        <f>_xlfn.XLOOKUP(Table1[[#This Row],[Transaction_ID]],Transactions!A$2:A$501,Transactions!D$2:D$501)</f>
        <v>45739</v>
      </c>
      <c r="C626">
        <v>123539</v>
      </c>
      <c r="D626" s="5">
        <f>_xlfn.XLOOKUP(Table1[[#This Row],[SKU]],Products!A$2:A$91,Products!E$2:E$91)</f>
        <v>3.99</v>
      </c>
      <c r="E626" s="5">
        <f>_xlfn.XLOOKUP(C626,Products!A$2:A$91,Products!F$2:F$91)</f>
        <v>0</v>
      </c>
      <c r="F626">
        <v>1</v>
      </c>
      <c r="G626" s="5">
        <f>Table1[[#This Row],[Price]]*Table1[[#This Row],[Quantity_Sold]]</f>
        <v>3.99</v>
      </c>
      <c r="H626" s="5">
        <f t="shared" ca="1" si="18"/>
        <v>3.99</v>
      </c>
      <c r="I626">
        <f>_xlfn.XLOOKUP(Table1[[#This Row],[Transaction_ID]],Transactions!A$2:A$501,Transactions!B$2:B$501)</f>
        <v>217</v>
      </c>
      <c r="J626">
        <f>_xlfn.XLOOKUP(Table1[[#This Row],[Transaction_ID]],Transactions!$A$2:$A$501,Transactions!$C$2:$C$501)</f>
        <v>7</v>
      </c>
      <c r="K626" t="str">
        <f>_xlfn.XLOOKUP(Table1[[#This Row],[Transaction_ID]],Transactions!A$2:A$501,Transactions!F$2:F$501)</f>
        <v>Credit Card</v>
      </c>
      <c r="L626" t="b">
        <f>_xlfn.XLOOKUP(Table1[[#This Row],[Transaction_ID]],Transactions!A$2:A$501,Transactions!G$2:G$501)</f>
        <v>1</v>
      </c>
      <c r="M626" s="1">
        <f>IF(L626=TRUE, _xlfn.XLOOKUP(C626, Products!A$2:A$91,Products!G$2:G$91), 0)</f>
        <v>0</v>
      </c>
      <c r="N626" t="str">
        <f ca="1">_xlfn.TEXTJOIN(", ", TRUE,
 IF(AND(L626=TRUE, E626&gt;0), "Membership Pricing", ""),
 IF(AND(L626=TRUE, M626&gt;0), "PC Points", ""),
 IF(AND(_xlfn.XLOOKUP(C626, Products!A:A, Products!C:C, "")="Bakery", RAND()&lt;0.3), "50% Perishable", "")
)</f>
        <v/>
      </c>
      <c r="O626" s="5">
        <f t="shared" ca="1" si="19"/>
        <v>0</v>
      </c>
    </row>
    <row r="627" spans="1:15" x14ac:dyDescent="0.45">
      <c r="A627" t="s">
        <v>130</v>
      </c>
      <c r="B627" s="6">
        <f>_xlfn.XLOOKUP(Table1[[#This Row],[Transaction_ID]],Transactions!A$2:A$501,Transactions!D$2:D$501)</f>
        <v>45739</v>
      </c>
      <c r="C627">
        <v>123583</v>
      </c>
      <c r="D627" s="5">
        <f>_xlfn.XLOOKUP(Table1[[#This Row],[SKU]],Products!A$2:A$91,Products!E$2:E$91)</f>
        <v>3.49</v>
      </c>
      <c r="E627" s="5">
        <f>_xlfn.XLOOKUP(C627,Products!A$2:A$91,Products!F$2:F$91)</f>
        <v>0</v>
      </c>
      <c r="F627">
        <v>4</v>
      </c>
      <c r="G627" s="5">
        <f>Table1[[#This Row],[Price]]*Table1[[#This Row],[Quantity_Sold]]</f>
        <v>13.96</v>
      </c>
      <c r="H627" s="5">
        <f t="shared" ca="1" si="18"/>
        <v>13.96</v>
      </c>
      <c r="I627">
        <f>_xlfn.XLOOKUP(Table1[[#This Row],[Transaction_ID]],Transactions!A$2:A$501,Transactions!B$2:B$501)</f>
        <v>217</v>
      </c>
      <c r="J627">
        <f>_xlfn.XLOOKUP(Table1[[#This Row],[Transaction_ID]],Transactions!$A$2:$A$501,Transactions!$C$2:$C$501)</f>
        <v>7</v>
      </c>
      <c r="K627" t="str">
        <f>_xlfn.XLOOKUP(Table1[[#This Row],[Transaction_ID]],Transactions!A$2:A$501,Transactions!F$2:F$501)</f>
        <v>Credit Card</v>
      </c>
      <c r="L627" t="b">
        <f>_xlfn.XLOOKUP(Table1[[#This Row],[Transaction_ID]],Transactions!A$2:A$501,Transactions!G$2:G$501)</f>
        <v>1</v>
      </c>
      <c r="M627" s="1">
        <f>IF(L627=TRUE, _xlfn.XLOOKUP(C627, Products!A$2:A$91,Products!G$2:G$91), 0)</f>
        <v>0</v>
      </c>
      <c r="N627" t="str">
        <f ca="1">_xlfn.TEXTJOIN(", ", TRUE,
 IF(AND(L627=TRUE, E627&gt;0), "Membership Pricing", ""),
 IF(AND(L627=TRUE, M627&gt;0), "PC Points", ""),
 IF(AND(_xlfn.XLOOKUP(C627, Products!A:A, Products!C:C, "")="Bakery", RAND()&lt;0.3), "50% Perishable", "")
)</f>
        <v/>
      </c>
      <c r="O627" s="5">
        <f t="shared" ca="1" si="19"/>
        <v>0</v>
      </c>
    </row>
    <row r="628" spans="1:15" x14ac:dyDescent="0.45">
      <c r="A628" t="s">
        <v>131</v>
      </c>
      <c r="B628" s="6">
        <f>_xlfn.XLOOKUP(Table1[[#This Row],[Transaction_ID]],Transactions!A$2:A$501,Transactions!D$2:D$501)</f>
        <v>45738</v>
      </c>
      <c r="C628">
        <v>123581</v>
      </c>
      <c r="D628" s="5">
        <f>_xlfn.XLOOKUP(Table1[[#This Row],[SKU]],Products!A$2:A$91,Products!E$2:E$91)</f>
        <v>2.99</v>
      </c>
      <c r="E628" s="5">
        <f>_xlfn.XLOOKUP(C628,Products!A$2:A$91,Products!F$2:F$91)</f>
        <v>0</v>
      </c>
      <c r="F628">
        <v>5</v>
      </c>
      <c r="G628" s="5">
        <f>Table1[[#This Row],[Price]]*Table1[[#This Row],[Quantity_Sold]]</f>
        <v>14.950000000000001</v>
      </c>
      <c r="H628" s="5">
        <f t="shared" ca="1" si="18"/>
        <v>14.950000000000001</v>
      </c>
      <c r="I628">
        <f>_xlfn.XLOOKUP(Table1[[#This Row],[Transaction_ID]],Transactions!A$2:A$501,Transactions!B$2:B$501)</f>
        <v>209</v>
      </c>
      <c r="J628">
        <f>_xlfn.XLOOKUP(Table1[[#This Row],[Transaction_ID]],Transactions!$A$2:$A$501,Transactions!$C$2:$C$501)</f>
        <v>2</v>
      </c>
      <c r="K628" t="str">
        <f>_xlfn.XLOOKUP(Table1[[#This Row],[Transaction_ID]],Transactions!A$2:A$501,Transactions!F$2:F$501)</f>
        <v>Credit Card</v>
      </c>
      <c r="L628" t="b">
        <f>_xlfn.XLOOKUP(Table1[[#This Row],[Transaction_ID]],Transactions!A$2:A$501,Transactions!G$2:G$501)</f>
        <v>1</v>
      </c>
      <c r="M628" s="1">
        <f>IF(L628=TRUE, _xlfn.XLOOKUP(C628, Products!A$2:A$91,Products!G$2:G$91), 0)</f>
        <v>0</v>
      </c>
      <c r="N628" t="str">
        <f ca="1">_xlfn.TEXTJOIN(", ", TRUE,
 IF(AND(L628=TRUE, E628&gt;0), "Membership Pricing", ""),
 IF(AND(L628=TRUE, M628&gt;0), "PC Points", ""),
 IF(AND(_xlfn.XLOOKUP(C628, Products!A:A, Products!C:C, "")="Bakery", RAND()&lt;0.3), "50% Perishable", "")
)</f>
        <v/>
      </c>
      <c r="O628" s="5">
        <f t="shared" ca="1" si="19"/>
        <v>0</v>
      </c>
    </row>
    <row r="629" spans="1:15" x14ac:dyDescent="0.45">
      <c r="A629" t="s">
        <v>131</v>
      </c>
      <c r="B629" s="6">
        <f>_xlfn.XLOOKUP(Table1[[#This Row],[Transaction_ID]],Transactions!A$2:A$501,Transactions!D$2:D$501)</f>
        <v>45738</v>
      </c>
      <c r="C629">
        <v>123590</v>
      </c>
      <c r="D629" s="5">
        <f>_xlfn.XLOOKUP(Table1[[#This Row],[SKU]],Products!A$2:A$91,Products!E$2:E$91)</f>
        <v>6.99</v>
      </c>
      <c r="E629" s="5">
        <f>_xlfn.XLOOKUP(C629,Products!A$2:A$91,Products!F$2:F$91)</f>
        <v>6</v>
      </c>
      <c r="F629">
        <v>2</v>
      </c>
      <c r="G629" s="5">
        <f>Table1[[#This Row],[Price]]*Table1[[#This Row],[Quantity_Sold]]</f>
        <v>13.98</v>
      </c>
      <c r="H629" s="5">
        <f t="shared" ca="1" si="18"/>
        <v>12</v>
      </c>
      <c r="I629">
        <f>_xlfn.XLOOKUP(Table1[[#This Row],[Transaction_ID]],Transactions!A$2:A$501,Transactions!B$2:B$501)</f>
        <v>209</v>
      </c>
      <c r="J629">
        <f>_xlfn.XLOOKUP(Table1[[#This Row],[Transaction_ID]],Transactions!$A$2:$A$501,Transactions!$C$2:$C$501)</f>
        <v>2</v>
      </c>
      <c r="K629" t="str">
        <f>_xlfn.XLOOKUP(Table1[[#This Row],[Transaction_ID]],Transactions!A$2:A$501,Transactions!F$2:F$501)</f>
        <v>Credit Card</v>
      </c>
      <c r="L629" t="b">
        <f>_xlfn.XLOOKUP(Table1[[#This Row],[Transaction_ID]],Transactions!A$2:A$501,Transactions!G$2:G$501)</f>
        <v>1</v>
      </c>
      <c r="M629" s="1">
        <f>IF(L629=TRUE, _xlfn.XLOOKUP(C629, Products!A$2:A$91,Products!G$2:G$91), 0)</f>
        <v>0</v>
      </c>
      <c r="N629" t="str">
        <f ca="1">_xlfn.TEXTJOIN(", ", TRUE,
 IF(AND(L629=TRUE, E629&gt;0), "Membership Pricing", ""),
 IF(AND(L629=TRUE, M629&gt;0), "PC Points", ""),
 IF(AND(_xlfn.XLOOKUP(C629, Products!A:A, Products!C:C, "")="Bakery", RAND()&lt;0.3), "50% Perishable", "")
)</f>
        <v>Membership Pricing</v>
      </c>
      <c r="O629" s="5">
        <f t="shared" ca="1" si="19"/>
        <v>1.9800000000000004</v>
      </c>
    </row>
    <row r="630" spans="1:15" x14ac:dyDescent="0.45">
      <c r="A630" t="s">
        <v>131</v>
      </c>
      <c r="B630" s="6">
        <f>_xlfn.XLOOKUP(Table1[[#This Row],[Transaction_ID]],Transactions!A$2:A$501,Transactions!D$2:D$501)</f>
        <v>45738</v>
      </c>
      <c r="C630">
        <v>123582</v>
      </c>
      <c r="D630" s="5">
        <f>_xlfn.XLOOKUP(Table1[[#This Row],[SKU]],Products!A$2:A$91,Products!E$2:E$91)</f>
        <v>3.99</v>
      </c>
      <c r="E630" s="5">
        <f>_xlfn.XLOOKUP(C630,Products!A$2:A$91,Products!F$2:F$91)</f>
        <v>0</v>
      </c>
      <c r="F630">
        <v>3</v>
      </c>
      <c r="G630" s="5">
        <f>Table1[[#This Row],[Price]]*Table1[[#This Row],[Quantity_Sold]]</f>
        <v>11.97</v>
      </c>
      <c r="H630" s="5">
        <f t="shared" ca="1" si="18"/>
        <v>11.97</v>
      </c>
      <c r="I630">
        <f>_xlfn.XLOOKUP(Table1[[#This Row],[Transaction_ID]],Transactions!A$2:A$501,Transactions!B$2:B$501)</f>
        <v>209</v>
      </c>
      <c r="J630">
        <f>_xlfn.XLOOKUP(Table1[[#This Row],[Transaction_ID]],Transactions!$A$2:$A$501,Transactions!$C$2:$C$501)</f>
        <v>2</v>
      </c>
      <c r="K630" t="str">
        <f>_xlfn.XLOOKUP(Table1[[#This Row],[Transaction_ID]],Transactions!A$2:A$501,Transactions!F$2:F$501)</f>
        <v>Credit Card</v>
      </c>
      <c r="L630" t="b">
        <f>_xlfn.XLOOKUP(Table1[[#This Row],[Transaction_ID]],Transactions!A$2:A$501,Transactions!G$2:G$501)</f>
        <v>1</v>
      </c>
      <c r="M630" s="1">
        <f>IF(L630=TRUE, _xlfn.XLOOKUP(C630, Products!A$2:A$91,Products!G$2:G$91), 0)</f>
        <v>0</v>
      </c>
      <c r="N630" t="str">
        <f ca="1">_xlfn.TEXTJOIN(", ", TRUE,
 IF(AND(L630=TRUE, E630&gt;0), "Membership Pricing", ""),
 IF(AND(L630=TRUE, M630&gt;0), "PC Points", ""),
 IF(AND(_xlfn.XLOOKUP(C630, Products!A:A, Products!C:C, "")="Bakery", RAND()&lt;0.3), "50% Perishable", "")
)</f>
        <v/>
      </c>
      <c r="O630" s="5">
        <f t="shared" ca="1" si="19"/>
        <v>0</v>
      </c>
    </row>
    <row r="631" spans="1:15" x14ac:dyDescent="0.45">
      <c r="A631" t="s">
        <v>132</v>
      </c>
      <c r="B631" s="6">
        <f>_xlfn.XLOOKUP(Table1[[#This Row],[Transaction_ID]],Transactions!A$2:A$501,Transactions!D$2:D$501)</f>
        <v>45738</v>
      </c>
      <c r="C631">
        <v>123561</v>
      </c>
      <c r="D631" s="5">
        <f>_xlfn.XLOOKUP(Table1[[#This Row],[SKU]],Products!A$2:A$91,Products!E$2:E$91)</f>
        <v>8.99</v>
      </c>
      <c r="E631" s="5">
        <f>_xlfn.XLOOKUP(C631,Products!A$2:A$91,Products!F$2:F$91)</f>
        <v>0</v>
      </c>
      <c r="F631">
        <v>1</v>
      </c>
      <c r="G631" s="5">
        <f>Table1[[#This Row],[Price]]*Table1[[#This Row],[Quantity_Sold]]</f>
        <v>8.99</v>
      </c>
      <c r="H631" s="5">
        <f t="shared" ca="1" si="18"/>
        <v>8.99</v>
      </c>
      <c r="I631">
        <f>_xlfn.XLOOKUP(Table1[[#This Row],[Transaction_ID]],Transactions!A$2:A$501,Transactions!B$2:B$501)</f>
        <v>210</v>
      </c>
      <c r="J631">
        <f>_xlfn.XLOOKUP(Table1[[#This Row],[Transaction_ID]],Transactions!$A$2:$A$501,Transactions!$C$2:$C$501)</f>
        <v>6</v>
      </c>
      <c r="K631" t="str">
        <f>_xlfn.XLOOKUP(Table1[[#This Row],[Transaction_ID]],Transactions!A$2:A$501,Transactions!F$2:F$501)</f>
        <v>Credit Card</v>
      </c>
      <c r="L631" t="b">
        <f>_xlfn.XLOOKUP(Table1[[#This Row],[Transaction_ID]],Transactions!A$2:A$501,Transactions!G$2:G$501)</f>
        <v>1</v>
      </c>
      <c r="M631" s="1">
        <f>IF(L631=TRUE, _xlfn.XLOOKUP(C631, Products!A$2:A$91,Products!G$2:G$91), 0)</f>
        <v>3000</v>
      </c>
      <c r="N631" t="str">
        <f ca="1">_xlfn.TEXTJOIN(", ", TRUE,
 IF(AND(L631=TRUE, E631&gt;0), "Membership Pricing", ""),
 IF(AND(L631=TRUE, M631&gt;0), "PC Points", ""),
 IF(AND(_xlfn.XLOOKUP(C631, Products!A:A, Products!C:C, "")="Bakery", RAND()&lt;0.3), "50% Perishable", "")
)</f>
        <v>PC Points</v>
      </c>
      <c r="O631" s="5">
        <f t="shared" ca="1" si="19"/>
        <v>0</v>
      </c>
    </row>
    <row r="632" spans="1:15" x14ac:dyDescent="0.45">
      <c r="A632" t="s">
        <v>132</v>
      </c>
      <c r="B632" s="6">
        <f>_xlfn.XLOOKUP(Table1[[#This Row],[Transaction_ID]],Transactions!A$2:A$501,Transactions!D$2:D$501)</f>
        <v>45738</v>
      </c>
      <c r="C632">
        <v>123599</v>
      </c>
      <c r="D632" s="5">
        <f>_xlfn.XLOOKUP(Table1[[#This Row],[SKU]],Products!A$2:A$91,Products!E$2:E$91)</f>
        <v>6.99</v>
      </c>
      <c r="E632" s="5">
        <f>_xlfn.XLOOKUP(C632,Products!A$2:A$91,Products!F$2:F$91)</f>
        <v>0</v>
      </c>
      <c r="F632">
        <v>3</v>
      </c>
      <c r="G632" s="5">
        <f>Table1[[#This Row],[Price]]*Table1[[#This Row],[Quantity_Sold]]</f>
        <v>20.97</v>
      </c>
      <c r="H632" s="5">
        <f t="shared" ca="1" si="18"/>
        <v>20.97</v>
      </c>
      <c r="I632">
        <f>_xlfn.XLOOKUP(Table1[[#This Row],[Transaction_ID]],Transactions!A$2:A$501,Transactions!B$2:B$501)</f>
        <v>210</v>
      </c>
      <c r="J632">
        <f>_xlfn.XLOOKUP(Table1[[#This Row],[Transaction_ID]],Transactions!$A$2:$A$501,Transactions!$C$2:$C$501)</f>
        <v>6</v>
      </c>
      <c r="K632" t="str">
        <f>_xlfn.XLOOKUP(Table1[[#This Row],[Transaction_ID]],Transactions!A$2:A$501,Transactions!F$2:F$501)</f>
        <v>Credit Card</v>
      </c>
      <c r="L632" t="b">
        <f>_xlfn.XLOOKUP(Table1[[#This Row],[Transaction_ID]],Transactions!A$2:A$501,Transactions!G$2:G$501)</f>
        <v>1</v>
      </c>
      <c r="M632" s="1">
        <f>IF(L632=TRUE, _xlfn.XLOOKUP(C632, Products!A$2:A$91,Products!G$2:G$91), 0)</f>
        <v>0</v>
      </c>
      <c r="N632" t="str">
        <f ca="1">_xlfn.TEXTJOIN(", ", TRUE,
 IF(AND(L632=TRUE, E632&gt;0), "Membership Pricing", ""),
 IF(AND(L632=TRUE, M632&gt;0), "PC Points", ""),
 IF(AND(_xlfn.XLOOKUP(C632, Products!A:A, Products!C:C, "")="Bakery", RAND()&lt;0.3), "50% Perishable", "")
)</f>
        <v/>
      </c>
      <c r="O632" s="5">
        <f t="shared" ca="1" si="19"/>
        <v>0</v>
      </c>
    </row>
    <row r="633" spans="1:15" x14ac:dyDescent="0.45">
      <c r="A633" t="s">
        <v>133</v>
      </c>
      <c r="B633" s="6">
        <f>_xlfn.XLOOKUP(Table1[[#This Row],[Transaction_ID]],Transactions!A$2:A$501,Transactions!D$2:D$501)</f>
        <v>45738</v>
      </c>
      <c r="C633">
        <v>123543</v>
      </c>
      <c r="D633" s="5">
        <f>_xlfn.XLOOKUP(Table1[[#This Row],[SKU]],Products!A$2:A$91,Products!E$2:E$91)</f>
        <v>7.99</v>
      </c>
      <c r="E633" s="5">
        <f>_xlfn.XLOOKUP(C633,Products!A$2:A$91,Products!F$2:F$91)</f>
        <v>0</v>
      </c>
      <c r="F633">
        <v>1</v>
      </c>
      <c r="G633" s="5">
        <f>Table1[[#This Row],[Price]]*Table1[[#This Row],[Quantity_Sold]]</f>
        <v>7.99</v>
      </c>
      <c r="H633" s="5">
        <f t="shared" ca="1" si="18"/>
        <v>7.99</v>
      </c>
      <c r="I633">
        <f>_xlfn.XLOOKUP(Table1[[#This Row],[Transaction_ID]],Transactions!A$2:A$501,Transactions!B$2:B$501)</f>
        <v>217</v>
      </c>
      <c r="J633">
        <f>_xlfn.XLOOKUP(Table1[[#This Row],[Transaction_ID]],Transactions!$A$2:$A$501,Transactions!$C$2:$C$501)</f>
        <v>3</v>
      </c>
      <c r="K633" t="str">
        <f>_xlfn.XLOOKUP(Table1[[#This Row],[Transaction_ID]],Transactions!A$2:A$501,Transactions!F$2:F$501)</f>
        <v>Credit Card</v>
      </c>
      <c r="L633" t="b">
        <f>_xlfn.XLOOKUP(Table1[[#This Row],[Transaction_ID]],Transactions!A$2:A$501,Transactions!G$2:G$501)</f>
        <v>1</v>
      </c>
      <c r="M633" s="1">
        <f>IF(L633=TRUE, _xlfn.XLOOKUP(C633, Products!A$2:A$91,Products!G$2:G$91), 0)</f>
        <v>3000</v>
      </c>
      <c r="N633" t="str">
        <f ca="1">_xlfn.TEXTJOIN(", ", TRUE,
 IF(AND(L633=TRUE, E633&gt;0), "Membership Pricing", ""),
 IF(AND(L633=TRUE, M633&gt;0), "PC Points", ""),
 IF(AND(_xlfn.XLOOKUP(C633, Products!A:A, Products!C:C, "")="Bakery", RAND()&lt;0.3), "50% Perishable", "")
)</f>
        <v>PC Points</v>
      </c>
      <c r="O633" s="5">
        <f t="shared" ca="1" si="19"/>
        <v>0</v>
      </c>
    </row>
    <row r="634" spans="1:15" x14ac:dyDescent="0.45">
      <c r="A634" t="s">
        <v>133</v>
      </c>
      <c r="B634" s="6">
        <f>_xlfn.XLOOKUP(Table1[[#This Row],[Transaction_ID]],Transactions!A$2:A$501,Transactions!D$2:D$501)</f>
        <v>45738</v>
      </c>
      <c r="C634">
        <v>123532</v>
      </c>
      <c r="D634" s="5">
        <f>_xlfn.XLOOKUP(Table1[[#This Row],[SKU]],Products!A$2:A$91,Products!E$2:E$91)</f>
        <v>8.99</v>
      </c>
      <c r="E634" s="5">
        <f>_xlfn.XLOOKUP(C634,Products!A$2:A$91,Products!F$2:F$91)</f>
        <v>6</v>
      </c>
      <c r="F634">
        <v>5</v>
      </c>
      <c r="G634" s="5">
        <f>Table1[[#This Row],[Price]]*Table1[[#This Row],[Quantity_Sold]]</f>
        <v>44.95</v>
      </c>
      <c r="H634" s="5">
        <f t="shared" ca="1" si="18"/>
        <v>30</v>
      </c>
      <c r="I634">
        <f>_xlfn.XLOOKUP(Table1[[#This Row],[Transaction_ID]],Transactions!A$2:A$501,Transactions!B$2:B$501)</f>
        <v>217</v>
      </c>
      <c r="J634">
        <f>_xlfn.XLOOKUP(Table1[[#This Row],[Transaction_ID]],Transactions!$A$2:$A$501,Transactions!$C$2:$C$501)</f>
        <v>3</v>
      </c>
      <c r="K634" t="str">
        <f>_xlfn.XLOOKUP(Table1[[#This Row],[Transaction_ID]],Transactions!A$2:A$501,Transactions!F$2:F$501)</f>
        <v>Credit Card</v>
      </c>
      <c r="L634" t="b">
        <f>_xlfn.XLOOKUP(Table1[[#This Row],[Transaction_ID]],Transactions!A$2:A$501,Transactions!G$2:G$501)</f>
        <v>1</v>
      </c>
      <c r="M634" s="1">
        <f>IF(L634=TRUE, _xlfn.XLOOKUP(C634, Products!A$2:A$91,Products!G$2:G$91), 0)</f>
        <v>0</v>
      </c>
      <c r="N634" t="str">
        <f ca="1">_xlfn.TEXTJOIN(", ", TRUE,
 IF(AND(L634=TRUE, E634&gt;0), "Membership Pricing", ""),
 IF(AND(L634=TRUE, M634&gt;0), "PC Points", ""),
 IF(AND(_xlfn.XLOOKUP(C634, Products!A:A, Products!C:C, "")="Bakery", RAND()&lt;0.3), "50% Perishable", "")
)</f>
        <v>Membership Pricing</v>
      </c>
      <c r="O634" s="5">
        <f t="shared" ca="1" si="19"/>
        <v>14.950000000000003</v>
      </c>
    </row>
    <row r="635" spans="1:15" x14ac:dyDescent="0.45">
      <c r="A635" t="s">
        <v>133</v>
      </c>
      <c r="B635" s="6">
        <f>_xlfn.XLOOKUP(Table1[[#This Row],[Transaction_ID]],Transactions!A$2:A$501,Transactions!D$2:D$501)</f>
        <v>45738</v>
      </c>
      <c r="C635">
        <v>123537</v>
      </c>
      <c r="D635" s="5">
        <f>_xlfn.XLOOKUP(Table1[[#This Row],[SKU]],Products!A$2:A$91,Products!E$2:E$91)</f>
        <v>6.49</v>
      </c>
      <c r="E635" s="5">
        <f>_xlfn.XLOOKUP(C635,Products!A$2:A$91,Products!F$2:F$91)</f>
        <v>0</v>
      </c>
      <c r="F635">
        <v>4</v>
      </c>
      <c r="G635" s="5">
        <f>Table1[[#This Row],[Price]]*Table1[[#This Row],[Quantity_Sold]]</f>
        <v>25.96</v>
      </c>
      <c r="H635" s="5">
        <f t="shared" ca="1" si="18"/>
        <v>25.96</v>
      </c>
      <c r="I635">
        <f>_xlfn.XLOOKUP(Table1[[#This Row],[Transaction_ID]],Transactions!A$2:A$501,Transactions!B$2:B$501)</f>
        <v>217</v>
      </c>
      <c r="J635">
        <f>_xlfn.XLOOKUP(Table1[[#This Row],[Transaction_ID]],Transactions!$A$2:$A$501,Transactions!$C$2:$C$501)</f>
        <v>3</v>
      </c>
      <c r="K635" t="str">
        <f>_xlfn.XLOOKUP(Table1[[#This Row],[Transaction_ID]],Transactions!A$2:A$501,Transactions!F$2:F$501)</f>
        <v>Credit Card</v>
      </c>
      <c r="L635" t="b">
        <f>_xlfn.XLOOKUP(Table1[[#This Row],[Transaction_ID]],Transactions!A$2:A$501,Transactions!G$2:G$501)</f>
        <v>1</v>
      </c>
      <c r="M635" s="1">
        <f>IF(L635=TRUE, _xlfn.XLOOKUP(C635, Products!A$2:A$91,Products!G$2:G$91), 0)</f>
        <v>0</v>
      </c>
      <c r="N635" t="str">
        <f ca="1">_xlfn.TEXTJOIN(", ", TRUE,
 IF(AND(L635=TRUE, E635&gt;0), "Membership Pricing", ""),
 IF(AND(L635=TRUE, M635&gt;0), "PC Points", ""),
 IF(AND(_xlfn.XLOOKUP(C635, Products!A:A, Products!C:C, "")="Bakery", RAND()&lt;0.3), "50% Perishable", "")
)</f>
        <v/>
      </c>
      <c r="O635" s="5">
        <f t="shared" ca="1" si="19"/>
        <v>0</v>
      </c>
    </row>
    <row r="636" spans="1:15" x14ac:dyDescent="0.45">
      <c r="A636" t="s">
        <v>134</v>
      </c>
      <c r="B636" s="6">
        <f>_xlfn.XLOOKUP(Table1[[#This Row],[Transaction_ID]],Transactions!A$2:A$501,Transactions!D$2:D$501)</f>
        <v>45738</v>
      </c>
      <c r="C636">
        <v>123593</v>
      </c>
      <c r="D636" s="5">
        <f>_xlfn.XLOOKUP(Table1[[#This Row],[SKU]],Products!A$2:A$91,Products!E$2:E$91)</f>
        <v>2.4900000000000002</v>
      </c>
      <c r="E636" s="5">
        <f>_xlfn.XLOOKUP(C636,Products!A$2:A$91,Products!F$2:F$91)</f>
        <v>0</v>
      </c>
      <c r="F636">
        <v>2</v>
      </c>
      <c r="G636" s="5">
        <f>Table1[[#This Row],[Price]]*Table1[[#This Row],[Quantity_Sold]]</f>
        <v>4.9800000000000004</v>
      </c>
      <c r="H636" s="5">
        <f t="shared" ca="1" si="18"/>
        <v>4.9800000000000004</v>
      </c>
      <c r="I636">
        <f>_xlfn.XLOOKUP(Table1[[#This Row],[Transaction_ID]],Transactions!A$2:A$501,Transactions!B$2:B$501)</f>
        <v>220</v>
      </c>
      <c r="J636">
        <f>_xlfn.XLOOKUP(Table1[[#This Row],[Transaction_ID]],Transactions!$A$2:$A$501,Transactions!$C$2:$C$501)</f>
        <v>3</v>
      </c>
      <c r="K636" t="str">
        <f>_xlfn.XLOOKUP(Table1[[#This Row],[Transaction_ID]],Transactions!A$2:A$501,Transactions!F$2:F$501)</f>
        <v>Cash</v>
      </c>
      <c r="L636" t="b">
        <f>_xlfn.XLOOKUP(Table1[[#This Row],[Transaction_ID]],Transactions!A$2:A$501,Transactions!G$2:G$501)</f>
        <v>1</v>
      </c>
      <c r="M636" s="1">
        <f>IF(L636=TRUE, _xlfn.XLOOKUP(C636, Products!A$2:A$91,Products!G$2:G$91), 0)</f>
        <v>0</v>
      </c>
      <c r="N636" t="str">
        <f ca="1">_xlfn.TEXTJOIN(", ", TRUE,
 IF(AND(L636=TRUE, E636&gt;0), "Membership Pricing", ""),
 IF(AND(L636=TRUE, M636&gt;0), "PC Points", ""),
 IF(AND(_xlfn.XLOOKUP(C636, Products!A:A, Products!C:C, "")="Bakery", RAND()&lt;0.3), "50% Perishable", "")
)</f>
        <v/>
      </c>
      <c r="O636" s="5">
        <f t="shared" ca="1" si="19"/>
        <v>0</v>
      </c>
    </row>
    <row r="637" spans="1:15" x14ac:dyDescent="0.45">
      <c r="A637" t="s">
        <v>134</v>
      </c>
      <c r="B637" s="6">
        <f>_xlfn.XLOOKUP(Table1[[#This Row],[Transaction_ID]],Transactions!A$2:A$501,Transactions!D$2:D$501)</f>
        <v>45738</v>
      </c>
      <c r="C637">
        <v>123515</v>
      </c>
      <c r="D637" s="5">
        <f>_xlfn.XLOOKUP(Table1[[#This Row],[SKU]],Products!A$2:A$91,Products!E$2:E$91)</f>
        <v>5.99</v>
      </c>
      <c r="E637" s="5">
        <f>_xlfn.XLOOKUP(C637,Products!A$2:A$91,Products!F$2:F$91)</f>
        <v>0</v>
      </c>
      <c r="F637">
        <v>3</v>
      </c>
      <c r="G637" s="5">
        <f>Table1[[#This Row],[Price]]*Table1[[#This Row],[Quantity_Sold]]</f>
        <v>17.97</v>
      </c>
      <c r="H637" s="5">
        <f t="shared" ca="1" si="18"/>
        <v>17.97</v>
      </c>
      <c r="I637">
        <f>_xlfn.XLOOKUP(Table1[[#This Row],[Transaction_ID]],Transactions!A$2:A$501,Transactions!B$2:B$501)</f>
        <v>220</v>
      </c>
      <c r="J637">
        <f>_xlfn.XLOOKUP(Table1[[#This Row],[Transaction_ID]],Transactions!$A$2:$A$501,Transactions!$C$2:$C$501)</f>
        <v>3</v>
      </c>
      <c r="K637" t="str">
        <f>_xlfn.XLOOKUP(Table1[[#This Row],[Transaction_ID]],Transactions!A$2:A$501,Transactions!F$2:F$501)</f>
        <v>Cash</v>
      </c>
      <c r="L637" t="b">
        <f>_xlfn.XLOOKUP(Table1[[#This Row],[Transaction_ID]],Transactions!A$2:A$501,Transactions!G$2:G$501)</f>
        <v>1</v>
      </c>
      <c r="M637" s="1">
        <f>IF(L637=TRUE, _xlfn.XLOOKUP(C637, Products!A$2:A$91,Products!G$2:G$91), 0)</f>
        <v>0</v>
      </c>
      <c r="N637" t="str">
        <f ca="1">_xlfn.TEXTJOIN(", ", TRUE,
 IF(AND(L637=TRUE, E637&gt;0), "Membership Pricing", ""),
 IF(AND(L637=TRUE, M637&gt;0), "PC Points", ""),
 IF(AND(_xlfn.XLOOKUP(C637, Products!A:A, Products!C:C, "")="Bakery", RAND()&lt;0.3), "50% Perishable", "")
)</f>
        <v/>
      </c>
      <c r="O637" s="5">
        <f t="shared" ca="1" si="19"/>
        <v>0</v>
      </c>
    </row>
    <row r="638" spans="1:15" x14ac:dyDescent="0.45">
      <c r="A638" t="s">
        <v>134</v>
      </c>
      <c r="B638" s="6">
        <f>_xlfn.XLOOKUP(Table1[[#This Row],[Transaction_ID]],Transactions!A$2:A$501,Transactions!D$2:D$501)</f>
        <v>45738</v>
      </c>
      <c r="C638">
        <v>123563</v>
      </c>
      <c r="D638" s="5">
        <f>_xlfn.XLOOKUP(Table1[[#This Row],[SKU]],Products!A$2:A$91,Products!E$2:E$91)</f>
        <v>3.49</v>
      </c>
      <c r="E638" s="5">
        <f>_xlfn.XLOOKUP(C638,Products!A$2:A$91,Products!F$2:F$91)</f>
        <v>0</v>
      </c>
      <c r="F638">
        <v>3</v>
      </c>
      <c r="G638" s="5">
        <f>Table1[[#This Row],[Price]]*Table1[[#This Row],[Quantity_Sold]]</f>
        <v>10.47</v>
      </c>
      <c r="H638" s="5">
        <f t="shared" ca="1" si="18"/>
        <v>10.47</v>
      </c>
      <c r="I638">
        <f>_xlfn.XLOOKUP(Table1[[#This Row],[Transaction_ID]],Transactions!A$2:A$501,Transactions!B$2:B$501)</f>
        <v>220</v>
      </c>
      <c r="J638">
        <f>_xlfn.XLOOKUP(Table1[[#This Row],[Transaction_ID]],Transactions!$A$2:$A$501,Transactions!$C$2:$C$501)</f>
        <v>3</v>
      </c>
      <c r="K638" t="str">
        <f>_xlfn.XLOOKUP(Table1[[#This Row],[Transaction_ID]],Transactions!A$2:A$501,Transactions!F$2:F$501)</f>
        <v>Cash</v>
      </c>
      <c r="L638" t="b">
        <f>_xlfn.XLOOKUP(Table1[[#This Row],[Transaction_ID]],Transactions!A$2:A$501,Transactions!G$2:G$501)</f>
        <v>1</v>
      </c>
      <c r="M638" s="1">
        <f>IF(L638=TRUE, _xlfn.XLOOKUP(C638, Products!A$2:A$91,Products!G$2:G$91), 0)</f>
        <v>0</v>
      </c>
      <c r="N638" t="str">
        <f ca="1">_xlfn.TEXTJOIN(", ", TRUE,
 IF(AND(L638=TRUE, E638&gt;0), "Membership Pricing", ""),
 IF(AND(L638=TRUE, M638&gt;0), "PC Points", ""),
 IF(AND(_xlfn.XLOOKUP(C638, Products!A:A, Products!C:C, "")="Bakery", RAND()&lt;0.3), "50% Perishable", "")
)</f>
        <v/>
      </c>
      <c r="O638" s="5">
        <f t="shared" ca="1" si="19"/>
        <v>0</v>
      </c>
    </row>
    <row r="639" spans="1:15" x14ac:dyDescent="0.45">
      <c r="A639" t="s">
        <v>135</v>
      </c>
      <c r="B639" s="6">
        <f>_xlfn.XLOOKUP(Table1[[#This Row],[Transaction_ID]],Transactions!A$2:A$501,Transactions!D$2:D$501)</f>
        <v>45740</v>
      </c>
      <c r="C639">
        <v>123565</v>
      </c>
      <c r="D639" s="5">
        <f>_xlfn.XLOOKUP(Table1[[#This Row],[SKU]],Products!A$2:A$91,Products!E$2:E$91)</f>
        <v>3.49</v>
      </c>
      <c r="E639" s="5">
        <f>_xlfn.XLOOKUP(C639,Products!A$2:A$91,Products!F$2:F$91)</f>
        <v>0</v>
      </c>
      <c r="F639">
        <v>4</v>
      </c>
      <c r="G639" s="5">
        <f>Table1[[#This Row],[Price]]*Table1[[#This Row],[Quantity_Sold]]</f>
        <v>13.96</v>
      </c>
      <c r="H639" s="5">
        <f t="shared" ca="1" si="18"/>
        <v>13.96</v>
      </c>
      <c r="I639">
        <f>_xlfn.XLOOKUP(Table1[[#This Row],[Transaction_ID]],Transactions!A$2:A$501,Transactions!B$2:B$501)</f>
        <v>220</v>
      </c>
      <c r="J639">
        <f>_xlfn.XLOOKUP(Table1[[#This Row],[Transaction_ID]],Transactions!$A$2:$A$501,Transactions!$C$2:$C$501)</f>
        <v>2</v>
      </c>
      <c r="K639" t="str">
        <f>_xlfn.XLOOKUP(Table1[[#This Row],[Transaction_ID]],Transactions!A$2:A$501,Transactions!F$2:F$501)</f>
        <v>Cash</v>
      </c>
      <c r="L639" t="b">
        <f>_xlfn.XLOOKUP(Table1[[#This Row],[Transaction_ID]],Transactions!A$2:A$501,Transactions!G$2:G$501)</f>
        <v>1</v>
      </c>
      <c r="M639" s="1">
        <f>IF(L639=TRUE, _xlfn.XLOOKUP(C639, Products!A$2:A$91,Products!G$2:G$91), 0)</f>
        <v>0</v>
      </c>
      <c r="N639" t="str">
        <f ca="1">_xlfn.TEXTJOIN(", ", TRUE,
 IF(AND(L639=TRUE, E639&gt;0), "Membership Pricing", ""),
 IF(AND(L639=TRUE, M639&gt;0), "PC Points", ""),
 IF(AND(_xlfn.XLOOKUP(C639, Products!A:A, Products!C:C, "")="Bakery", RAND()&lt;0.3), "50% Perishable", "")
)</f>
        <v/>
      </c>
      <c r="O639" s="5">
        <f t="shared" ca="1" si="19"/>
        <v>0</v>
      </c>
    </row>
    <row r="640" spans="1:15" x14ac:dyDescent="0.45">
      <c r="A640" t="s">
        <v>135</v>
      </c>
      <c r="B640" s="6">
        <f>_xlfn.XLOOKUP(Table1[[#This Row],[Transaction_ID]],Transactions!A$2:A$501,Transactions!D$2:D$501)</f>
        <v>45740</v>
      </c>
      <c r="C640">
        <v>123556</v>
      </c>
      <c r="D640" s="5">
        <f>_xlfn.XLOOKUP(Table1[[#This Row],[SKU]],Products!A$2:A$91,Products!E$2:E$91)</f>
        <v>9.99</v>
      </c>
      <c r="E640" s="5">
        <f>_xlfn.XLOOKUP(C640,Products!A$2:A$91,Products!F$2:F$91)</f>
        <v>0</v>
      </c>
      <c r="F640">
        <v>2</v>
      </c>
      <c r="G640" s="5">
        <f>Table1[[#This Row],[Price]]*Table1[[#This Row],[Quantity_Sold]]</f>
        <v>19.98</v>
      </c>
      <c r="H640" s="5">
        <f t="shared" ca="1" si="18"/>
        <v>19.98</v>
      </c>
      <c r="I640">
        <f>_xlfn.XLOOKUP(Table1[[#This Row],[Transaction_ID]],Transactions!A$2:A$501,Transactions!B$2:B$501)</f>
        <v>220</v>
      </c>
      <c r="J640">
        <f>_xlfn.XLOOKUP(Table1[[#This Row],[Transaction_ID]],Transactions!$A$2:$A$501,Transactions!$C$2:$C$501)</f>
        <v>2</v>
      </c>
      <c r="K640" t="str">
        <f>_xlfn.XLOOKUP(Table1[[#This Row],[Transaction_ID]],Transactions!A$2:A$501,Transactions!F$2:F$501)</f>
        <v>Cash</v>
      </c>
      <c r="L640" t="b">
        <f>_xlfn.XLOOKUP(Table1[[#This Row],[Transaction_ID]],Transactions!A$2:A$501,Transactions!G$2:G$501)</f>
        <v>1</v>
      </c>
      <c r="M640" s="1">
        <f>IF(L640=TRUE, _xlfn.XLOOKUP(C640, Products!A$2:A$91,Products!G$2:G$91), 0)</f>
        <v>0</v>
      </c>
      <c r="N640" t="str">
        <f ca="1">_xlfn.TEXTJOIN(", ", TRUE,
 IF(AND(L640=TRUE, E640&gt;0), "Membership Pricing", ""),
 IF(AND(L640=TRUE, M640&gt;0), "PC Points", ""),
 IF(AND(_xlfn.XLOOKUP(C640, Products!A:A, Products!C:C, "")="Bakery", RAND()&lt;0.3), "50% Perishable", "")
)</f>
        <v/>
      </c>
      <c r="O640" s="5">
        <f t="shared" ca="1" si="19"/>
        <v>0</v>
      </c>
    </row>
    <row r="641" spans="1:15" x14ac:dyDescent="0.45">
      <c r="A641" t="s">
        <v>366</v>
      </c>
      <c r="B641" s="6">
        <f>_xlfn.XLOOKUP(Table1[[#This Row],[Transaction_ID]],Transactions!A$2:A$501,Transactions!D$2:D$501)</f>
        <v>45740</v>
      </c>
      <c r="C641">
        <v>123592</v>
      </c>
      <c r="D641" s="5">
        <f>_xlfn.XLOOKUP(Table1[[#This Row],[SKU]],Products!A$2:A$91,Products!E$2:E$91)</f>
        <v>2.99</v>
      </c>
      <c r="E641" s="5">
        <f>_xlfn.XLOOKUP(C641,Products!A$2:A$91,Products!F$2:F$91)</f>
        <v>0</v>
      </c>
      <c r="F641">
        <v>5</v>
      </c>
      <c r="G641" s="5">
        <f>Table1[[#This Row],[Price]]*Table1[[#This Row],[Quantity_Sold]]</f>
        <v>14.950000000000001</v>
      </c>
      <c r="H641" s="5">
        <f t="shared" ca="1" si="18"/>
        <v>14.950000000000001</v>
      </c>
      <c r="I641">
        <f>_xlfn.XLOOKUP(Table1[[#This Row],[Transaction_ID]],Transactions!A$2:A$501,Transactions!B$2:B$501)</f>
        <v>216</v>
      </c>
      <c r="J641">
        <f>_xlfn.XLOOKUP(Table1[[#This Row],[Transaction_ID]],Transactions!$A$2:$A$501,Transactions!$C$2:$C$501)</f>
        <v>4</v>
      </c>
      <c r="K641" t="str">
        <f>_xlfn.XLOOKUP(Table1[[#This Row],[Transaction_ID]],Transactions!A$2:A$501,Transactions!F$2:F$501)</f>
        <v>Credit Card</v>
      </c>
      <c r="L641" t="b">
        <f>_xlfn.XLOOKUP(Table1[[#This Row],[Transaction_ID]],Transactions!A$2:A$501,Transactions!G$2:G$501)</f>
        <v>1</v>
      </c>
      <c r="M641" s="1">
        <f>IF(L641=TRUE, _xlfn.XLOOKUP(C641, Products!A$2:A$91,Products!G$2:G$91), 0)</f>
        <v>0</v>
      </c>
      <c r="N641" t="str">
        <f ca="1">_xlfn.TEXTJOIN(", ", TRUE,
 IF(AND(L641=TRUE, E641&gt;0), "Membership Pricing", ""),
 IF(AND(L641=TRUE, M641&gt;0), "PC Points", ""),
 IF(AND(_xlfn.XLOOKUP(C641, Products!A:A, Products!C:C, "")="Bakery", RAND()&lt;0.3), "50% Perishable", "")
)</f>
        <v/>
      </c>
      <c r="O641" s="5">
        <f t="shared" ca="1" si="19"/>
        <v>0</v>
      </c>
    </row>
    <row r="642" spans="1:15" x14ac:dyDescent="0.45">
      <c r="A642" t="s">
        <v>366</v>
      </c>
      <c r="B642" s="6">
        <f>_xlfn.XLOOKUP(Table1[[#This Row],[Transaction_ID]],Transactions!A$2:A$501,Transactions!D$2:D$501)</f>
        <v>45740</v>
      </c>
      <c r="C642">
        <v>123557</v>
      </c>
      <c r="D642" s="5">
        <f>_xlfn.XLOOKUP(Table1[[#This Row],[SKU]],Products!A$2:A$91,Products!E$2:E$91)</f>
        <v>6.49</v>
      </c>
      <c r="E642" s="5">
        <f>_xlfn.XLOOKUP(C642,Products!A$2:A$91,Products!F$2:F$91)</f>
        <v>4.99</v>
      </c>
      <c r="F642">
        <v>2</v>
      </c>
      <c r="G642" s="5">
        <f>Table1[[#This Row],[Price]]*Table1[[#This Row],[Quantity_Sold]]</f>
        <v>12.98</v>
      </c>
      <c r="H642" s="5">
        <f t="shared" ref="H642:H705" ca="1" si="20" xml:space="preserve">
 IF(AND(ISNUMBER(SEARCH("50% Perishable", N642)), ISNUMBER(SEARCH("Membership Pricing", N642)), E642&gt;0),
    F642 * E642 * 0.5,
    IF(AND(ISNUMBER(SEARCH("50% Perishable", N642)), NOT(ISNUMBER(SEARCH("Membership Pricing", N642)))),
       F642 * D642 * 0.5,
       IF(AND(L642=TRUE, ISNUMBER(SEARCH("Membership Pricing", N642)), E642&gt;0),
          F642 * E642,
          F642 * D642
       )
    )
)</f>
        <v>9.98</v>
      </c>
      <c r="I642">
        <f>_xlfn.XLOOKUP(Table1[[#This Row],[Transaction_ID]],Transactions!A$2:A$501,Transactions!B$2:B$501)</f>
        <v>216</v>
      </c>
      <c r="J642">
        <f>_xlfn.XLOOKUP(Table1[[#This Row],[Transaction_ID]],Transactions!$A$2:$A$501,Transactions!$C$2:$C$501)</f>
        <v>4</v>
      </c>
      <c r="K642" t="str">
        <f>_xlfn.XLOOKUP(Table1[[#This Row],[Transaction_ID]],Transactions!A$2:A$501,Transactions!F$2:F$501)</f>
        <v>Credit Card</v>
      </c>
      <c r="L642" t="b">
        <f>_xlfn.XLOOKUP(Table1[[#This Row],[Transaction_ID]],Transactions!A$2:A$501,Transactions!G$2:G$501)</f>
        <v>1</v>
      </c>
      <c r="M642" s="1">
        <f>IF(L642=TRUE, _xlfn.XLOOKUP(C642, Products!A$2:A$91,Products!G$2:G$91), 0)</f>
        <v>0</v>
      </c>
      <c r="N642" t="str">
        <f ca="1">_xlfn.TEXTJOIN(", ", TRUE,
 IF(AND(L642=TRUE, E642&gt;0), "Membership Pricing", ""),
 IF(AND(L642=TRUE, M642&gt;0), "PC Points", ""),
 IF(AND(_xlfn.XLOOKUP(C642, Products!A:A, Products!C:C, "")="Bakery", RAND()&lt;0.3), "50% Perishable", "")
)</f>
        <v>Membership Pricing</v>
      </c>
      <c r="O642" s="5">
        <f t="shared" ref="O642:O705" ca="1" si="21">G642-H642</f>
        <v>3</v>
      </c>
    </row>
    <row r="643" spans="1:15" x14ac:dyDescent="0.45">
      <c r="A643" t="s">
        <v>366</v>
      </c>
      <c r="B643" s="6">
        <f>_xlfn.XLOOKUP(Table1[[#This Row],[Transaction_ID]],Transactions!A$2:A$501,Transactions!D$2:D$501)</f>
        <v>45740</v>
      </c>
      <c r="C643">
        <v>123549</v>
      </c>
      <c r="D643" s="5">
        <f>_xlfn.XLOOKUP(Table1[[#This Row],[SKU]],Products!A$2:A$91,Products!E$2:E$91)</f>
        <v>4.99</v>
      </c>
      <c r="E643" s="5">
        <f>_xlfn.XLOOKUP(C643,Products!A$2:A$91,Products!F$2:F$91)</f>
        <v>0</v>
      </c>
      <c r="F643">
        <v>2</v>
      </c>
      <c r="G643" s="5">
        <f>Table1[[#This Row],[Price]]*Table1[[#This Row],[Quantity_Sold]]</f>
        <v>9.98</v>
      </c>
      <c r="H643" s="5">
        <f t="shared" ca="1" si="20"/>
        <v>9.98</v>
      </c>
      <c r="I643">
        <f>_xlfn.XLOOKUP(Table1[[#This Row],[Transaction_ID]],Transactions!A$2:A$501,Transactions!B$2:B$501)</f>
        <v>216</v>
      </c>
      <c r="J643">
        <f>_xlfn.XLOOKUP(Table1[[#This Row],[Transaction_ID]],Transactions!$A$2:$A$501,Transactions!$C$2:$C$501)</f>
        <v>4</v>
      </c>
      <c r="K643" t="str">
        <f>_xlfn.XLOOKUP(Table1[[#This Row],[Transaction_ID]],Transactions!A$2:A$501,Transactions!F$2:F$501)</f>
        <v>Credit Card</v>
      </c>
      <c r="L643" t="b">
        <f>_xlfn.XLOOKUP(Table1[[#This Row],[Transaction_ID]],Transactions!A$2:A$501,Transactions!G$2:G$501)</f>
        <v>1</v>
      </c>
      <c r="M643" s="1">
        <f>IF(L643=TRUE, _xlfn.XLOOKUP(C643, Products!A$2:A$91,Products!G$2:G$91), 0)</f>
        <v>0</v>
      </c>
      <c r="N643" t="str">
        <f ca="1">_xlfn.TEXTJOIN(", ", TRUE,
 IF(AND(L643=TRUE, E643&gt;0), "Membership Pricing", ""),
 IF(AND(L643=TRUE, M643&gt;0), "PC Points", ""),
 IF(AND(_xlfn.XLOOKUP(C643, Products!A:A, Products!C:C, "")="Bakery", RAND()&lt;0.3), "50% Perishable", "")
)</f>
        <v/>
      </c>
      <c r="O643" s="5">
        <f t="shared" ca="1" si="21"/>
        <v>0</v>
      </c>
    </row>
    <row r="644" spans="1:15" x14ac:dyDescent="0.45">
      <c r="A644" t="s">
        <v>366</v>
      </c>
      <c r="B644" s="6">
        <f>_xlfn.XLOOKUP(Table1[[#This Row],[Transaction_ID]],Transactions!A$2:A$501,Transactions!D$2:D$501)</f>
        <v>45740</v>
      </c>
      <c r="C644">
        <v>123559</v>
      </c>
      <c r="D644" s="5">
        <f>_xlfn.XLOOKUP(Table1[[#This Row],[SKU]],Products!A$2:A$91,Products!E$2:E$91)</f>
        <v>2.99</v>
      </c>
      <c r="E644" s="5">
        <f>_xlfn.XLOOKUP(C644,Products!A$2:A$91,Products!F$2:F$91)</f>
        <v>0</v>
      </c>
      <c r="F644">
        <v>5</v>
      </c>
      <c r="G644" s="5">
        <f>Table1[[#This Row],[Price]]*Table1[[#This Row],[Quantity_Sold]]</f>
        <v>14.950000000000001</v>
      </c>
      <c r="H644" s="5">
        <f t="shared" ca="1" si="20"/>
        <v>14.950000000000001</v>
      </c>
      <c r="I644">
        <f>_xlfn.XLOOKUP(Table1[[#This Row],[Transaction_ID]],Transactions!A$2:A$501,Transactions!B$2:B$501)</f>
        <v>216</v>
      </c>
      <c r="J644">
        <f>_xlfn.XLOOKUP(Table1[[#This Row],[Transaction_ID]],Transactions!$A$2:$A$501,Transactions!$C$2:$C$501)</f>
        <v>4</v>
      </c>
      <c r="K644" t="str">
        <f>_xlfn.XLOOKUP(Table1[[#This Row],[Transaction_ID]],Transactions!A$2:A$501,Transactions!F$2:F$501)</f>
        <v>Credit Card</v>
      </c>
      <c r="L644" t="b">
        <f>_xlfn.XLOOKUP(Table1[[#This Row],[Transaction_ID]],Transactions!A$2:A$501,Transactions!G$2:G$501)</f>
        <v>1</v>
      </c>
      <c r="M644" s="1">
        <f>IF(L644=TRUE, _xlfn.XLOOKUP(C644, Products!A$2:A$91,Products!G$2:G$91), 0)</f>
        <v>0</v>
      </c>
      <c r="N644" t="str">
        <f ca="1">_xlfn.TEXTJOIN(", ", TRUE,
 IF(AND(L644=TRUE, E644&gt;0), "Membership Pricing", ""),
 IF(AND(L644=TRUE, M644&gt;0), "PC Points", ""),
 IF(AND(_xlfn.XLOOKUP(C644, Products!A:A, Products!C:C, "")="Bakery", RAND()&lt;0.3), "50% Perishable", "")
)</f>
        <v/>
      </c>
      <c r="O644" s="5">
        <f t="shared" ca="1" si="21"/>
        <v>0</v>
      </c>
    </row>
    <row r="645" spans="1:15" x14ac:dyDescent="0.45">
      <c r="A645" t="s">
        <v>136</v>
      </c>
      <c r="B645" s="6">
        <f>_xlfn.XLOOKUP(Table1[[#This Row],[Transaction_ID]],Transactions!A$2:A$501,Transactions!D$2:D$501)</f>
        <v>45703</v>
      </c>
      <c r="C645">
        <v>123574</v>
      </c>
      <c r="D645" s="5">
        <f>_xlfn.XLOOKUP(Table1[[#This Row],[SKU]],Products!A$2:A$91,Products!E$2:E$91)</f>
        <v>4.99</v>
      </c>
      <c r="E645" s="5">
        <f>_xlfn.XLOOKUP(C645,Products!A$2:A$91,Products!F$2:F$91)</f>
        <v>0</v>
      </c>
      <c r="F645">
        <v>2</v>
      </c>
      <c r="G645" s="5">
        <f>Table1[[#This Row],[Price]]*Table1[[#This Row],[Quantity_Sold]]</f>
        <v>9.98</v>
      </c>
      <c r="H645" s="5">
        <f t="shared" ca="1" si="20"/>
        <v>9.98</v>
      </c>
      <c r="I645">
        <f>_xlfn.XLOOKUP(Table1[[#This Row],[Transaction_ID]],Transactions!A$2:A$501,Transactions!B$2:B$501)</f>
        <v>218</v>
      </c>
      <c r="J645">
        <f>_xlfn.XLOOKUP(Table1[[#This Row],[Transaction_ID]],Transactions!$A$2:$A$501,Transactions!$C$2:$C$501)</f>
        <v>1</v>
      </c>
      <c r="K645" t="str">
        <f>_xlfn.XLOOKUP(Table1[[#This Row],[Transaction_ID]],Transactions!A$2:A$501,Transactions!F$2:F$501)</f>
        <v>Credit Card</v>
      </c>
      <c r="L645" t="b">
        <f>_xlfn.XLOOKUP(Table1[[#This Row],[Transaction_ID]],Transactions!A$2:A$501,Transactions!G$2:G$501)</f>
        <v>1</v>
      </c>
      <c r="M645" s="1">
        <f>IF(L645=TRUE, _xlfn.XLOOKUP(C645, Products!A$2:A$91,Products!G$2:G$91), 0)</f>
        <v>0</v>
      </c>
      <c r="N645" t="str">
        <f ca="1">_xlfn.TEXTJOIN(", ", TRUE,
 IF(AND(L645=TRUE, E645&gt;0), "Membership Pricing", ""),
 IF(AND(L645=TRUE, M645&gt;0), "PC Points", ""),
 IF(AND(_xlfn.XLOOKUP(C645, Products!A:A, Products!C:C, "")="Bakery", RAND()&lt;0.3), "50% Perishable", "")
)</f>
        <v/>
      </c>
      <c r="O645" s="5">
        <f t="shared" ca="1" si="21"/>
        <v>0</v>
      </c>
    </row>
    <row r="646" spans="1:15" x14ac:dyDescent="0.45">
      <c r="A646" t="s">
        <v>136</v>
      </c>
      <c r="B646" s="6">
        <f>_xlfn.XLOOKUP(Table1[[#This Row],[Transaction_ID]],Transactions!A$2:A$501,Transactions!D$2:D$501)</f>
        <v>45703</v>
      </c>
      <c r="C646">
        <v>123592</v>
      </c>
      <c r="D646" s="5">
        <f>_xlfn.XLOOKUP(Table1[[#This Row],[SKU]],Products!A$2:A$91,Products!E$2:E$91)</f>
        <v>2.99</v>
      </c>
      <c r="E646" s="5">
        <f>_xlfn.XLOOKUP(C646,Products!A$2:A$91,Products!F$2:F$91)</f>
        <v>0</v>
      </c>
      <c r="F646">
        <v>5</v>
      </c>
      <c r="G646" s="5">
        <f>Table1[[#This Row],[Price]]*Table1[[#This Row],[Quantity_Sold]]</f>
        <v>14.950000000000001</v>
      </c>
      <c r="H646" s="5">
        <f t="shared" ca="1" si="20"/>
        <v>14.950000000000001</v>
      </c>
      <c r="I646">
        <f>_xlfn.XLOOKUP(Table1[[#This Row],[Transaction_ID]],Transactions!A$2:A$501,Transactions!B$2:B$501)</f>
        <v>218</v>
      </c>
      <c r="J646">
        <f>_xlfn.XLOOKUP(Table1[[#This Row],[Transaction_ID]],Transactions!$A$2:$A$501,Transactions!$C$2:$C$501)</f>
        <v>1</v>
      </c>
      <c r="K646" t="str">
        <f>_xlfn.XLOOKUP(Table1[[#This Row],[Transaction_ID]],Transactions!A$2:A$501,Transactions!F$2:F$501)</f>
        <v>Credit Card</v>
      </c>
      <c r="L646" t="b">
        <f>_xlfn.XLOOKUP(Table1[[#This Row],[Transaction_ID]],Transactions!A$2:A$501,Transactions!G$2:G$501)</f>
        <v>1</v>
      </c>
      <c r="M646" s="1">
        <f>IF(L646=TRUE, _xlfn.XLOOKUP(C646, Products!A$2:A$91,Products!G$2:G$91), 0)</f>
        <v>0</v>
      </c>
      <c r="N646" t="str">
        <f ca="1">_xlfn.TEXTJOIN(", ", TRUE,
 IF(AND(L646=TRUE, E646&gt;0), "Membership Pricing", ""),
 IF(AND(L646=TRUE, M646&gt;0), "PC Points", ""),
 IF(AND(_xlfn.XLOOKUP(C646, Products!A:A, Products!C:C, "")="Bakery", RAND()&lt;0.3), "50% Perishable", "")
)</f>
        <v/>
      </c>
      <c r="O646" s="5">
        <f t="shared" ca="1" si="21"/>
        <v>0</v>
      </c>
    </row>
    <row r="647" spans="1:15" x14ac:dyDescent="0.45">
      <c r="A647" t="s">
        <v>136</v>
      </c>
      <c r="B647" s="6">
        <f>_xlfn.XLOOKUP(Table1[[#This Row],[Transaction_ID]],Transactions!A$2:A$501,Transactions!D$2:D$501)</f>
        <v>45703</v>
      </c>
      <c r="C647">
        <v>123528</v>
      </c>
      <c r="D647" s="5">
        <f>_xlfn.XLOOKUP(Table1[[#This Row],[SKU]],Products!A$2:A$91,Products!E$2:E$91)</f>
        <v>3.99</v>
      </c>
      <c r="E647" s="5">
        <f>_xlfn.XLOOKUP(C647,Products!A$2:A$91,Products!F$2:F$91)</f>
        <v>0</v>
      </c>
      <c r="F647">
        <v>3</v>
      </c>
      <c r="G647" s="5">
        <f>Table1[[#This Row],[Price]]*Table1[[#This Row],[Quantity_Sold]]</f>
        <v>11.97</v>
      </c>
      <c r="H647" s="5">
        <f t="shared" ca="1" si="20"/>
        <v>11.97</v>
      </c>
      <c r="I647">
        <f>_xlfn.XLOOKUP(Table1[[#This Row],[Transaction_ID]],Transactions!A$2:A$501,Transactions!B$2:B$501)</f>
        <v>218</v>
      </c>
      <c r="J647">
        <f>_xlfn.XLOOKUP(Table1[[#This Row],[Transaction_ID]],Transactions!$A$2:$A$501,Transactions!$C$2:$C$501)</f>
        <v>1</v>
      </c>
      <c r="K647" t="str">
        <f>_xlfn.XLOOKUP(Table1[[#This Row],[Transaction_ID]],Transactions!A$2:A$501,Transactions!F$2:F$501)</f>
        <v>Credit Card</v>
      </c>
      <c r="L647" t="b">
        <f>_xlfn.XLOOKUP(Table1[[#This Row],[Transaction_ID]],Transactions!A$2:A$501,Transactions!G$2:G$501)</f>
        <v>1</v>
      </c>
      <c r="M647" s="1">
        <f>IF(L647=TRUE, _xlfn.XLOOKUP(C647, Products!A$2:A$91,Products!G$2:G$91), 0)</f>
        <v>0</v>
      </c>
      <c r="N647" t="str">
        <f ca="1">_xlfn.TEXTJOIN(", ", TRUE,
 IF(AND(L647=TRUE, E647&gt;0), "Membership Pricing", ""),
 IF(AND(L647=TRUE, M647&gt;0), "PC Points", ""),
 IF(AND(_xlfn.XLOOKUP(C647, Products!A:A, Products!C:C, "")="Bakery", RAND()&lt;0.3), "50% Perishable", "")
)</f>
        <v/>
      </c>
      <c r="O647" s="5">
        <f t="shared" ca="1" si="21"/>
        <v>0</v>
      </c>
    </row>
    <row r="648" spans="1:15" x14ac:dyDescent="0.45">
      <c r="A648" t="s">
        <v>137</v>
      </c>
      <c r="B648" s="6">
        <f>_xlfn.XLOOKUP(Table1[[#This Row],[Transaction_ID]],Transactions!A$2:A$501,Transactions!D$2:D$501)</f>
        <v>45703</v>
      </c>
      <c r="C648">
        <v>123531</v>
      </c>
      <c r="D648" s="5">
        <f>_xlfn.XLOOKUP(Table1[[#This Row],[SKU]],Products!A$2:A$91,Products!E$2:E$91)</f>
        <v>7.99</v>
      </c>
      <c r="E648" s="5">
        <f>_xlfn.XLOOKUP(C648,Products!A$2:A$91,Products!F$2:F$91)</f>
        <v>0</v>
      </c>
      <c r="F648">
        <v>1</v>
      </c>
      <c r="G648" s="5">
        <f>Table1[[#This Row],[Price]]*Table1[[#This Row],[Quantity_Sold]]</f>
        <v>7.99</v>
      </c>
      <c r="H648" s="5">
        <f t="shared" ca="1" si="20"/>
        <v>7.99</v>
      </c>
      <c r="I648">
        <f>_xlfn.XLOOKUP(Table1[[#This Row],[Transaction_ID]],Transactions!A$2:A$501,Transactions!B$2:B$501)</f>
        <v>217</v>
      </c>
      <c r="J648">
        <f>_xlfn.XLOOKUP(Table1[[#This Row],[Transaction_ID]],Transactions!$A$2:$A$501,Transactions!$C$2:$C$501)</f>
        <v>2</v>
      </c>
      <c r="K648" t="str">
        <f>_xlfn.XLOOKUP(Table1[[#This Row],[Transaction_ID]],Transactions!A$2:A$501,Transactions!F$2:F$501)</f>
        <v>Credit Card</v>
      </c>
      <c r="L648" t="b">
        <f>_xlfn.XLOOKUP(Table1[[#This Row],[Transaction_ID]],Transactions!A$2:A$501,Transactions!G$2:G$501)</f>
        <v>1</v>
      </c>
      <c r="M648" s="1">
        <f>IF(L648=TRUE, _xlfn.XLOOKUP(C648, Products!A$2:A$91,Products!G$2:G$91), 0)</f>
        <v>0</v>
      </c>
      <c r="N648" t="str">
        <f ca="1">_xlfn.TEXTJOIN(", ", TRUE,
 IF(AND(L648=TRUE, E648&gt;0), "Membership Pricing", ""),
 IF(AND(L648=TRUE, M648&gt;0), "PC Points", ""),
 IF(AND(_xlfn.XLOOKUP(C648, Products!A:A, Products!C:C, "")="Bakery", RAND()&lt;0.3), "50% Perishable", "")
)</f>
        <v/>
      </c>
      <c r="O648" s="5">
        <f t="shared" ca="1" si="21"/>
        <v>0</v>
      </c>
    </row>
    <row r="649" spans="1:15" x14ac:dyDescent="0.45">
      <c r="A649" t="s">
        <v>137</v>
      </c>
      <c r="B649" s="6">
        <f>_xlfn.XLOOKUP(Table1[[#This Row],[Transaction_ID]],Transactions!A$2:A$501,Transactions!D$2:D$501)</f>
        <v>45703</v>
      </c>
      <c r="C649">
        <v>123598</v>
      </c>
      <c r="D649" s="5">
        <f>_xlfn.XLOOKUP(Table1[[#This Row],[SKU]],Products!A$2:A$91,Products!E$2:E$91)</f>
        <v>6.49</v>
      </c>
      <c r="E649" s="5">
        <f>_xlfn.XLOOKUP(C649,Products!A$2:A$91,Products!F$2:F$91)</f>
        <v>0</v>
      </c>
      <c r="F649">
        <v>4</v>
      </c>
      <c r="G649" s="5">
        <f>Table1[[#This Row],[Price]]*Table1[[#This Row],[Quantity_Sold]]</f>
        <v>25.96</v>
      </c>
      <c r="H649" s="5">
        <f t="shared" ca="1" si="20"/>
        <v>25.96</v>
      </c>
      <c r="I649">
        <f>_xlfn.XLOOKUP(Table1[[#This Row],[Transaction_ID]],Transactions!A$2:A$501,Transactions!B$2:B$501)</f>
        <v>217</v>
      </c>
      <c r="J649">
        <f>_xlfn.XLOOKUP(Table1[[#This Row],[Transaction_ID]],Transactions!$A$2:$A$501,Transactions!$C$2:$C$501)</f>
        <v>2</v>
      </c>
      <c r="K649" t="str">
        <f>_xlfn.XLOOKUP(Table1[[#This Row],[Transaction_ID]],Transactions!A$2:A$501,Transactions!F$2:F$501)</f>
        <v>Credit Card</v>
      </c>
      <c r="L649" t="b">
        <f>_xlfn.XLOOKUP(Table1[[#This Row],[Transaction_ID]],Transactions!A$2:A$501,Transactions!G$2:G$501)</f>
        <v>1</v>
      </c>
      <c r="M649" s="1">
        <f>IF(L649=TRUE, _xlfn.XLOOKUP(C649, Products!A$2:A$91,Products!G$2:G$91), 0)</f>
        <v>0</v>
      </c>
      <c r="N649" t="str">
        <f ca="1">_xlfn.TEXTJOIN(", ", TRUE,
 IF(AND(L649=TRUE, E649&gt;0), "Membership Pricing", ""),
 IF(AND(L649=TRUE, M649&gt;0), "PC Points", ""),
 IF(AND(_xlfn.XLOOKUP(C649, Products!A:A, Products!C:C, "")="Bakery", RAND()&lt;0.3), "50% Perishable", "")
)</f>
        <v/>
      </c>
      <c r="O649" s="5">
        <f t="shared" ca="1" si="21"/>
        <v>0</v>
      </c>
    </row>
    <row r="650" spans="1:15" x14ac:dyDescent="0.45">
      <c r="A650" t="s">
        <v>137</v>
      </c>
      <c r="B650" s="6">
        <f>_xlfn.XLOOKUP(Table1[[#This Row],[Transaction_ID]],Transactions!A$2:A$501,Transactions!D$2:D$501)</f>
        <v>45703</v>
      </c>
      <c r="C650">
        <v>123536</v>
      </c>
      <c r="D650" s="5">
        <f>_xlfn.XLOOKUP(Table1[[#This Row],[SKU]],Products!A$2:A$91,Products!E$2:E$91)</f>
        <v>3.49</v>
      </c>
      <c r="E650" s="5">
        <f>_xlfn.XLOOKUP(C650,Products!A$2:A$91,Products!F$2:F$91)</f>
        <v>0</v>
      </c>
      <c r="F650">
        <v>1</v>
      </c>
      <c r="G650" s="5">
        <f>Table1[[#This Row],[Price]]*Table1[[#This Row],[Quantity_Sold]]</f>
        <v>3.49</v>
      </c>
      <c r="H650" s="5">
        <f t="shared" ca="1" si="20"/>
        <v>3.49</v>
      </c>
      <c r="I650">
        <f>_xlfn.XLOOKUP(Table1[[#This Row],[Transaction_ID]],Transactions!A$2:A$501,Transactions!B$2:B$501)</f>
        <v>217</v>
      </c>
      <c r="J650">
        <f>_xlfn.XLOOKUP(Table1[[#This Row],[Transaction_ID]],Transactions!$A$2:$A$501,Transactions!$C$2:$C$501)</f>
        <v>2</v>
      </c>
      <c r="K650" t="str">
        <f>_xlfn.XLOOKUP(Table1[[#This Row],[Transaction_ID]],Transactions!A$2:A$501,Transactions!F$2:F$501)</f>
        <v>Credit Card</v>
      </c>
      <c r="L650" t="b">
        <f>_xlfn.XLOOKUP(Table1[[#This Row],[Transaction_ID]],Transactions!A$2:A$501,Transactions!G$2:G$501)</f>
        <v>1</v>
      </c>
      <c r="M650" s="1">
        <f>IF(L650=TRUE, _xlfn.XLOOKUP(C650, Products!A$2:A$91,Products!G$2:G$91), 0)</f>
        <v>0</v>
      </c>
      <c r="N650" t="str">
        <f ca="1">_xlfn.TEXTJOIN(", ", TRUE,
 IF(AND(L650=TRUE, E650&gt;0), "Membership Pricing", ""),
 IF(AND(L650=TRUE, M650&gt;0), "PC Points", ""),
 IF(AND(_xlfn.XLOOKUP(C650, Products!A:A, Products!C:C, "")="Bakery", RAND()&lt;0.3), "50% Perishable", "")
)</f>
        <v/>
      </c>
      <c r="O650" s="5">
        <f t="shared" ca="1" si="21"/>
        <v>0</v>
      </c>
    </row>
    <row r="651" spans="1:15" x14ac:dyDescent="0.45">
      <c r="A651" t="s">
        <v>138</v>
      </c>
      <c r="B651" s="6">
        <f>_xlfn.XLOOKUP(Table1[[#This Row],[Transaction_ID]],Transactions!A$2:A$501,Transactions!D$2:D$501)</f>
        <v>45703</v>
      </c>
      <c r="C651">
        <v>123559</v>
      </c>
      <c r="D651" s="5">
        <f>_xlfn.XLOOKUP(Table1[[#This Row],[SKU]],Products!A$2:A$91,Products!E$2:E$91)</f>
        <v>2.99</v>
      </c>
      <c r="E651" s="5">
        <f>_xlfn.XLOOKUP(C651,Products!A$2:A$91,Products!F$2:F$91)</f>
        <v>0</v>
      </c>
      <c r="F651">
        <v>3</v>
      </c>
      <c r="G651" s="5">
        <f>Table1[[#This Row],[Price]]*Table1[[#This Row],[Quantity_Sold]]</f>
        <v>8.9700000000000006</v>
      </c>
      <c r="H651" s="5">
        <f t="shared" ca="1" si="20"/>
        <v>8.9700000000000006</v>
      </c>
      <c r="I651">
        <f>_xlfn.XLOOKUP(Table1[[#This Row],[Transaction_ID]],Transactions!A$2:A$501,Transactions!B$2:B$501)</f>
        <v>208</v>
      </c>
      <c r="J651">
        <f>_xlfn.XLOOKUP(Table1[[#This Row],[Transaction_ID]],Transactions!$A$2:$A$501,Transactions!$C$2:$C$501)</f>
        <v>2</v>
      </c>
      <c r="K651" t="str">
        <f>_xlfn.XLOOKUP(Table1[[#This Row],[Transaction_ID]],Transactions!A$2:A$501,Transactions!F$2:F$501)</f>
        <v>Credit Card</v>
      </c>
      <c r="L651" t="b">
        <f>_xlfn.XLOOKUP(Table1[[#This Row],[Transaction_ID]],Transactions!A$2:A$501,Transactions!G$2:G$501)</f>
        <v>1</v>
      </c>
      <c r="M651" s="1">
        <f>IF(L651=TRUE, _xlfn.XLOOKUP(C651, Products!A$2:A$91,Products!G$2:G$91), 0)</f>
        <v>0</v>
      </c>
      <c r="N651" t="str">
        <f ca="1">_xlfn.TEXTJOIN(", ", TRUE,
 IF(AND(L651=TRUE, E651&gt;0), "Membership Pricing", ""),
 IF(AND(L651=TRUE, M651&gt;0), "PC Points", ""),
 IF(AND(_xlfn.XLOOKUP(C651, Products!A:A, Products!C:C, "")="Bakery", RAND()&lt;0.3), "50% Perishable", "")
)</f>
        <v/>
      </c>
      <c r="O651" s="5">
        <f t="shared" ca="1" si="21"/>
        <v>0</v>
      </c>
    </row>
    <row r="652" spans="1:15" x14ac:dyDescent="0.45">
      <c r="A652" t="s">
        <v>138</v>
      </c>
      <c r="B652" s="6">
        <f>_xlfn.XLOOKUP(Table1[[#This Row],[Transaction_ID]],Transactions!A$2:A$501,Transactions!D$2:D$501)</f>
        <v>45703</v>
      </c>
      <c r="C652">
        <v>123538</v>
      </c>
      <c r="D652" s="5">
        <f>_xlfn.XLOOKUP(Table1[[#This Row],[SKU]],Products!A$2:A$91,Products!E$2:E$91)</f>
        <v>5.49</v>
      </c>
      <c r="E652" s="5">
        <f>_xlfn.XLOOKUP(C652,Products!A$2:A$91,Products!F$2:F$91)</f>
        <v>0</v>
      </c>
      <c r="F652">
        <v>3</v>
      </c>
      <c r="G652" s="5">
        <f>Table1[[#This Row],[Price]]*Table1[[#This Row],[Quantity_Sold]]</f>
        <v>16.47</v>
      </c>
      <c r="H652" s="5">
        <f t="shared" ca="1" si="20"/>
        <v>16.47</v>
      </c>
      <c r="I652">
        <f>_xlfn.XLOOKUP(Table1[[#This Row],[Transaction_ID]],Transactions!A$2:A$501,Transactions!B$2:B$501)</f>
        <v>208</v>
      </c>
      <c r="J652">
        <f>_xlfn.XLOOKUP(Table1[[#This Row],[Transaction_ID]],Transactions!$A$2:$A$501,Transactions!$C$2:$C$501)</f>
        <v>2</v>
      </c>
      <c r="K652" t="str">
        <f>_xlfn.XLOOKUP(Table1[[#This Row],[Transaction_ID]],Transactions!A$2:A$501,Transactions!F$2:F$501)</f>
        <v>Credit Card</v>
      </c>
      <c r="L652" t="b">
        <f>_xlfn.XLOOKUP(Table1[[#This Row],[Transaction_ID]],Transactions!A$2:A$501,Transactions!G$2:G$501)</f>
        <v>1</v>
      </c>
      <c r="M652" s="1">
        <f>IF(L652=TRUE, _xlfn.XLOOKUP(C652, Products!A$2:A$91,Products!G$2:G$91), 0)</f>
        <v>0</v>
      </c>
      <c r="N652" t="str">
        <f ca="1">_xlfn.TEXTJOIN(", ", TRUE,
 IF(AND(L652=TRUE, E652&gt;0), "Membership Pricing", ""),
 IF(AND(L652=TRUE, M652&gt;0), "PC Points", ""),
 IF(AND(_xlfn.XLOOKUP(C652, Products!A:A, Products!C:C, "")="Bakery", RAND()&lt;0.3), "50% Perishable", "")
)</f>
        <v/>
      </c>
      <c r="O652" s="5">
        <f t="shared" ca="1" si="21"/>
        <v>0</v>
      </c>
    </row>
    <row r="653" spans="1:15" x14ac:dyDescent="0.45">
      <c r="A653" t="s">
        <v>367</v>
      </c>
      <c r="B653" s="6">
        <f>_xlfn.XLOOKUP(Table1[[#This Row],[Transaction_ID]],Transactions!A$2:A$501,Transactions!D$2:D$501)</f>
        <v>45723</v>
      </c>
      <c r="C653">
        <v>123513</v>
      </c>
      <c r="D653" s="5">
        <f>_xlfn.XLOOKUP(Table1[[#This Row],[SKU]],Products!A$2:A$91,Products!E$2:E$91)</f>
        <v>2.99</v>
      </c>
      <c r="E653" s="5">
        <f>_xlfn.XLOOKUP(C653,Products!A$2:A$91,Products!F$2:F$91)</f>
        <v>0</v>
      </c>
      <c r="F653">
        <v>1</v>
      </c>
      <c r="G653" s="5">
        <f>Table1[[#This Row],[Price]]*Table1[[#This Row],[Quantity_Sold]]</f>
        <v>2.99</v>
      </c>
      <c r="H653" s="5">
        <f t="shared" ca="1" si="20"/>
        <v>2.99</v>
      </c>
      <c r="I653">
        <f>_xlfn.XLOOKUP(Table1[[#This Row],[Transaction_ID]],Transactions!A$2:A$501,Transactions!B$2:B$501)</f>
        <v>220</v>
      </c>
      <c r="J653">
        <f>_xlfn.XLOOKUP(Table1[[#This Row],[Transaction_ID]],Transactions!$A$2:$A$501,Transactions!$C$2:$C$501)</f>
        <v>4</v>
      </c>
      <c r="K653" t="str">
        <f>_xlfn.XLOOKUP(Table1[[#This Row],[Transaction_ID]],Transactions!A$2:A$501,Transactions!F$2:F$501)</f>
        <v>Debit Card</v>
      </c>
      <c r="L653" t="b">
        <f>_xlfn.XLOOKUP(Table1[[#This Row],[Transaction_ID]],Transactions!A$2:A$501,Transactions!G$2:G$501)</f>
        <v>1</v>
      </c>
      <c r="M653" s="1">
        <f>IF(L653=TRUE, _xlfn.XLOOKUP(C653, Products!A$2:A$91,Products!G$2:G$91), 0)</f>
        <v>1000</v>
      </c>
      <c r="N653" t="str">
        <f ca="1">_xlfn.TEXTJOIN(", ", TRUE,
 IF(AND(L653=TRUE, E653&gt;0), "Membership Pricing", ""),
 IF(AND(L653=TRUE, M653&gt;0), "PC Points", ""),
 IF(AND(_xlfn.XLOOKUP(C653, Products!A:A, Products!C:C, "")="Bakery", RAND()&lt;0.3), "50% Perishable", "")
)</f>
        <v>PC Points</v>
      </c>
      <c r="O653" s="5">
        <f t="shared" ca="1" si="21"/>
        <v>0</v>
      </c>
    </row>
    <row r="654" spans="1:15" x14ac:dyDescent="0.45">
      <c r="A654" t="s">
        <v>367</v>
      </c>
      <c r="B654" s="6">
        <f>_xlfn.XLOOKUP(Table1[[#This Row],[Transaction_ID]],Transactions!A$2:A$501,Transactions!D$2:D$501)</f>
        <v>45723</v>
      </c>
      <c r="C654">
        <v>123520</v>
      </c>
      <c r="D654" s="5">
        <f>_xlfn.XLOOKUP(Table1[[#This Row],[SKU]],Products!A$2:A$91,Products!E$2:E$91)</f>
        <v>3.49</v>
      </c>
      <c r="E654" s="5">
        <f>_xlfn.XLOOKUP(C654,Products!A$2:A$91,Products!F$2:F$91)</f>
        <v>0</v>
      </c>
      <c r="F654">
        <v>4</v>
      </c>
      <c r="G654" s="5">
        <f>Table1[[#This Row],[Price]]*Table1[[#This Row],[Quantity_Sold]]</f>
        <v>13.96</v>
      </c>
      <c r="H654" s="5">
        <f t="shared" ca="1" si="20"/>
        <v>13.96</v>
      </c>
      <c r="I654">
        <f>_xlfn.XLOOKUP(Table1[[#This Row],[Transaction_ID]],Transactions!A$2:A$501,Transactions!B$2:B$501)</f>
        <v>220</v>
      </c>
      <c r="J654">
        <f>_xlfn.XLOOKUP(Table1[[#This Row],[Transaction_ID]],Transactions!$A$2:$A$501,Transactions!$C$2:$C$501)</f>
        <v>4</v>
      </c>
      <c r="K654" t="str">
        <f>_xlfn.XLOOKUP(Table1[[#This Row],[Transaction_ID]],Transactions!A$2:A$501,Transactions!F$2:F$501)</f>
        <v>Debit Card</v>
      </c>
      <c r="L654" t="b">
        <f>_xlfn.XLOOKUP(Table1[[#This Row],[Transaction_ID]],Transactions!A$2:A$501,Transactions!G$2:G$501)</f>
        <v>1</v>
      </c>
      <c r="M654" s="1">
        <f>IF(L654=TRUE, _xlfn.XLOOKUP(C654, Products!A$2:A$91,Products!G$2:G$91), 0)</f>
        <v>2000</v>
      </c>
      <c r="N654" t="str">
        <f ca="1">_xlfn.TEXTJOIN(", ", TRUE,
 IF(AND(L654=TRUE, E654&gt;0), "Membership Pricing", ""),
 IF(AND(L654=TRUE, M654&gt;0), "PC Points", ""),
 IF(AND(_xlfn.XLOOKUP(C654, Products!A:A, Products!C:C, "")="Bakery", RAND()&lt;0.3), "50% Perishable", "")
)</f>
        <v>PC Points</v>
      </c>
      <c r="O654" s="5">
        <f t="shared" ca="1" si="21"/>
        <v>0</v>
      </c>
    </row>
    <row r="655" spans="1:15" x14ac:dyDescent="0.45">
      <c r="A655" t="s">
        <v>139</v>
      </c>
      <c r="B655" s="6">
        <f>_xlfn.XLOOKUP(Table1[[#This Row],[Transaction_ID]],Transactions!A$2:A$501,Transactions!D$2:D$501)</f>
        <v>45723</v>
      </c>
      <c r="C655">
        <v>123525</v>
      </c>
      <c r="D655" s="5">
        <f>_xlfn.XLOOKUP(Table1[[#This Row],[SKU]],Products!A$2:A$91,Products!E$2:E$91)</f>
        <v>3.99</v>
      </c>
      <c r="E655" s="5">
        <f>_xlfn.XLOOKUP(C655,Products!A$2:A$91,Products!F$2:F$91)</f>
        <v>3</v>
      </c>
      <c r="F655">
        <v>4</v>
      </c>
      <c r="G655" s="5">
        <f>Table1[[#This Row],[Price]]*Table1[[#This Row],[Quantity_Sold]]</f>
        <v>15.96</v>
      </c>
      <c r="H655" s="5">
        <f t="shared" ca="1" si="20"/>
        <v>12</v>
      </c>
      <c r="I655">
        <f>_xlfn.XLOOKUP(Table1[[#This Row],[Transaction_ID]],Transactions!A$2:A$501,Transactions!B$2:B$501)</f>
        <v>208</v>
      </c>
      <c r="J655">
        <f>_xlfn.XLOOKUP(Table1[[#This Row],[Transaction_ID]],Transactions!$A$2:$A$501,Transactions!$C$2:$C$501)</f>
        <v>5</v>
      </c>
      <c r="K655" t="str">
        <f>_xlfn.XLOOKUP(Table1[[#This Row],[Transaction_ID]],Transactions!A$2:A$501,Transactions!F$2:F$501)</f>
        <v>Debit Card</v>
      </c>
      <c r="L655" t="b">
        <f>_xlfn.XLOOKUP(Table1[[#This Row],[Transaction_ID]],Transactions!A$2:A$501,Transactions!G$2:G$501)</f>
        <v>1</v>
      </c>
      <c r="M655" s="1">
        <f>IF(L655=TRUE, _xlfn.XLOOKUP(C655, Products!A$2:A$91,Products!G$2:G$91), 0)</f>
        <v>0</v>
      </c>
      <c r="N655" t="str">
        <f ca="1">_xlfn.TEXTJOIN(", ", TRUE,
 IF(AND(L655=TRUE, E655&gt;0), "Membership Pricing", ""),
 IF(AND(L655=TRUE, M655&gt;0), "PC Points", ""),
 IF(AND(_xlfn.XLOOKUP(C655, Products!A:A, Products!C:C, "")="Bakery", RAND()&lt;0.3), "50% Perishable", "")
)</f>
        <v>Membership Pricing</v>
      </c>
      <c r="O655" s="5">
        <f t="shared" ca="1" si="21"/>
        <v>3.9600000000000009</v>
      </c>
    </row>
    <row r="656" spans="1:15" x14ac:dyDescent="0.45">
      <c r="A656" t="s">
        <v>139</v>
      </c>
      <c r="B656" s="6">
        <f>_xlfn.XLOOKUP(Table1[[#This Row],[Transaction_ID]],Transactions!A$2:A$501,Transactions!D$2:D$501)</f>
        <v>45723</v>
      </c>
      <c r="C656">
        <v>123558</v>
      </c>
      <c r="D656" s="5">
        <f>_xlfn.XLOOKUP(Table1[[#This Row],[SKU]],Products!A$2:A$91,Products!E$2:E$91)</f>
        <v>3.99</v>
      </c>
      <c r="E656" s="5">
        <f>_xlfn.XLOOKUP(C656,Products!A$2:A$91,Products!F$2:F$91)</f>
        <v>0</v>
      </c>
      <c r="F656">
        <v>4</v>
      </c>
      <c r="G656" s="5">
        <f>Table1[[#This Row],[Price]]*Table1[[#This Row],[Quantity_Sold]]</f>
        <v>15.96</v>
      </c>
      <c r="H656" s="5">
        <f t="shared" ca="1" si="20"/>
        <v>15.96</v>
      </c>
      <c r="I656">
        <f>_xlfn.XLOOKUP(Table1[[#This Row],[Transaction_ID]],Transactions!A$2:A$501,Transactions!B$2:B$501)</f>
        <v>208</v>
      </c>
      <c r="J656">
        <f>_xlfn.XLOOKUP(Table1[[#This Row],[Transaction_ID]],Transactions!$A$2:$A$501,Transactions!$C$2:$C$501)</f>
        <v>5</v>
      </c>
      <c r="K656" t="str">
        <f>_xlfn.XLOOKUP(Table1[[#This Row],[Transaction_ID]],Transactions!A$2:A$501,Transactions!F$2:F$501)</f>
        <v>Debit Card</v>
      </c>
      <c r="L656" t="b">
        <f>_xlfn.XLOOKUP(Table1[[#This Row],[Transaction_ID]],Transactions!A$2:A$501,Transactions!G$2:G$501)</f>
        <v>1</v>
      </c>
      <c r="M656" s="1">
        <f>IF(L656=TRUE, _xlfn.XLOOKUP(C656, Products!A$2:A$91,Products!G$2:G$91), 0)</f>
        <v>0</v>
      </c>
      <c r="N656" t="str">
        <f ca="1">_xlfn.TEXTJOIN(", ", TRUE,
 IF(AND(L656=TRUE, E656&gt;0), "Membership Pricing", ""),
 IF(AND(L656=TRUE, M656&gt;0), "PC Points", ""),
 IF(AND(_xlfn.XLOOKUP(C656, Products!A:A, Products!C:C, "")="Bakery", RAND()&lt;0.3), "50% Perishable", "")
)</f>
        <v/>
      </c>
      <c r="O656" s="5">
        <f t="shared" ca="1" si="21"/>
        <v>0</v>
      </c>
    </row>
    <row r="657" spans="1:15" x14ac:dyDescent="0.45">
      <c r="A657" t="s">
        <v>140</v>
      </c>
      <c r="B657" s="6">
        <f>_xlfn.XLOOKUP(Table1[[#This Row],[Transaction_ID]],Transactions!A$2:A$501,Transactions!D$2:D$501)</f>
        <v>45723</v>
      </c>
      <c r="C657">
        <v>123511</v>
      </c>
      <c r="D657" s="5">
        <f>_xlfn.XLOOKUP(Table1[[#This Row],[SKU]],Products!A$2:A$91,Products!E$2:E$91)</f>
        <v>2.4900000000000002</v>
      </c>
      <c r="E657" s="5">
        <f>_xlfn.XLOOKUP(C657,Products!A$2:A$91,Products!F$2:F$91)</f>
        <v>2</v>
      </c>
      <c r="F657">
        <v>3</v>
      </c>
      <c r="G657" s="5">
        <f>Table1[[#This Row],[Price]]*Table1[[#This Row],[Quantity_Sold]]</f>
        <v>7.4700000000000006</v>
      </c>
      <c r="H657" s="5">
        <f t="shared" ca="1" si="20"/>
        <v>6</v>
      </c>
      <c r="I657">
        <f>_xlfn.XLOOKUP(Table1[[#This Row],[Transaction_ID]],Transactions!A$2:A$501,Transactions!B$2:B$501)</f>
        <v>212</v>
      </c>
      <c r="J657">
        <f>_xlfn.XLOOKUP(Table1[[#This Row],[Transaction_ID]],Transactions!$A$2:$A$501,Transactions!$C$2:$C$501)</f>
        <v>1</v>
      </c>
      <c r="K657" t="str">
        <f>_xlfn.XLOOKUP(Table1[[#This Row],[Transaction_ID]],Transactions!A$2:A$501,Transactions!F$2:F$501)</f>
        <v>Debit Card</v>
      </c>
      <c r="L657" t="b">
        <f>_xlfn.XLOOKUP(Table1[[#This Row],[Transaction_ID]],Transactions!A$2:A$501,Transactions!G$2:G$501)</f>
        <v>1</v>
      </c>
      <c r="M657" s="1">
        <f>IF(L657=TRUE, _xlfn.XLOOKUP(C657, Products!A$2:A$91,Products!G$2:G$91), 0)</f>
        <v>0</v>
      </c>
      <c r="N657" t="str">
        <f ca="1">_xlfn.TEXTJOIN(", ", TRUE,
 IF(AND(L657=TRUE, E657&gt;0), "Membership Pricing", ""),
 IF(AND(L657=TRUE, M657&gt;0), "PC Points", ""),
 IF(AND(_xlfn.XLOOKUP(C657, Products!A:A, Products!C:C, "")="Bakery", RAND()&lt;0.3), "50% Perishable", "")
)</f>
        <v>Membership Pricing</v>
      </c>
      <c r="O657" s="5">
        <f t="shared" ca="1" si="21"/>
        <v>1.4700000000000006</v>
      </c>
    </row>
    <row r="658" spans="1:15" x14ac:dyDescent="0.45">
      <c r="A658" t="s">
        <v>140</v>
      </c>
      <c r="B658" s="6">
        <f>_xlfn.XLOOKUP(Table1[[#This Row],[Transaction_ID]],Transactions!A$2:A$501,Transactions!D$2:D$501)</f>
        <v>45723</v>
      </c>
      <c r="C658">
        <v>123514</v>
      </c>
      <c r="D658" s="5">
        <f>_xlfn.XLOOKUP(Table1[[#This Row],[SKU]],Products!A$2:A$91,Products!E$2:E$91)</f>
        <v>9.99</v>
      </c>
      <c r="E658" s="5">
        <f>_xlfn.XLOOKUP(C658,Products!A$2:A$91,Products!F$2:F$91)</f>
        <v>0</v>
      </c>
      <c r="F658">
        <v>1</v>
      </c>
      <c r="G658" s="5">
        <f>Table1[[#This Row],[Price]]*Table1[[#This Row],[Quantity_Sold]]</f>
        <v>9.99</v>
      </c>
      <c r="H658" s="5">
        <f t="shared" ca="1" si="20"/>
        <v>9.99</v>
      </c>
      <c r="I658">
        <f>_xlfn.XLOOKUP(Table1[[#This Row],[Transaction_ID]],Transactions!A$2:A$501,Transactions!B$2:B$501)</f>
        <v>212</v>
      </c>
      <c r="J658">
        <f>_xlfn.XLOOKUP(Table1[[#This Row],[Transaction_ID]],Transactions!$A$2:$A$501,Transactions!$C$2:$C$501)</f>
        <v>1</v>
      </c>
      <c r="K658" t="str">
        <f>_xlfn.XLOOKUP(Table1[[#This Row],[Transaction_ID]],Transactions!A$2:A$501,Transactions!F$2:F$501)</f>
        <v>Debit Card</v>
      </c>
      <c r="L658" t="b">
        <f>_xlfn.XLOOKUP(Table1[[#This Row],[Transaction_ID]],Transactions!A$2:A$501,Transactions!G$2:G$501)</f>
        <v>1</v>
      </c>
      <c r="M658" s="1">
        <f>IF(L658=TRUE, _xlfn.XLOOKUP(C658, Products!A$2:A$91,Products!G$2:G$91), 0)</f>
        <v>0</v>
      </c>
      <c r="N658" t="str">
        <f ca="1">_xlfn.TEXTJOIN(", ", TRUE,
 IF(AND(L658=TRUE, E658&gt;0), "Membership Pricing", ""),
 IF(AND(L658=TRUE, M658&gt;0), "PC Points", ""),
 IF(AND(_xlfn.XLOOKUP(C658, Products!A:A, Products!C:C, "")="Bakery", RAND()&lt;0.3), "50% Perishable", "")
)</f>
        <v/>
      </c>
      <c r="O658" s="5">
        <f t="shared" ca="1" si="21"/>
        <v>0</v>
      </c>
    </row>
    <row r="659" spans="1:15" x14ac:dyDescent="0.45">
      <c r="A659" t="s">
        <v>141</v>
      </c>
      <c r="B659" s="6">
        <f>_xlfn.XLOOKUP(Table1[[#This Row],[Transaction_ID]],Transactions!A$2:A$501,Transactions!D$2:D$501)</f>
        <v>45723</v>
      </c>
      <c r="C659">
        <v>123581</v>
      </c>
      <c r="D659" s="5">
        <f>_xlfn.XLOOKUP(Table1[[#This Row],[SKU]],Products!A$2:A$91,Products!E$2:E$91)</f>
        <v>2.99</v>
      </c>
      <c r="E659" s="5">
        <f>_xlfn.XLOOKUP(C659,Products!A$2:A$91,Products!F$2:F$91)</f>
        <v>0</v>
      </c>
      <c r="F659">
        <v>4</v>
      </c>
      <c r="G659" s="5">
        <f>Table1[[#This Row],[Price]]*Table1[[#This Row],[Quantity_Sold]]</f>
        <v>11.96</v>
      </c>
      <c r="H659" s="5">
        <f t="shared" ca="1" si="20"/>
        <v>11.96</v>
      </c>
      <c r="I659">
        <f>_xlfn.XLOOKUP(Table1[[#This Row],[Transaction_ID]],Transactions!A$2:A$501,Transactions!B$2:B$501)</f>
        <v>211</v>
      </c>
      <c r="J659">
        <f>_xlfn.XLOOKUP(Table1[[#This Row],[Transaction_ID]],Transactions!$A$2:$A$501,Transactions!$C$2:$C$501)</f>
        <v>7</v>
      </c>
      <c r="K659" t="str">
        <f>_xlfn.XLOOKUP(Table1[[#This Row],[Transaction_ID]],Transactions!A$2:A$501,Transactions!F$2:F$501)</f>
        <v>Credit Card</v>
      </c>
      <c r="L659" t="b">
        <f>_xlfn.XLOOKUP(Table1[[#This Row],[Transaction_ID]],Transactions!A$2:A$501,Transactions!G$2:G$501)</f>
        <v>1</v>
      </c>
      <c r="M659" s="1">
        <f>IF(L659=TRUE, _xlfn.XLOOKUP(C659, Products!A$2:A$91,Products!G$2:G$91), 0)</f>
        <v>0</v>
      </c>
      <c r="N659" t="str">
        <f ca="1">_xlfn.TEXTJOIN(", ", TRUE,
 IF(AND(L659=TRUE, E659&gt;0), "Membership Pricing", ""),
 IF(AND(L659=TRUE, M659&gt;0), "PC Points", ""),
 IF(AND(_xlfn.XLOOKUP(C659, Products!A:A, Products!C:C, "")="Bakery", RAND()&lt;0.3), "50% Perishable", "")
)</f>
        <v/>
      </c>
      <c r="O659" s="5">
        <f t="shared" ca="1" si="21"/>
        <v>0</v>
      </c>
    </row>
    <row r="660" spans="1:15" x14ac:dyDescent="0.45">
      <c r="A660" t="s">
        <v>141</v>
      </c>
      <c r="B660" s="6">
        <f>_xlfn.XLOOKUP(Table1[[#This Row],[Transaction_ID]],Transactions!A$2:A$501,Transactions!D$2:D$501)</f>
        <v>45723</v>
      </c>
      <c r="C660">
        <v>123554</v>
      </c>
      <c r="D660" s="5">
        <f>_xlfn.XLOOKUP(Table1[[#This Row],[SKU]],Products!A$2:A$91,Products!E$2:E$91)</f>
        <v>2.4900000000000002</v>
      </c>
      <c r="E660" s="5">
        <f>_xlfn.XLOOKUP(C660,Products!A$2:A$91,Products!F$2:F$91)</f>
        <v>0</v>
      </c>
      <c r="F660">
        <v>1</v>
      </c>
      <c r="G660" s="5">
        <f>Table1[[#This Row],[Price]]*Table1[[#This Row],[Quantity_Sold]]</f>
        <v>2.4900000000000002</v>
      </c>
      <c r="H660" s="5">
        <f t="shared" ca="1" si="20"/>
        <v>2.4900000000000002</v>
      </c>
      <c r="I660">
        <f>_xlfn.XLOOKUP(Table1[[#This Row],[Transaction_ID]],Transactions!A$2:A$501,Transactions!B$2:B$501)</f>
        <v>211</v>
      </c>
      <c r="J660">
        <f>_xlfn.XLOOKUP(Table1[[#This Row],[Transaction_ID]],Transactions!$A$2:$A$501,Transactions!$C$2:$C$501)</f>
        <v>7</v>
      </c>
      <c r="K660" t="str">
        <f>_xlfn.XLOOKUP(Table1[[#This Row],[Transaction_ID]],Transactions!A$2:A$501,Transactions!F$2:F$501)</f>
        <v>Credit Card</v>
      </c>
      <c r="L660" t="b">
        <f>_xlfn.XLOOKUP(Table1[[#This Row],[Transaction_ID]],Transactions!A$2:A$501,Transactions!G$2:G$501)</f>
        <v>1</v>
      </c>
      <c r="M660" s="1">
        <f>IF(L660=TRUE, _xlfn.XLOOKUP(C660, Products!A$2:A$91,Products!G$2:G$91), 0)</f>
        <v>0</v>
      </c>
      <c r="N660" t="str">
        <f ca="1">_xlfn.TEXTJOIN(", ", TRUE,
 IF(AND(L660=TRUE, E660&gt;0), "Membership Pricing", ""),
 IF(AND(L660=TRUE, M660&gt;0), "PC Points", ""),
 IF(AND(_xlfn.XLOOKUP(C660, Products!A:A, Products!C:C, "")="Bakery", RAND()&lt;0.3), "50% Perishable", "")
)</f>
        <v/>
      </c>
      <c r="O660" s="5">
        <f t="shared" ca="1" si="21"/>
        <v>0</v>
      </c>
    </row>
    <row r="661" spans="1:15" x14ac:dyDescent="0.45">
      <c r="A661" t="s">
        <v>141</v>
      </c>
      <c r="B661" s="6">
        <f>_xlfn.XLOOKUP(Table1[[#This Row],[Transaction_ID]],Transactions!A$2:A$501,Transactions!D$2:D$501)</f>
        <v>45723</v>
      </c>
      <c r="C661">
        <v>123527</v>
      </c>
      <c r="D661" s="5">
        <f>_xlfn.XLOOKUP(Table1[[#This Row],[SKU]],Products!A$2:A$91,Products!E$2:E$91)</f>
        <v>4.99</v>
      </c>
      <c r="E661" s="5">
        <f>_xlfn.XLOOKUP(C661,Products!A$2:A$91,Products!F$2:F$91)</f>
        <v>0</v>
      </c>
      <c r="F661">
        <v>3</v>
      </c>
      <c r="G661" s="5">
        <f>Table1[[#This Row],[Price]]*Table1[[#This Row],[Quantity_Sold]]</f>
        <v>14.97</v>
      </c>
      <c r="H661" s="5">
        <f t="shared" ca="1" si="20"/>
        <v>7.4850000000000003</v>
      </c>
      <c r="I661">
        <f>_xlfn.XLOOKUP(Table1[[#This Row],[Transaction_ID]],Transactions!A$2:A$501,Transactions!B$2:B$501)</f>
        <v>211</v>
      </c>
      <c r="J661">
        <f>_xlfn.XLOOKUP(Table1[[#This Row],[Transaction_ID]],Transactions!$A$2:$A$501,Transactions!$C$2:$C$501)</f>
        <v>7</v>
      </c>
      <c r="K661" t="str">
        <f>_xlfn.XLOOKUP(Table1[[#This Row],[Transaction_ID]],Transactions!A$2:A$501,Transactions!F$2:F$501)</f>
        <v>Credit Card</v>
      </c>
      <c r="L661" t="b">
        <f>_xlfn.XLOOKUP(Table1[[#This Row],[Transaction_ID]],Transactions!A$2:A$501,Transactions!G$2:G$501)</f>
        <v>1</v>
      </c>
      <c r="M661" s="1">
        <f>IF(L661=TRUE, _xlfn.XLOOKUP(C661, Products!A$2:A$91,Products!G$2:G$91), 0)</f>
        <v>0</v>
      </c>
      <c r="N661" t="str">
        <f ca="1">_xlfn.TEXTJOIN(", ", TRUE,
 IF(AND(L661=TRUE, E661&gt;0), "Membership Pricing", ""),
 IF(AND(L661=TRUE, M661&gt;0), "PC Points", ""),
 IF(AND(_xlfn.XLOOKUP(C661, Products!A:A, Products!C:C, "")="Bakery", RAND()&lt;0.3), "50% Perishable", "")
)</f>
        <v>50% Perishable</v>
      </c>
      <c r="O661" s="5">
        <f t="shared" ca="1" si="21"/>
        <v>7.4850000000000003</v>
      </c>
    </row>
    <row r="662" spans="1:15" x14ac:dyDescent="0.45">
      <c r="A662" t="s">
        <v>141</v>
      </c>
      <c r="B662" s="6">
        <f>_xlfn.XLOOKUP(Table1[[#This Row],[Transaction_ID]],Transactions!A$2:A$501,Transactions!D$2:D$501)</f>
        <v>45723</v>
      </c>
      <c r="C662">
        <v>123512</v>
      </c>
      <c r="D662" s="5">
        <f>_xlfn.XLOOKUP(Table1[[#This Row],[SKU]],Products!A$2:A$91,Products!E$2:E$91)</f>
        <v>3.49</v>
      </c>
      <c r="E662" s="5">
        <f>_xlfn.XLOOKUP(C662,Products!A$2:A$91,Products!F$2:F$91)</f>
        <v>0</v>
      </c>
      <c r="F662">
        <v>4</v>
      </c>
      <c r="G662" s="5">
        <f>Table1[[#This Row],[Price]]*Table1[[#This Row],[Quantity_Sold]]</f>
        <v>13.96</v>
      </c>
      <c r="H662" s="5">
        <f t="shared" ca="1" si="20"/>
        <v>13.96</v>
      </c>
      <c r="I662">
        <f>_xlfn.XLOOKUP(Table1[[#This Row],[Transaction_ID]],Transactions!A$2:A$501,Transactions!B$2:B$501)</f>
        <v>211</v>
      </c>
      <c r="J662">
        <f>_xlfn.XLOOKUP(Table1[[#This Row],[Transaction_ID]],Transactions!$A$2:$A$501,Transactions!$C$2:$C$501)</f>
        <v>7</v>
      </c>
      <c r="K662" t="str">
        <f>_xlfn.XLOOKUP(Table1[[#This Row],[Transaction_ID]],Transactions!A$2:A$501,Transactions!F$2:F$501)</f>
        <v>Credit Card</v>
      </c>
      <c r="L662" t="b">
        <f>_xlfn.XLOOKUP(Table1[[#This Row],[Transaction_ID]],Transactions!A$2:A$501,Transactions!G$2:G$501)</f>
        <v>1</v>
      </c>
      <c r="M662" s="1">
        <f>IF(L662=TRUE, _xlfn.XLOOKUP(C662, Products!A$2:A$91,Products!G$2:G$91), 0)</f>
        <v>0</v>
      </c>
      <c r="N662" t="str">
        <f ca="1">_xlfn.TEXTJOIN(", ", TRUE,
 IF(AND(L662=TRUE, E662&gt;0), "Membership Pricing", ""),
 IF(AND(L662=TRUE, M662&gt;0), "PC Points", ""),
 IF(AND(_xlfn.XLOOKUP(C662, Products!A:A, Products!C:C, "")="Bakery", RAND()&lt;0.3), "50% Perishable", "")
)</f>
        <v/>
      </c>
      <c r="O662" s="5">
        <f t="shared" ca="1" si="21"/>
        <v>0</v>
      </c>
    </row>
    <row r="663" spans="1:15" x14ac:dyDescent="0.45">
      <c r="A663" t="s">
        <v>368</v>
      </c>
      <c r="B663" s="6">
        <f>_xlfn.XLOOKUP(Table1[[#This Row],[Transaction_ID]],Transactions!A$2:A$501,Transactions!D$2:D$501)</f>
        <v>45719</v>
      </c>
      <c r="C663">
        <v>123592</v>
      </c>
      <c r="D663" s="5">
        <f>_xlfn.XLOOKUP(Table1[[#This Row],[SKU]],Products!A$2:A$91,Products!E$2:E$91)</f>
        <v>2.99</v>
      </c>
      <c r="E663" s="5">
        <f>_xlfn.XLOOKUP(C663,Products!A$2:A$91,Products!F$2:F$91)</f>
        <v>0</v>
      </c>
      <c r="F663">
        <v>2</v>
      </c>
      <c r="G663" s="5">
        <f>Table1[[#This Row],[Price]]*Table1[[#This Row],[Quantity_Sold]]</f>
        <v>5.98</v>
      </c>
      <c r="H663" s="5">
        <f t="shared" ca="1" si="20"/>
        <v>5.98</v>
      </c>
      <c r="I663">
        <f>_xlfn.XLOOKUP(Table1[[#This Row],[Transaction_ID]],Transactions!A$2:A$501,Transactions!B$2:B$501)</f>
        <v>207</v>
      </c>
      <c r="J663">
        <f>_xlfn.XLOOKUP(Table1[[#This Row],[Transaction_ID]],Transactions!$A$2:$A$501,Transactions!$C$2:$C$501)</f>
        <v>5</v>
      </c>
      <c r="K663" t="str">
        <f>_xlfn.XLOOKUP(Table1[[#This Row],[Transaction_ID]],Transactions!A$2:A$501,Transactions!F$2:F$501)</f>
        <v>Credit Card</v>
      </c>
      <c r="L663" t="b">
        <f>_xlfn.XLOOKUP(Table1[[#This Row],[Transaction_ID]],Transactions!A$2:A$501,Transactions!G$2:G$501)</f>
        <v>1</v>
      </c>
      <c r="M663" s="1">
        <f>IF(L663=TRUE, _xlfn.XLOOKUP(C663, Products!A$2:A$91,Products!G$2:G$91), 0)</f>
        <v>0</v>
      </c>
      <c r="N663" t="str">
        <f ca="1">_xlfn.TEXTJOIN(", ", TRUE,
 IF(AND(L663=TRUE, E663&gt;0), "Membership Pricing", ""),
 IF(AND(L663=TRUE, M663&gt;0), "PC Points", ""),
 IF(AND(_xlfn.XLOOKUP(C663, Products!A:A, Products!C:C, "")="Bakery", RAND()&lt;0.3), "50% Perishable", "")
)</f>
        <v/>
      </c>
      <c r="O663" s="5">
        <f t="shared" ca="1" si="21"/>
        <v>0</v>
      </c>
    </row>
    <row r="664" spans="1:15" x14ac:dyDescent="0.45">
      <c r="A664" t="s">
        <v>368</v>
      </c>
      <c r="B664" s="6">
        <f>_xlfn.XLOOKUP(Table1[[#This Row],[Transaction_ID]],Transactions!A$2:A$501,Transactions!D$2:D$501)</f>
        <v>45719</v>
      </c>
      <c r="C664">
        <v>123574</v>
      </c>
      <c r="D664" s="5">
        <f>_xlfn.XLOOKUP(Table1[[#This Row],[SKU]],Products!A$2:A$91,Products!E$2:E$91)</f>
        <v>4.99</v>
      </c>
      <c r="E664" s="5">
        <f>_xlfn.XLOOKUP(C664,Products!A$2:A$91,Products!F$2:F$91)</f>
        <v>0</v>
      </c>
      <c r="F664">
        <v>1</v>
      </c>
      <c r="G664" s="5">
        <f>Table1[[#This Row],[Price]]*Table1[[#This Row],[Quantity_Sold]]</f>
        <v>4.99</v>
      </c>
      <c r="H664" s="5">
        <f t="shared" ca="1" si="20"/>
        <v>4.99</v>
      </c>
      <c r="I664">
        <f>_xlfn.XLOOKUP(Table1[[#This Row],[Transaction_ID]],Transactions!A$2:A$501,Transactions!B$2:B$501)</f>
        <v>207</v>
      </c>
      <c r="J664">
        <f>_xlfn.XLOOKUP(Table1[[#This Row],[Transaction_ID]],Transactions!$A$2:$A$501,Transactions!$C$2:$C$501)</f>
        <v>5</v>
      </c>
      <c r="K664" t="str">
        <f>_xlfn.XLOOKUP(Table1[[#This Row],[Transaction_ID]],Transactions!A$2:A$501,Transactions!F$2:F$501)</f>
        <v>Credit Card</v>
      </c>
      <c r="L664" t="b">
        <f>_xlfn.XLOOKUP(Table1[[#This Row],[Transaction_ID]],Transactions!A$2:A$501,Transactions!G$2:G$501)</f>
        <v>1</v>
      </c>
      <c r="M664" s="1">
        <f>IF(L664=TRUE, _xlfn.XLOOKUP(C664, Products!A$2:A$91,Products!G$2:G$91), 0)</f>
        <v>0</v>
      </c>
      <c r="N664" t="str">
        <f ca="1">_xlfn.TEXTJOIN(", ", TRUE,
 IF(AND(L664=TRUE, E664&gt;0), "Membership Pricing", ""),
 IF(AND(L664=TRUE, M664&gt;0), "PC Points", ""),
 IF(AND(_xlfn.XLOOKUP(C664, Products!A:A, Products!C:C, "")="Bakery", RAND()&lt;0.3), "50% Perishable", "")
)</f>
        <v/>
      </c>
      <c r="O664" s="5">
        <f t="shared" ca="1" si="21"/>
        <v>0</v>
      </c>
    </row>
    <row r="665" spans="1:15" x14ac:dyDescent="0.45">
      <c r="A665" t="s">
        <v>368</v>
      </c>
      <c r="B665" s="6">
        <f>_xlfn.XLOOKUP(Table1[[#This Row],[Transaction_ID]],Transactions!A$2:A$501,Transactions!D$2:D$501)</f>
        <v>45719</v>
      </c>
      <c r="C665">
        <v>123570</v>
      </c>
      <c r="D665" s="5">
        <f>_xlfn.XLOOKUP(Table1[[#This Row],[SKU]],Products!A$2:A$91,Products!E$2:E$91)</f>
        <v>5.49</v>
      </c>
      <c r="E665" s="5">
        <f>_xlfn.XLOOKUP(C665,Products!A$2:A$91,Products!F$2:F$91)</f>
        <v>0</v>
      </c>
      <c r="F665">
        <v>3</v>
      </c>
      <c r="G665" s="5">
        <f>Table1[[#This Row],[Price]]*Table1[[#This Row],[Quantity_Sold]]</f>
        <v>16.47</v>
      </c>
      <c r="H665" s="5">
        <f t="shared" ca="1" si="20"/>
        <v>16.47</v>
      </c>
      <c r="I665">
        <f>_xlfn.XLOOKUP(Table1[[#This Row],[Transaction_ID]],Transactions!A$2:A$501,Transactions!B$2:B$501)</f>
        <v>207</v>
      </c>
      <c r="J665">
        <f>_xlfn.XLOOKUP(Table1[[#This Row],[Transaction_ID]],Transactions!$A$2:$A$501,Transactions!$C$2:$C$501)</f>
        <v>5</v>
      </c>
      <c r="K665" t="str">
        <f>_xlfn.XLOOKUP(Table1[[#This Row],[Transaction_ID]],Transactions!A$2:A$501,Transactions!F$2:F$501)</f>
        <v>Credit Card</v>
      </c>
      <c r="L665" t="b">
        <f>_xlfn.XLOOKUP(Table1[[#This Row],[Transaction_ID]],Transactions!A$2:A$501,Transactions!G$2:G$501)</f>
        <v>1</v>
      </c>
      <c r="M665" s="1">
        <f>IF(L665=TRUE, _xlfn.XLOOKUP(C665, Products!A$2:A$91,Products!G$2:G$91), 0)</f>
        <v>0</v>
      </c>
      <c r="N665" t="str">
        <f ca="1">_xlfn.TEXTJOIN(", ", TRUE,
 IF(AND(L665=TRUE, E665&gt;0), "Membership Pricing", ""),
 IF(AND(L665=TRUE, M665&gt;0), "PC Points", ""),
 IF(AND(_xlfn.XLOOKUP(C665, Products!A:A, Products!C:C, "")="Bakery", RAND()&lt;0.3), "50% Perishable", "")
)</f>
        <v/>
      </c>
      <c r="O665" s="5">
        <f t="shared" ca="1" si="21"/>
        <v>0</v>
      </c>
    </row>
    <row r="666" spans="1:15" x14ac:dyDescent="0.45">
      <c r="A666" t="s">
        <v>369</v>
      </c>
      <c r="B666" s="6">
        <f>_xlfn.XLOOKUP(Table1[[#This Row],[Transaction_ID]],Transactions!A$2:A$501,Transactions!D$2:D$501)</f>
        <v>45719</v>
      </c>
      <c r="C666">
        <v>123598</v>
      </c>
      <c r="D666" s="5">
        <f>_xlfn.XLOOKUP(Table1[[#This Row],[SKU]],Products!A$2:A$91,Products!E$2:E$91)</f>
        <v>6.49</v>
      </c>
      <c r="E666" s="5">
        <f>_xlfn.XLOOKUP(C666,Products!A$2:A$91,Products!F$2:F$91)</f>
        <v>0</v>
      </c>
      <c r="F666">
        <v>5</v>
      </c>
      <c r="G666" s="5">
        <f>Table1[[#This Row],[Price]]*Table1[[#This Row],[Quantity_Sold]]</f>
        <v>32.450000000000003</v>
      </c>
      <c r="H666" s="5">
        <f t="shared" ca="1" si="20"/>
        <v>32.450000000000003</v>
      </c>
      <c r="I666">
        <f>_xlfn.XLOOKUP(Table1[[#This Row],[Transaction_ID]],Transactions!A$2:A$501,Transactions!B$2:B$501)</f>
        <v>222</v>
      </c>
      <c r="J666">
        <f>_xlfn.XLOOKUP(Table1[[#This Row],[Transaction_ID]],Transactions!$A$2:$A$501,Transactions!$C$2:$C$501)</f>
        <v>4</v>
      </c>
      <c r="K666" t="str">
        <f>_xlfn.XLOOKUP(Table1[[#This Row],[Transaction_ID]],Transactions!A$2:A$501,Transactions!F$2:F$501)</f>
        <v>Credit Card</v>
      </c>
      <c r="L666" t="b">
        <f>_xlfn.XLOOKUP(Table1[[#This Row],[Transaction_ID]],Transactions!A$2:A$501,Transactions!G$2:G$501)</f>
        <v>1</v>
      </c>
      <c r="M666" s="1">
        <f>IF(L666=TRUE, _xlfn.XLOOKUP(C666, Products!A$2:A$91,Products!G$2:G$91), 0)</f>
        <v>0</v>
      </c>
      <c r="N666" t="str">
        <f ca="1">_xlfn.TEXTJOIN(", ", TRUE,
 IF(AND(L666=TRUE, E666&gt;0), "Membership Pricing", ""),
 IF(AND(L666=TRUE, M666&gt;0), "PC Points", ""),
 IF(AND(_xlfn.XLOOKUP(C666, Products!A:A, Products!C:C, "")="Bakery", RAND()&lt;0.3), "50% Perishable", "")
)</f>
        <v/>
      </c>
      <c r="O666" s="5">
        <f t="shared" ca="1" si="21"/>
        <v>0</v>
      </c>
    </row>
    <row r="667" spans="1:15" x14ac:dyDescent="0.45">
      <c r="A667" t="s">
        <v>369</v>
      </c>
      <c r="B667" s="6">
        <f>_xlfn.XLOOKUP(Table1[[#This Row],[Transaction_ID]],Transactions!A$2:A$501,Transactions!D$2:D$501)</f>
        <v>45719</v>
      </c>
      <c r="C667">
        <v>123519</v>
      </c>
      <c r="D667" s="5">
        <f>_xlfn.XLOOKUP(Table1[[#This Row],[SKU]],Products!A$2:A$91,Products!E$2:E$91)</f>
        <v>1.99</v>
      </c>
      <c r="E667" s="5">
        <f>_xlfn.XLOOKUP(C667,Products!A$2:A$91,Products!F$2:F$91)</f>
        <v>0</v>
      </c>
      <c r="F667">
        <v>1</v>
      </c>
      <c r="G667" s="5">
        <f>Table1[[#This Row],[Price]]*Table1[[#This Row],[Quantity_Sold]]</f>
        <v>1.99</v>
      </c>
      <c r="H667" s="5">
        <f t="shared" ca="1" si="20"/>
        <v>1.99</v>
      </c>
      <c r="I667">
        <f>_xlfn.XLOOKUP(Table1[[#This Row],[Transaction_ID]],Transactions!A$2:A$501,Transactions!B$2:B$501)</f>
        <v>222</v>
      </c>
      <c r="J667">
        <f>_xlfn.XLOOKUP(Table1[[#This Row],[Transaction_ID]],Transactions!$A$2:$A$501,Transactions!$C$2:$C$501)</f>
        <v>4</v>
      </c>
      <c r="K667" t="str">
        <f>_xlfn.XLOOKUP(Table1[[#This Row],[Transaction_ID]],Transactions!A$2:A$501,Transactions!F$2:F$501)</f>
        <v>Credit Card</v>
      </c>
      <c r="L667" t="b">
        <f>_xlfn.XLOOKUP(Table1[[#This Row],[Transaction_ID]],Transactions!A$2:A$501,Transactions!G$2:G$501)</f>
        <v>1</v>
      </c>
      <c r="M667" s="1">
        <f>IF(L667=TRUE, _xlfn.XLOOKUP(C667, Products!A$2:A$91,Products!G$2:G$91), 0)</f>
        <v>0</v>
      </c>
      <c r="N667" t="str">
        <f ca="1">_xlfn.TEXTJOIN(", ", TRUE,
 IF(AND(L667=TRUE, E667&gt;0), "Membership Pricing", ""),
 IF(AND(L667=TRUE, M667&gt;0), "PC Points", ""),
 IF(AND(_xlfn.XLOOKUP(C667, Products!A:A, Products!C:C, "")="Bakery", RAND()&lt;0.3), "50% Perishable", "")
)</f>
        <v/>
      </c>
      <c r="O667" s="5">
        <f t="shared" ca="1" si="21"/>
        <v>0</v>
      </c>
    </row>
    <row r="668" spans="1:15" x14ac:dyDescent="0.45">
      <c r="A668" t="s">
        <v>142</v>
      </c>
      <c r="B668" s="6">
        <f>_xlfn.XLOOKUP(Table1[[#This Row],[Transaction_ID]],Transactions!A$2:A$501,Transactions!D$2:D$501)</f>
        <v>45719</v>
      </c>
      <c r="C668">
        <v>123541</v>
      </c>
      <c r="D668" s="5">
        <f>_xlfn.XLOOKUP(Table1[[#This Row],[SKU]],Products!A$2:A$91,Products!E$2:E$91)</f>
        <v>6.99</v>
      </c>
      <c r="E668" s="5">
        <f>_xlfn.XLOOKUP(C668,Products!A$2:A$91,Products!F$2:F$91)</f>
        <v>0</v>
      </c>
      <c r="F668">
        <v>1</v>
      </c>
      <c r="G668" s="5">
        <f>Table1[[#This Row],[Price]]*Table1[[#This Row],[Quantity_Sold]]</f>
        <v>6.99</v>
      </c>
      <c r="H668" s="5">
        <f t="shared" ca="1" si="20"/>
        <v>6.99</v>
      </c>
      <c r="I668">
        <f>_xlfn.XLOOKUP(Table1[[#This Row],[Transaction_ID]],Transactions!A$2:A$501,Transactions!B$2:B$501)</f>
        <v>208</v>
      </c>
      <c r="J668">
        <f>_xlfn.XLOOKUP(Table1[[#This Row],[Transaction_ID]],Transactions!$A$2:$A$501,Transactions!$C$2:$C$501)</f>
        <v>2</v>
      </c>
      <c r="K668" t="str">
        <f>_xlfn.XLOOKUP(Table1[[#This Row],[Transaction_ID]],Transactions!A$2:A$501,Transactions!F$2:F$501)</f>
        <v>Cash</v>
      </c>
      <c r="L668" t="b">
        <f>_xlfn.XLOOKUP(Table1[[#This Row],[Transaction_ID]],Transactions!A$2:A$501,Transactions!G$2:G$501)</f>
        <v>1</v>
      </c>
      <c r="M668" s="1">
        <f>IF(L668=TRUE, _xlfn.XLOOKUP(C668, Products!A$2:A$91,Products!G$2:G$91), 0)</f>
        <v>0</v>
      </c>
      <c r="N668" t="str">
        <f ca="1">_xlfn.TEXTJOIN(", ", TRUE,
 IF(AND(L668=TRUE, E668&gt;0), "Membership Pricing", ""),
 IF(AND(L668=TRUE, M668&gt;0), "PC Points", ""),
 IF(AND(_xlfn.XLOOKUP(C668, Products!A:A, Products!C:C, "")="Bakery", RAND()&lt;0.3), "50% Perishable", "")
)</f>
        <v/>
      </c>
      <c r="O668" s="5">
        <f t="shared" ca="1" si="21"/>
        <v>0</v>
      </c>
    </row>
    <row r="669" spans="1:15" x14ac:dyDescent="0.45">
      <c r="A669" t="s">
        <v>142</v>
      </c>
      <c r="B669" s="6">
        <f>_xlfn.XLOOKUP(Table1[[#This Row],[Transaction_ID]],Transactions!A$2:A$501,Transactions!D$2:D$501)</f>
        <v>45719</v>
      </c>
      <c r="C669">
        <v>123527</v>
      </c>
      <c r="D669" s="5">
        <f>_xlfn.XLOOKUP(Table1[[#This Row],[SKU]],Products!A$2:A$91,Products!E$2:E$91)</f>
        <v>4.99</v>
      </c>
      <c r="E669" s="5">
        <f>_xlfn.XLOOKUP(C669,Products!A$2:A$91,Products!F$2:F$91)</f>
        <v>0</v>
      </c>
      <c r="F669">
        <v>2</v>
      </c>
      <c r="G669" s="5">
        <f>Table1[[#This Row],[Price]]*Table1[[#This Row],[Quantity_Sold]]</f>
        <v>9.98</v>
      </c>
      <c r="H669" s="5">
        <f t="shared" ca="1" si="20"/>
        <v>9.98</v>
      </c>
      <c r="I669">
        <f>_xlfn.XLOOKUP(Table1[[#This Row],[Transaction_ID]],Transactions!A$2:A$501,Transactions!B$2:B$501)</f>
        <v>208</v>
      </c>
      <c r="J669">
        <f>_xlfn.XLOOKUP(Table1[[#This Row],[Transaction_ID]],Transactions!$A$2:$A$501,Transactions!$C$2:$C$501)</f>
        <v>2</v>
      </c>
      <c r="K669" t="str">
        <f>_xlfn.XLOOKUP(Table1[[#This Row],[Transaction_ID]],Transactions!A$2:A$501,Transactions!F$2:F$501)</f>
        <v>Cash</v>
      </c>
      <c r="L669" t="b">
        <f>_xlfn.XLOOKUP(Table1[[#This Row],[Transaction_ID]],Transactions!A$2:A$501,Transactions!G$2:G$501)</f>
        <v>1</v>
      </c>
      <c r="M669" s="1">
        <f>IF(L669=TRUE, _xlfn.XLOOKUP(C669, Products!A$2:A$91,Products!G$2:G$91), 0)</f>
        <v>0</v>
      </c>
      <c r="N669" t="str">
        <f ca="1">_xlfn.TEXTJOIN(", ", TRUE,
 IF(AND(L669=TRUE, E669&gt;0), "Membership Pricing", ""),
 IF(AND(L669=TRUE, M669&gt;0), "PC Points", ""),
 IF(AND(_xlfn.XLOOKUP(C669, Products!A:A, Products!C:C, "")="Bakery", RAND()&lt;0.3), "50% Perishable", "")
)</f>
        <v/>
      </c>
      <c r="O669" s="5">
        <f t="shared" ca="1" si="21"/>
        <v>0</v>
      </c>
    </row>
    <row r="670" spans="1:15" x14ac:dyDescent="0.45">
      <c r="A670" t="s">
        <v>142</v>
      </c>
      <c r="B670" s="6">
        <f>_xlfn.XLOOKUP(Table1[[#This Row],[Transaction_ID]],Transactions!A$2:A$501,Transactions!D$2:D$501)</f>
        <v>45719</v>
      </c>
      <c r="C670">
        <v>123555</v>
      </c>
      <c r="D670" s="5">
        <f>_xlfn.XLOOKUP(Table1[[#This Row],[SKU]],Products!A$2:A$91,Products!E$2:E$91)</f>
        <v>2.29</v>
      </c>
      <c r="E670" s="5">
        <f>_xlfn.XLOOKUP(C670,Products!A$2:A$91,Products!F$2:F$91)</f>
        <v>0</v>
      </c>
      <c r="F670">
        <v>5</v>
      </c>
      <c r="G670" s="5">
        <f>Table1[[#This Row],[Price]]*Table1[[#This Row],[Quantity_Sold]]</f>
        <v>11.45</v>
      </c>
      <c r="H670" s="5">
        <f t="shared" ca="1" si="20"/>
        <v>11.45</v>
      </c>
      <c r="I670">
        <f>_xlfn.XLOOKUP(Table1[[#This Row],[Transaction_ID]],Transactions!A$2:A$501,Transactions!B$2:B$501)</f>
        <v>208</v>
      </c>
      <c r="J670">
        <f>_xlfn.XLOOKUP(Table1[[#This Row],[Transaction_ID]],Transactions!$A$2:$A$501,Transactions!$C$2:$C$501)</f>
        <v>2</v>
      </c>
      <c r="K670" t="str">
        <f>_xlfn.XLOOKUP(Table1[[#This Row],[Transaction_ID]],Transactions!A$2:A$501,Transactions!F$2:F$501)</f>
        <v>Cash</v>
      </c>
      <c r="L670" t="b">
        <f>_xlfn.XLOOKUP(Table1[[#This Row],[Transaction_ID]],Transactions!A$2:A$501,Transactions!G$2:G$501)</f>
        <v>1</v>
      </c>
      <c r="M670" s="1">
        <f>IF(L670=TRUE, _xlfn.XLOOKUP(C670, Products!A$2:A$91,Products!G$2:G$91), 0)</f>
        <v>0</v>
      </c>
      <c r="N670" t="str">
        <f ca="1">_xlfn.TEXTJOIN(", ", TRUE,
 IF(AND(L670=TRUE, E670&gt;0), "Membership Pricing", ""),
 IF(AND(L670=TRUE, M670&gt;0), "PC Points", ""),
 IF(AND(_xlfn.XLOOKUP(C670, Products!A:A, Products!C:C, "")="Bakery", RAND()&lt;0.3), "50% Perishable", "")
)</f>
        <v/>
      </c>
      <c r="O670" s="5">
        <f t="shared" ca="1" si="21"/>
        <v>0</v>
      </c>
    </row>
    <row r="671" spans="1:15" x14ac:dyDescent="0.45">
      <c r="A671" t="s">
        <v>143</v>
      </c>
      <c r="B671" s="6">
        <f>_xlfn.XLOOKUP(Table1[[#This Row],[Transaction_ID]],Transactions!A$2:A$501,Transactions!D$2:D$501)</f>
        <v>45719</v>
      </c>
      <c r="C671">
        <v>123525</v>
      </c>
      <c r="D671" s="5">
        <f>_xlfn.XLOOKUP(Table1[[#This Row],[SKU]],Products!A$2:A$91,Products!E$2:E$91)</f>
        <v>3.99</v>
      </c>
      <c r="E671" s="5">
        <f>_xlfn.XLOOKUP(C671,Products!A$2:A$91,Products!F$2:F$91)</f>
        <v>3</v>
      </c>
      <c r="F671">
        <v>5</v>
      </c>
      <c r="G671" s="5">
        <f>Table1[[#This Row],[Price]]*Table1[[#This Row],[Quantity_Sold]]</f>
        <v>19.950000000000003</v>
      </c>
      <c r="H671" s="5">
        <f t="shared" ca="1" si="20"/>
        <v>15</v>
      </c>
      <c r="I671">
        <f>_xlfn.XLOOKUP(Table1[[#This Row],[Transaction_ID]],Transactions!A$2:A$501,Transactions!B$2:B$501)</f>
        <v>216</v>
      </c>
      <c r="J671">
        <f>_xlfn.XLOOKUP(Table1[[#This Row],[Transaction_ID]],Transactions!$A$2:$A$501,Transactions!$C$2:$C$501)</f>
        <v>3</v>
      </c>
      <c r="K671" t="str">
        <f>_xlfn.XLOOKUP(Table1[[#This Row],[Transaction_ID]],Transactions!A$2:A$501,Transactions!F$2:F$501)</f>
        <v>Cash</v>
      </c>
      <c r="L671" t="b">
        <f>_xlfn.XLOOKUP(Table1[[#This Row],[Transaction_ID]],Transactions!A$2:A$501,Transactions!G$2:G$501)</f>
        <v>1</v>
      </c>
      <c r="M671" s="1">
        <f>IF(L671=TRUE, _xlfn.XLOOKUP(C671, Products!A$2:A$91,Products!G$2:G$91), 0)</f>
        <v>0</v>
      </c>
      <c r="N671" t="str">
        <f ca="1">_xlfn.TEXTJOIN(", ", TRUE,
 IF(AND(L671=TRUE, E671&gt;0), "Membership Pricing", ""),
 IF(AND(L671=TRUE, M671&gt;0), "PC Points", ""),
 IF(AND(_xlfn.XLOOKUP(C671, Products!A:A, Products!C:C, "")="Bakery", RAND()&lt;0.3), "50% Perishable", "")
)</f>
        <v>Membership Pricing</v>
      </c>
      <c r="O671" s="5">
        <f t="shared" ca="1" si="21"/>
        <v>4.9500000000000028</v>
      </c>
    </row>
    <row r="672" spans="1:15" x14ac:dyDescent="0.45">
      <c r="A672" t="s">
        <v>143</v>
      </c>
      <c r="B672" s="6">
        <f>_xlfn.XLOOKUP(Table1[[#This Row],[Transaction_ID]],Transactions!A$2:A$501,Transactions!D$2:D$501)</f>
        <v>45719</v>
      </c>
      <c r="C672">
        <v>123554</v>
      </c>
      <c r="D672" s="5">
        <f>_xlfn.XLOOKUP(Table1[[#This Row],[SKU]],Products!A$2:A$91,Products!E$2:E$91)</f>
        <v>2.4900000000000002</v>
      </c>
      <c r="E672" s="5">
        <f>_xlfn.XLOOKUP(C672,Products!A$2:A$91,Products!F$2:F$91)</f>
        <v>0</v>
      </c>
      <c r="F672">
        <v>1</v>
      </c>
      <c r="G672" s="5">
        <f>Table1[[#This Row],[Price]]*Table1[[#This Row],[Quantity_Sold]]</f>
        <v>2.4900000000000002</v>
      </c>
      <c r="H672" s="5">
        <f t="shared" ca="1" si="20"/>
        <v>2.4900000000000002</v>
      </c>
      <c r="I672">
        <f>_xlfn.XLOOKUP(Table1[[#This Row],[Transaction_ID]],Transactions!A$2:A$501,Transactions!B$2:B$501)</f>
        <v>216</v>
      </c>
      <c r="J672">
        <f>_xlfn.XLOOKUP(Table1[[#This Row],[Transaction_ID]],Transactions!$A$2:$A$501,Transactions!$C$2:$C$501)</f>
        <v>3</v>
      </c>
      <c r="K672" t="str">
        <f>_xlfn.XLOOKUP(Table1[[#This Row],[Transaction_ID]],Transactions!A$2:A$501,Transactions!F$2:F$501)</f>
        <v>Cash</v>
      </c>
      <c r="L672" t="b">
        <f>_xlfn.XLOOKUP(Table1[[#This Row],[Transaction_ID]],Transactions!A$2:A$501,Transactions!G$2:G$501)</f>
        <v>1</v>
      </c>
      <c r="M672" s="1">
        <f>IF(L672=TRUE, _xlfn.XLOOKUP(C672, Products!A$2:A$91,Products!G$2:G$91), 0)</f>
        <v>0</v>
      </c>
      <c r="N672" t="str">
        <f ca="1">_xlfn.TEXTJOIN(", ", TRUE,
 IF(AND(L672=TRUE, E672&gt;0), "Membership Pricing", ""),
 IF(AND(L672=TRUE, M672&gt;0), "PC Points", ""),
 IF(AND(_xlfn.XLOOKUP(C672, Products!A:A, Products!C:C, "")="Bakery", RAND()&lt;0.3), "50% Perishable", "")
)</f>
        <v/>
      </c>
      <c r="O672" s="5">
        <f t="shared" ca="1" si="21"/>
        <v>0</v>
      </c>
    </row>
    <row r="673" spans="1:15" x14ac:dyDescent="0.45">
      <c r="A673" t="s">
        <v>143</v>
      </c>
      <c r="B673" s="6">
        <f>_xlfn.XLOOKUP(Table1[[#This Row],[Transaction_ID]],Transactions!A$2:A$501,Transactions!D$2:D$501)</f>
        <v>45719</v>
      </c>
      <c r="C673">
        <v>123598</v>
      </c>
      <c r="D673" s="5">
        <f>_xlfn.XLOOKUP(Table1[[#This Row],[SKU]],Products!A$2:A$91,Products!E$2:E$91)</f>
        <v>6.49</v>
      </c>
      <c r="E673" s="5">
        <f>_xlfn.XLOOKUP(C673,Products!A$2:A$91,Products!F$2:F$91)</f>
        <v>0</v>
      </c>
      <c r="F673">
        <v>4</v>
      </c>
      <c r="G673" s="5">
        <f>Table1[[#This Row],[Price]]*Table1[[#This Row],[Quantity_Sold]]</f>
        <v>25.96</v>
      </c>
      <c r="H673" s="5">
        <f t="shared" ca="1" si="20"/>
        <v>25.96</v>
      </c>
      <c r="I673">
        <f>_xlfn.XLOOKUP(Table1[[#This Row],[Transaction_ID]],Transactions!A$2:A$501,Transactions!B$2:B$501)</f>
        <v>216</v>
      </c>
      <c r="J673">
        <f>_xlfn.XLOOKUP(Table1[[#This Row],[Transaction_ID]],Transactions!$A$2:$A$501,Transactions!$C$2:$C$501)</f>
        <v>3</v>
      </c>
      <c r="K673" t="str">
        <f>_xlfn.XLOOKUP(Table1[[#This Row],[Transaction_ID]],Transactions!A$2:A$501,Transactions!F$2:F$501)</f>
        <v>Cash</v>
      </c>
      <c r="L673" t="b">
        <f>_xlfn.XLOOKUP(Table1[[#This Row],[Transaction_ID]],Transactions!A$2:A$501,Transactions!G$2:G$501)</f>
        <v>1</v>
      </c>
      <c r="M673" s="1">
        <f>IF(L673=TRUE, _xlfn.XLOOKUP(C673, Products!A$2:A$91,Products!G$2:G$91), 0)</f>
        <v>0</v>
      </c>
      <c r="N673" t="str">
        <f ca="1">_xlfn.TEXTJOIN(", ", TRUE,
 IF(AND(L673=TRUE, E673&gt;0), "Membership Pricing", ""),
 IF(AND(L673=TRUE, M673&gt;0), "PC Points", ""),
 IF(AND(_xlfn.XLOOKUP(C673, Products!A:A, Products!C:C, "")="Bakery", RAND()&lt;0.3), "50% Perishable", "")
)</f>
        <v/>
      </c>
      <c r="O673" s="5">
        <f t="shared" ca="1" si="21"/>
        <v>0</v>
      </c>
    </row>
    <row r="674" spans="1:15" x14ac:dyDescent="0.45">
      <c r="A674" t="s">
        <v>143</v>
      </c>
      <c r="B674" s="6">
        <f>_xlfn.XLOOKUP(Table1[[#This Row],[Transaction_ID]],Transactions!A$2:A$501,Transactions!D$2:D$501)</f>
        <v>45719</v>
      </c>
      <c r="C674">
        <v>123572</v>
      </c>
      <c r="D674" s="5">
        <f>_xlfn.XLOOKUP(Table1[[#This Row],[SKU]],Products!A$2:A$91,Products!E$2:E$91)</f>
        <v>2.99</v>
      </c>
      <c r="E674" s="5">
        <f>_xlfn.XLOOKUP(C674,Products!A$2:A$91,Products!F$2:F$91)</f>
        <v>0</v>
      </c>
      <c r="F674">
        <v>1</v>
      </c>
      <c r="G674" s="5">
        <f>Table1[[#This Row],[Price]]*Table1[[#This Row],[Quantity_Sold]]</f>
        <v>2.99</v>
      </c>
      <c r="H674" s="5">
        <f t="shared" ca="1" si="20"/>
        <v>2.99</v>
      </c>
      <c r="I674">
        <f>_xlfn.XLOOKUP(Table1[[#This Row],[Transaction_ID]],Transactions!A$2:A$501,Transactions!B$2:B$501)</f>
        <v>216</v>
      </c>
      <c r="J674">
        <f>_xlfn.XLOOKUP(Table1[[#This Row],[Transaction_ID]],Transactions!$A$2:$A$501,Transactions!$C$2:$C$501)</f>
        <v>3</v>
      </c>
      <c r="K674" t="str">
        <f>_xlfn.XLOOKUP(Table1[[#This Row],[Transaction_ID]],Transactions!A$2:A$501,Transactions!F$2:F$501)</f>
        <v>Cash</v>
      </c>
      <c r="L674" t="b">
        <f>_xlfn.XLOOKUP(Table1[[#This Row],[Transaction_ID]],Transactions!A$2:A$501,Transactions!G$2:G$501)</f>
        <v>1</v>
      </c>
      <c r="M674" s="1">
        <f>IF(L674=TRUE, _xlfn.XLOOKUP(C674, Products!A$2:A$91,Products!G$2:G$91), 0)</f>
        <v>0</v>
      </c>
      <c r="N674" t="str">
        <f ca="1">_xlfn.TEXTJOIN(", ", TRUE,
 IF(AND(L674=TRUE, E674&gt;0), "Membership Pricing", ""),
 IF(AND(L674=TRUE, M674&gt;0), "PC Points", ""),
 IF(AND(_xlfn.XLOOKUP(C674, Products!A:A, Products!C:C, "")="Bakery", RAND()&lt;0.3), "50% Perishable", "")
)</f>
        <v/>
      </c>
      <c r="O674" s="5">
        <f t="shared" ca="1" si="21"/>
        <v>0</v>
      </c>
    </row>
    <row r="675" spans="1:15" x14ac:dyDescent="0.45">
      <c r="A675" t="s">
        <v>370</v>
      </c>
      <c r="B675" s="6">
        <f>_xlfn.XLOOKUP(Table1[[#This Row],[Transaction_ID]],Transactions!A$2:A$501,Transactions!D$2:D$501)</f>
        <v>45719</v>
      </c>
      <c r="C675">
        <v>123548</v>
      </c>
      <c r="D675" s="5">
        <f>_xlfn.XLOOKUP(Table1[[#This Row],[SKU]],Products!A$2:A$91,Products!E$2:E$91)</f>
        <v>3.49</v>
      </c>
      <c r="E675" s="5">
        <f>_xlfn.XLOOKUP(C675,Products!A$2:A$91,Products!F$2:F$91)</f>
        <v>0</v>
      </c>
      <c r="F675">
        <v>4</v>
      </c>
      <c r="G675" s="5">
        <f>Table1[[#This Row],[Price]]*Table1[[#This Row],[Quantity_Sold]]</f>
        <v>13.96</v>
      </c>
      <c r="H675" s="5">
        <f t="shared" ca="1" si="20"/>
        <v>13.96</v>
      </c>
      <c r="I675">
        <f>_xlfn.XLOOKUP(Table1[[#This Row],[Transaction_ID]],Transactions!A$2:A$501,Transactions!B$2:B$501)</f>
        <v>217</v>
      </c>
      <c r="J675">
        <f>_xlfn.XLOOKUP(Table1[[#This Row],[Transaction_ID]],Transactions!$A$2:$A$501,Transactions!$C$2:$C$501)</f>
        <v>5</v>
      </c>
      <c r="K675" t="str">
        <f>_xlfn.XLOOKUP(Table1[[#This Row],[Transaction_ID]],Transactions!A$2:A$501,Transactions!F$2:F$501)</f>
        <v>Cash</v>
      </c>
      <c r="L675" t="b">
        <f>_xlfn.XLOOKUP(Table1[[#This Row],[Transaction_ID]],Transactions!A$2:A$501,Transactions!G$2:G$501)</f>
        <v>1</v>
      </c>
      <c r="M675" s="1">
        <f>IF(L675=TRUE, _xlfn.XLOOKUP(C675, Products!A$2:A$91,Products!G$2:G$91), 0)</f>
        <v>0</v>
      </c>
      <c r="N675" t="str">
        <f ca="1">_xlfn.TEXTJOIN(", ", TRUE,
 IF(AND(L675=TRUE, E675&gt;0), "Membership Pricing", ""),
 IF(AND(L675=TRUE, M675&gt;0), "PC Points", ""),
 IF(AND(_xlfn.XLOOKUP(C675, Products!A:A, Products!C:C, "")="Bakery", RAND()&lt;0.3), "50% Perishable", "")
)</f>
        <v/>
      </c>
      <c r="O675" s="5">
        <f t="shared" ca="1" si="21"/>
        <v>0</v>
      </c>
    </row>
    <row r="676" spans="1:15" x14ac:dyDescent="0.45">
      <c r="A676" t="s">
        <v>370</v>
      </c>
      <c r="B676" s="6">
        <f>_xlfn.XLOOKUP(Table1[[#This Row],[Transaction_ID]],Transactions!A$2:A$501,Transactions!D$2:D$501)</f>
        <v>45719</v>
      </c>
      <c r="C676">
        <v>123585</v>
      </c>
      <c r="D676" s="5">
        <f>_xlfn.XLOOKUP(Table1[[#This Row],[SKU]],Products!A$2:A$91,Products!E$2:E$91)</f>
        <v>2.99</v>
      </c>
      <c r="E676" s="5">
        <f>_xlfn.XLOOKUP(C676,Products!A$2:A$91,Products!F$2:F$91)</f>
        <v>0</v>
      </c>
      <c r="F676">
        <v>4</v>
      </c>
      <c r="G676" s="5">
        <f>Table1[[#This Row],[Price]]*Table1[[#This Row],[Quantity_Sold]]</f>
        <v>11.96</v>
      </c>
      <c r="H676" s="5">
        <f t="shared" ca="1" si="20"/>
        <v>11.96</v>
      </c>
      <c r="I676">
        <f>_xlfn.XLOOKUP(Table1[[#This Row],[Transaction_ID]],Transactions!A$2:A$501,Transactions!B$2:B$501)</f>
        <v>217</v>
      </c>
      <c r="J676">
        <f>_xlfn.XLOOKUP(Table1[[#This Row],[Transaction_ID]],Transactions!$A$2:$A$501,Transactions!$C$2:$C$501)</f>
        <v>5</v>
      </c>
      <c r="K676" t="str">
        <f>_xlfn.XLOOKUP(Table1[[#This Row],[Transaction_ID]],Transactions!A$2:A$501,Transactions!F$2:F$501)</f>
        <v>Cash</v>
      </c>
      <c r="L676" t="b">
        <f>_xlfn.XLOOKUP(Table1[[#This Row],[Transaction_ID]],Transactions!A$2:A$501,Transactions!G$2:G$501)</f>
        <v>1</v>
      </c>
      <c r="M676" s="1">
        <f>IF(L676=TRUE, _xlfn.XLOOKUP(C676, Products!A$2:A$91,Products!G$2:G$91), 0)</f>
        <v>1000</v>
      </c>
      <c r="N676" t="str">
        <f ca="1">_xlfn.TEXTJOIN(", ", TRUE,
 IF(AND(L676=TRUE, E676&gt;0), "Membership Pricing", ""),
 IF(AND(L676=TRUE, M676&gt;0), "PC Points", ""),
 IF(AND(_xlfn.XLOOKUP(C676, Products!A:A, Products!C:C, "")="Bakery", RAND()&lt;0.3), "50% Perishable", "")
)</f>
        <v>PC Points</v>
      </c>
      <c r="O676" s="5">
        <f t="shared" ca="1" si="21"/>
        <v>0</v>
      </c>
    </row>
    <row r="677" spans="1:15" x14ac:dyDescent="0.45">
      <c r="A677" t="s">
        <v>370</v>
      </c>
      <c r="B677" s="6">
        <f>_xlfn.XLOOKUP(Table1[[#This Row],[Transaction_ID]],Transactions!A$2:A$501,Transactions!D$2:D$501)</f>
        <v>45719</v>
      </c>
      <c r="C677">
        <v>123519</v>
      </c>
      <c r="D677" s="5">
        <f>_xlfn.XLOOKUP(Table1[[#This Row],[SKU]],Products!A$2:A$91,Products!E$2:E$91)</f>
        <v>1.99</v>
      </c>
      <c r="E677" s="5">
        <f>_xlfn.XLOOKUP(C677,Products!A$2:A$91,Products!F$2:F$91)</f>
        <v>0</v>
      </c>
      <c r="F677">
        <v>1</v>
      </c>
      <c r="G677" s="5">
        <f>Table1[[#This Row],[Price]]*Table1[[#This Row],[Quantity_Sold]]</f>
        <v>1.99</v>
      </c>
      <c r="H677" s="5">
        <f t="shared" ca="1" si="20"/>
        <v>1.99</v>
      </c>
      <c r="I677">
        <f>_xlfn.XLOOKUP(Table1[[#This Row],[Transaction_ID]],Transactions!A$2:A$501,Transactions!B$2:B$501)</f>
        <v>217</v>
      </c>
      <c r="J677">
        <f>_xlfn.XLOOKUP(Table1[[#This Row],[Transaction_ID]],Transactions!$A$2:$A$501,Transactions!$C$2:$C$501)</f>
        <v>5</v>
      </c>
      <c r="K677" t="str">
        <f>_xlfn.XLOOKUP(Table1[[#This Row],[Transaction_ID]],Transactions!A$2:A$501,Transactions!F$2:F$501)</f>
        <v>Cash</v>
      </c>
      <c r="L677" t="b">
        <f>_xlfn.XLOOKUP(Table1[[#This Row],[Transaction_ID]],Transactions!A$2:A$501,Transactions!G$2:G$501)</f>
        <v>1</v>
      </c>
      <c r="M677" s="1">
        <f>IF(L677=TRUE, _xlfn.XLOOKUP(C677, Products!A$2:A$91,Products!G$2:G$91), 0)</f>
        <v>0</v>
      </c>
      <c r="N677" t="str">
        <f ca="1">_xlfn.TEXTJOIN(", ", TRUE,
 IF(AND(L677=TRUE, E677&gt;0), "Membership Pricing", ""),
 IF(AND(L677=TRUE, M677&gt;0), "PC Points", ""),
 IF(AND(_xlfn.XLOOKUP(C677, Products!A:A, Products!C:C, "")="Bakery", RAND()&lt;0.3), "50% Perishable", "")
)</f>
        <v/>
      </c>
      <c r="O677" s="5">
        <f t="shared" ca="1" si="21"/>
        <v>0</v>
      </c>
    </row>
    <row r="678" spans="1:15" x14ac:dyDescent="0.45">
      <c r="A678" t="s">
        <v>370</v>
      </c>
      <c r="B678" s="6">
        <f>_xlfn.XLOOKUP(Table1[[#This Row],[Transaction_ID]],Transactions!A$2:A$501,Transactions!D$2:D$501)</f>
        <v>45719</v>
      </c>
      <c r="C678">
        <v>123559</v>
      </c>
      <c r="D678" s="5">
        <f>_xlfn.XLOOKUP(Table1[[#This Row],[SKU]],Products!A$2:A$91,Products!E$2:E$91)</f>
        <v>2.99</v>
      </c>
      <c r="E678" s="5">
        <f>_xlfn.XLOOKUP(C678,Products!A$2:A$91,Products!F$2:F$91)</f>
        <v>0</v>
      </c>
      <c r="F678">
        <v>4</v>
      </c>
      <c r="G678" s="5">
        <f>Table1[[#This Row],[Price]]*Table1[[#This Row],[Quantity_Sold]]</f>
        <v>11.96</v>
      </c>
      <c r="H678" s="5">
        <f t="shared" ca="1" si="20"/>
        <v>11.96</v>
      </c>
      <c r="I678">
        <f>_xlfn.XLOOKUP(Table1[[#This Row],[Transaction_ID]],Transactions!A$2:A$501,Transactions!B$2:B$501)</f>
        <v>217</v>
      </c>
      <c r="J678">
        <f>_xlfn.XLOOKUP(Table1[[#This Row],[Transaction_ID]],Transactions!$A$2:$A$501,Transactions!$C$2:$C$501)</f>
        <v>5</v>
      </c>
      <c r="K678" t="str">
        <f>_xlfn.XLOOKUP(Table1[[#This Row],[Transaction_ID]],Transactions!A$2:A$501,Transactions!F$2:F$501)</f>
        <v>Cash</v>
      </c>
      <c r="L678" t="b">
        <f>_xlfn.XLOOKUP(Table1[[#This Row],[Transaction_ID]],Transactions!A$2:A$501,Transactions!G$2:G$501)</f>
        <v>1</v>
      </c>
      <c r="M678" s="1">
        <f>IF(L678=TRUE, _xlfn.XLOOKUP(C678, Products!A$2:A$91,Products!G$2:G$91), 0)</f>
        <v>0</v>
      </c>
      <c r="N678" t="str">
        <f ca="1">_xlfn.TEXTJOIN(", ", TRUE,
 IF(AND(L678=TRUE, E678&gt;0), "Membership Pricing", ""),
 IF(AND(L678=TRUE, M678&gt;0), "PC Points", ""),
 IF(AND(_xlfn.XLOOKUP(C678, Products!A:A, Products!C:C, "")="Bakery", RAND()&lt;0.3), "50% Perishable", "")
)</f>
        <v/>
      </c>
      <c r="O678" s="5">
        <f t="shared" ca="1" si="21"/>
        <v>0</v>
      </c>
    </row>
    <row r="679" spans="1:15" x14ac:dyDescent="0.45">
      <c r="A679" t="s">
        <v>144</v>
      </c>
      <c r="B679" s="6">
        <f>_xlfn.XLOOKUP(Table1[[#This Row],[Transaction_ID]],Transactions!A$2:A$501,Transactions!D$2:D$501)</f>
        <v>45719</v>
      </c>
      <c r="C679">
        <v>123524</v>
      </c>
      <c r="D679" s="5">
        <f>_xlfn.XLOOKUP(Table1[[#This Row],[SKU]],Products!A$2:A$91,Products!E$2:E$91)</f>
        <v>2.99</v>
      </c>
      <c r="E679" s="5">
        <f>_xlfn.XLOOKUP(C679,Products!A$2:A$91,Products!F$2:F$91)</f>
        <v>0</v>
      </c>
      <c r="F679">
        <v>5</v>
      </c>
      <c r="G679" s="5">
        <f>Table1[[#This Row],[Price]]*Table1[[#This Row],[Quantity_Sold]]</f>
        <v>14.950000000000001</v>
      </c>
      <c r="H679" s="5">
        <f t="shared" ca="1" si="20"/>
        <v>14.950000000000001</v>
      </c>
      <c r="I679">
        <f>_xlfn.XLOOKUP(Table1[[#This Row],[Transaction_ID]],Transactions!A$2:A$501,Transactions!B$2:B$501)</f>
        <v>222</v>
      </c>
      <c r="J679">
        <f>_xlfn.XLOOKUP(Table1[[#This Row],[Transaction_ID]],Transactions!$A$2:$A$501,Transactions!$C$2:$C$501)</f>
        <v>1</v>
      </c>
      <c r="K679" t="str">
        <f>_xlfn.XLOOKUP(Table1[[#This Row],[Transaction_ID]],Transactions!A$2:A$501,Transactions!F$2:F$501)</f>
        <v>Credit Card</v>
      </c>
      <c r="L679" t="b">
        <f>_xlfn.XLOOKUP(Table1[[#This Row],[Transaction_ID]],Transactions!A$2:A$501,Transactions!G$2:G$501)</f>
        <v>1</v>
      </c>
      <c r="M679" s="1">
        <f>IF(L679=TRUE, _xlfn.XLOOKUP(C679, Products!A$2:A$91,Products!G$2:G$91), 0)</f>
        <v>0</v>
      </c>
      <c r="N679" t="str">
        <f ca="1">_xlfn.TEXTJOIN(", ", TRUE,
 IF(AND(L679=TRUE, E679&gt;0), "Membership Pricing", ""),
 IF(AND(L679=TRUE, M679&gt;0), "PC Points", ""),
 IF(AND(_xlfn.XLOOKUP(C679, Products!A:A, Products!C:C, "")="Bakery", RAND()&lt;0.3), "50% Perishable", "")
)</f>
        <v/>
      </c>
      <c r="O679" s="5">
        <f t="shared" ca="1" si="21"/>
        <v>0</v>
      </c>
    </row>
    <row r="680" spans="1:15" x14ac:dyDescent="0.45">
      <c r="A680" t="s">
        <v>144</v>
      </c>
      <c r="B680" s="6">
        <f>_xlfn.XLOOKUP(Table1[[#This Row],[Transaction_ID]],Transactions!A$2:A$501,Transactions!D$2:D$501)</f>
        <v>45719</v>
      </c>
      <c r="C680">
        <v>123546</v>
      </c>
      <c r="D680" s="5">
        <f>_xlfn.XLOOKUP(Table1[[#This Row],[SKU]],Products!A$2:A$91,Products!E$2:E$91)</f>
        <v>3.49</v>
      </c>
      <c r="E680" s="5">
        <f>_xlfn.XLOOKUP(C680,Products!A$2:A$91,Products!F$2:F$91)</f>
        <v>0</v>
      </c>
      <c r="F680">
        <v>5</v>
      </c>
      <c r="G680" s="5">
        <f>Table1[[#This Row],[Price]]*Table1[[#This Row],[Quantity_Sold]]</f>
        <v>17.450000000000003</v>
      </c>
      <c r="H680" s="5">
        <f t="shared" ca="1" si="20"/>
        <v>17.450000000000003</v>
      </c>
      <c r="I680">
        <f>_xlfn.XLOOKUP(Table1[[#This Row],[Transaction_ID]],Transactions!A$2:A$501,Transactions!B$2:B$501)</f>
        <v>222</v>
      </c>
      <c r="J680">
        <f>_xlfn.XLOOKUP(Table1[[#This Row],[Transaction_ID]],Transactions!$A$2:$A$501,Transactions!$C$2:$C$501)</f>
        <v>1</v>
      </c>
      <c r="K680" t="str">
        <f>_xlfn.XLOOKUP(Table1[[#This Row],[Transaction_ID]],Transactions!A$2:A$501,Transactions!F$2:F$501)</f>
        <v>Credit Card</v>
      </c>
      <c r="L680" t="b">
        <f>_xlfn.XLOOKUP(Table1[[#This Row],[Transaction_ID]],Transactions!A$2:A$501,Transactions!G$2:G$501)</f>
        <v>1</v>
      </c>
      <c r="M680" s="1">
        <f>IF(L680=TRUE, _xlfn.XLOOKUP(C680, Products!A$2:A$91,Products!G$2:G$91), 0)</f>
        <v>0</v>
      </c>
      <c r="N680" t="str">
        <f ca="1">_xlfn.TEXTJOIN(", ", TRUE,
 IF(AND(L680=TRUE, E680&gt;0), "Membership Pricing", ""),
 IF(AND(L680=TRUE, M680&gt;0), "PC Points", ""),
 IF(AND(_xlfn.XLOOKUP(C680, Products!A:A, Products!C:C, "")="Bakery", RAND()&lt;0.3), "50% Perishable", "")
)</f>
        <v/>
      </c>
      <c r="O680" s="5">
        <f t="shared" ca="1" si="21"/>
        <v>0</v>
      </c>
    </row>
    <row r="681" spans="1:15" x14ac:dyDescent="0.45">
      <c r="A681" t="s">
        <v>144</v>
      </c>
      <c r="B681" s="6">
        <f>_xlfn.XLOOKUP(Table1[[#This Row],[Transaction_ID]],Transactions!A$2:A$501,Transactions!D$2:D$501)</f>
        <v>45719</v>
      </c>
      <c r="C681">
        <v>123584</v>
      </c>
      <c r="D681" s="5">
        <f>_xlfn.XLOOKUP(Table1[[#This Row],[SKU]],Products!A$2:A$91,Products!E$2:E$91)</f>
        <v>4.99</v>
      </c>
      <c r="E681" s="5">
        <f>_xlfn.XLOOKUP(C681,Products!A$2:A$91,Products!F$2:F$91)</f>
        <v>0</v>
      </c>
      <c r="F681">
        <v>5</v>
      </c>
      <c r="G681" s="5">
        <f>Table1[[#This Row],[Price]]*Table1[[#This Row],[Quantity_Sold]]</f>
        <v>24.950000000000003</v>
      </c>
      <c r="H681" s="5">
        <f t="shared" ca="1" si="20"/>
        <v>24.950000000000003</v>
      </c>
      <c r="I681">
        <f>_xlfn.XLOOKUP(Table1[[#This Row],[Transaction_ID]],Transactions!A$2:A$501,Transactions!B$2:B$501)</f>
        <v>222</v>
      </c>
      <c r="J681">
        <f>_xlfn.XLOOKUP(Table1[[#This Row],[Transaction_ID]],Transactions!$A$2:$A$501,Transactions!$C$2:$C$501)</f>
        <v>1</v>
      </c>
      <c r="K681" t="str">
        <f>_xlfn.XLOOKUP(Table1[[#This Row],[Transaction_ID]],Transactions!A$2:A$501,Transactions!F$2:F$501)</f>
        <v>Credit Card</v>
      </c>
      <c r="L681" t="b">
        <f>_xlfn.XLOOKUP(Table1[[#This Row],[Transaction_ID]],Transactions!A$2:A$501,Transactions!G$2:G$501)</f>
        <v>1</v>
      </c>
      <c r="M681" s="1">
        <f>IF(L681=TRUE, _xlfn.XLOOKUP(C681, Products!A$2:A$91,Products!G$2:G$91), 0)</f>
        <v>0</v>
      </c>
      <c r="N681" t="str">
        <f ca="1">_xlfn.TEXTJOIN(", ", TRUE,
 IF(AND(L681=TRUE, E681&gt;0), "Membership Pricing", ""),
 IF(AND(L681=TRUE, M681&gt;0), "PC Points", ""),
 IF(AND(_xlfn.XLOOKUP(C681, Products!A:A, Products!C:C, "")="Bakery", RAND()&lt;0.3), "50% Perishable", "")
)</f>
        <v/>
      </c>
      <c r="O681" s="5">
        <f t="shared" ca="1" si="21"/>
        <v>0</v>
      </c>
    </row>
    <row r="682" spans="1:15" x14ac:dyDescent="0.45">
      <c r="A682" t="s">
        <v>145</v>
      </c>
      <c r="B682" s="6">
        <f>_xlfn.XLOOKUP(Table1[[#This Row],[Transaction_ID]],Transactions!A$2:A$501,Transactions!D$2:D$501)</f>
        <v>45719</v>
      </c>
      <c r="C682">
        <v>123579</v>
      </c>
      <c r="D682" s="5">
        <f>_xlfn.XLOOKUP(Table1[[#This Row],[SKU]],Products!A$2:A$91,Products!E$2:E$91)</f>
        <v>5.49</v>
      </c>
      <c r="E682" s="5">
        <f>_xlfn.XLOOKUP(C682,Products!A$2:A$91,Products!F$2:F$91)</f>
        <v>0</v>
      </c>
      <c r="F682">
        <v>3</v>
      </c>
      <c r="G682" s="5">
        <f>Table1[[#This Row],[Price]]*Table1[[#This Row],[Quantity_Sold]]</f>
        <v>16.47</v>
      </c>
      <c r="H682" s="5">
        <f t="shared" ca="1" si="20"/>
        <v>16.47</v>
      </c>
      <c r="I682">
        <f>_xlfn.XLOOKUP(Table1[[#This Row],[Transaction_ID]],Transactions!A$2:A$501,Transactions!B$2:B$501)</f>
        <v>223</v>
      </c>
      <c r="J682">
        <f>_xlfn.XLOOKUP(Table1[[#This Row],[Transaction_ID]],Transactions!$A$2:$A$501,Transactions!$C$2:$C$501)</f>
        <v>5</v>
      </c>
      <c r="K682" t="str">
        <f>_xlfn.XLOOKUP(Table1[[#This Row],[Transaction_ID]],Transactions!A$2:A$501,Transactions!F$2:F$501)</f>
        <v>Credit Card</v>
      </c>
      <c r="L682" t="b">
        <f>_xlfn.XLOOKUP(Table1[[#This Row],[Transaction_ID]],Transactions!A$2:A$501,Transactions!G$2:G$501)</f>
        <v>1</v>
      </c>
      <c r="M682" s="1">
        <f>IF(L682=TRUE, _xlfn.XLOOKUP(C682, Products!A$2:A$91,Products!G$2:G$91), 0)</f>
        <v>0</v>
      </c>
      <c r="N682" t="str">
        <f ca="1">_xlfn.TEXTJOIN(", ", TRUE,
 IF(AND(L682=TRUE, E682&gt;0), "Membership Pricing", ""),
 IF(AND(L682=TRUE, M682&gt;0), "PC Points", ""),
 IF(AND(_xlfn.XLOOKUP(C682, Products!A:A, Products!C:C, "")="Bakery", RAND()&lt;0.3), "50% Perishable", "")
)</f>
        <v/>
      </c>
      <c r="O682" s="5">
        <f t="shared" ca="1" si="21"/>
        <v>0</v>
      </c>
    </row>
    <row r="683" spans="1:15" x14ac:dyDescent="0.45">
      <c r="A683" t="s">
        <v>145</v>
      </c>
      <c r="B683" s="6">
        <f>_xlfn.XLOOKUP(Table1[[#This Row],[Transaction_ID]],Transactions!A$2:A$501,Transactions!D$2:D$501)</f>
        <v>45719</v>
      </c>
      <c r="C683">
        <v>123569</v>
      </c>
      <c r="D683" s="5">
        <f>_xlfn.XLOOKUP(Table1[[#This Row],[SKU]],Products!A$2:A$91,Products!E$2:E$91)</f>
        <v>3.99</v>
      </c>
      <c r="E683" s="5">
        <f>_xlfn.XLOOKUP(C683,Products!A$2:A$91,Products!F$2:F$91)</f>
        <v>0</v>
      </c>
      <c r="F683">
        <v>3</v>
      </c>
      <c r="G683" s="5">
        <f>Table1[[#This Row],[Price]]*Table1[[#This Row],[Quantity_Sold]]</f>
        <v>11.97</v>
      </c>
      <c r="H683" s="5">
        <f t="shared" ca="1" si="20"/>
        <v>11.97</v>
      </c>
      <c r="I683">
        <f>_xlfn.XLOOKUP(Table1[[#This Row],[Transaction_ID]],Transactions!A$2:A$501,Transactions!B$2:B$501)</f>
        <v>223</v>
      </c>
      <c r="J683">
        <f>_xlfn.XLOOKUP(Table1[[#This Row],[Transaction_ID]],Transactions!$A$2:$A$501,Transactions!$C$2:$C$501)</f>
        <v>5</v>
      </c>
      <c r="K683" t="str">
        <f>_xlfn.XLOOKUP(Table1[[#This Row],[Transaction_ID]],Transactions!A$2:A$501,Transactions!F$2:F$501)</f>
        <v>Credit Card</v>
      </c>
      <c r="L683" t="b">
        <f>_xlfn.XLOOKUP(Table1[[#This Row],[Transaction_ID]],Transactions!A$2:A$501,Transactions!G$2:G$501)</f>
        <v>1</v>
      </c>
      <c r="M683" s="1">
        <f>IF(L683=TRUE, _xlfn.XLOOKUP(C683, Products!A$2:A$91,Products!G$2:G$91), 0)</f>
        <v>0</v>
      </c>
      <c r="N683" t="str">
        <f ca="1">_xlfn.TEXTJOIN(", ", TRUE,
 IF(AND(L683=TRUE, E683&gt;0), "Membership Pricing", ""),
 IF(AND(L683=TRUE, M683&gt;0), "PC Points", ""),
 IF(AND(_xlfn.XLOOKUP(C683, Products!A:A, Products!C:C, "")="Bakery", RAND()&lt;0.3), "50% Perishable", "")
)</f>
        <v/>
      </c>
      <c r="O683" s="5">
        <f t="shared" ca="1" si="21"/>
        <v>0</v>
      </c>
    </row>
    <row r="684" spans="1:15" x14ac:dyDescent="0.45">
      <c r="A684" t="s">
        <v>146</v>
      </c>
      <c r="B684" s="6">
        <f>_xlfn.XLOOKUP(Table1[[#This Row],[Transaction_ID]],Transactions!A$2:A$501,Transactions!D$2:D$501)</f>
        <v>45719</v>
      </c>
      <c r="C684">
        <v>123516</v>
      </c>
      <c r="D684" s="5">
        <f>_xlfn.XLOOKUP(Table1[[#This Row],[SKU]],Products!A$2:A$91,Products!E$2:E$91)</f>
        <v>7.99</v>
      </c>
      <c r="E684" s="5">
        <f>_xlfn.XLOOKUP(C684,Products!A$2:A$91,Products!F$2:F$91)</f>
        <v>0</v>
      </c>
      <c r="F684">
        <v>3</v>
      </c>
      <c r="G684" s="5">
        <f>Table1[[#This Row],[Price]]*Table1[[#This Row],[Quantity_Sold]]</f>
        <v>23.97</v>
      </c>
      <c r="H684" s="5">
        <f t="shared" ca="1" si="20"/>
        <v>23.97</v>
      </c>
      <c r="I684">
        <f>_xlfn.XLOOKUP(Table1[[#This Row],[Transaction_ID]],Transactions!A$2:A$501,Transactions!B$2:B$501)</f>
        <v>220</v>
      </c>
      <c r="J684">
        <f>_xlfn.XLOOKUP(Table1[[#This Row],[Transaction_ID]],Transactions!$A$2:$A$501,Transactions!$C$2:$C$501)</f>
        <v>3</v>
      </c>
      <c r="K684" t="str">
        <f>_xlfn.XLOOKUP(Table1[[#This Row],[Transaction_ID]],Transactions!A$2:A$501,Transactions!F$2:F$501)</f>
        <v>Credit Card</v>
      </c>
      <c r="L684" t="b">
        <f>_xlfn.XLOOKUP(Table1[[#This Row],[Transaction_ID]],Transactions!A$2:A$501,Transactions!G$2:G$501)</f>
        <v>1</v>
      </c>
      <c r="M684" s="1">
        <f>IF(L684=TRUE, _xlfn.XLOOKUP(C684, Products!A$2:A$91,Products!G$2:G$91), 0)</f>
        <v>0</v>
      </c>
      <c r="N684" t="str">
        <f ca="1">_xlfn.TEXTJOIN(", ", TRUE,
 IF(AND(L684=TRUE, E684&gt;0), "Membership Pricing", ""),
 IF(AND(L684=TRUE, M684&gt;0), "PC Points", ""),
 IF(AND(_xlfn.XLOOKUP(C684, Products!A:A, Products!C:C, "")="Bakery", RAND()&lt;0.3), "50% Perishable", "")
)</f>
        <v/>
      </c>
      <c r="O684" s="5">
        <f t="shared" ca="1" si="21"/>
        <v>0</v>
      </c>
    </row>
    <row r="685" spans="1:15" x14ac:dyDescent="0.45">
      <c r="A685" t="s">
        <v>146</v>
      </c>
      <c r="B685" s="6">
        <f>_xlfn.XLOOKUP(Table1[[#This Row],[Transaction_ID]],Transactions!A$2:A$501,Transactions!D$2:D$501)</f>
        <v>45719</v>
      </c>
      <c r="C685">
        <v>123560</v>
      </c>
      <c r="D685" s="5">
        <f>_xlfn.XLOOKUP(Table1[[#This Row],[SKU]],Products!A$2:A$91,Products!E$2:E$91)</f>
        <v>7.99</v>
      </c>
      <c r="E685" s="5">
        <f>_xlfn.XLOOKUP(C685,Products!A$2:A$91,Products!F$2:F$91)</f>
        <v>0</v>
      </c>
      <c r="F685">
        <v>2</v>
      </c>
      <c r="G685" s="5">
        <f>Table1[[#This Row],[Price]]*Table1[[#This Row],[Quantity_Sold]]</f>
        <v>15.98</v>
      </c>
      <c r="H685" s="5">
        <f t="shared" ca="1" si="20"/>
        <v>15.98</v>
      </c>
      <c r="I685">
        <f>_xlfn.XLOOKUP(Table1[[#This Row],[Transaction_ID]],Transactions!A$2:A$501,Transactions!B$2:B$501)</f>
        <v>220</v>
      </c>
      <c r="J685">
        <f>_xlfn.XLOOKUP(Table1[[#This Row],[Transaction_ID]],Transactions!$A$2:$A$501,Transactions!$C$2:$C$501)</f>
        <v>3</v>
      </c>
      <c r="K685" t="str">
        <f>_xlfn.XLOOKUP(Table1[[#This Row],[Transaction_ID]],Transactions!A$2:A$501,Transactions!F$2:F$501)</f>
        <v>Credit Card</v>
      </c>
      <c r="L685" t="b">
        <f>_xlfn.XLOOKUP(Table1[[#This Row],[Transaction_ID]],Transactions!A$2:A$501,Transactions!G$2:G$501)</f>
        <v>1</v>
      </c>
      <c r="M685" s="1">
        <f>IF(L685=TRUE, _xlfn.XLOOKUP(C685, Products!A$2:A$91,Products!G$2:G$91), 0)</f>
        <v>0</v>
      </c>
      <c r="N685" t="str">
        <f ca="1">_xlfn.TEXTJOIN(", ", TRUE,
 IF(AND(L685=TRUE, E685&gt;0), "Membership Pricing", ""),
 IF(AND(L685=TRUE, M685&gt;0), "PC Points", ""),
 IF(AND(_xlfn.XLOOKUP(C685, Products!A:A, Products!C:C, "")="Bakery", RAND()&lt;0.3), "50% Perishable", "")
)</f>
        <v/>
      </c>
      <c r="O685" s="5">
        <f t="shared" ca="1" si="21"/>
        <v>0</v>
      </c>
    </row>
    <row r="686" spans="1:15" x14ac:dyDescent="0.45">
      <c r="A686" t="s">
        <v>146</v>
      </c>
      <c r="B686" s="6">
        <f>_xlfn.XLOOKUP(Table1[[#This Row],[Transaction_ID]],Transactions!A$2:A$501,Transactions!D$2:D$501)</f>
        <v>45719</v>
      </c>
      <c r="C686">
        <v>123524</v>
      </c>
      <c r="D686" s="5">
        <f>_xlfn.XLOOKUP(Table1[[#This Row],[SKU]],Products!A$2:A$91,Products!E$2:E$91)</f>
        <v>2.99</v>
      </c>
      <c r="E686" s="5">
        <f>_xlfn.XLOOKUP(C686,Products!A$2:A$91,Products!F$2:F$91)</f>
        <v>0</v>
      </c>
      <c r="F686">
        <v>5</v>
      </c>
      <c r="G686" s="5">
        <f>Table1[[#This Row],[Price]]*Table1[[#This Row],[Quantity_Sold]]</f>
        <v>14.950000000000001</v>
      </c>
      <c r="H686" s="5">
        <f t="shared" ca="1" si="20"/>
        <v>14.950000000000001</v>
      </c>
      <c r="I686">
        <f>_xlfn.XLOOKUP(Table1[[#This Row],[Transaction_ID]],Transactions!A$2:A$501,Transactions!B$2:B$501)</f>
        <v>220</v>
      </c>
      <c r="J686">
        <f>_xlfn.XLOOKUP(Table1[[#This Row],[Transaction_ID]],Transactions!$A$2:$A$501,Transactions!$C$2:$C$501)</f>
        <v>3</v>
      </c>
      <c r="K686" t="str">
        <f>_xlfn.XLOOKUP(Table1[[#This Row],[Transaction_ID]],Transactions!A$2:A$501,Transactions!F$2:F$501)</f>
        <v>Credit Card</v>
      </c>
      <c r="L686" t="b">
        <f>_xlfn.XLOOKUP(Table1[[#This Row],[Transaction_ID]],Transactions!A$2:A$501,Transactions!G$2:G$501)</f>
        <v>1</v>
      </c>
      <c r="M686" s="1">
        <f>IF(L686=TRUE, _xlfn.XLOOKUP(C686, Products!A$2:A$91,Products!G$2:G$91), 0)</f>
        <v>0</v>
      </c>
      <c r="N686" t="str">
        <f ca="1">_xlfn.TEXTJOIN(", ", TRUE,
 IF(AND(L686=TRUE, E686&gt;0), "Membership Pricing", ""),
 IF(AND(L686=TRUE, M686&gt;0), "PC Points", ""),
 IF(AND(_xlfn.XLOOKUP(C686, Products!A:A, Products!C:C, "")="Bakery", RAND()&lt;0.3), "50% Perishable", "")
)</f>
        <v/>
      </c>
      <c r="O686" s="5">
        <f t="shared" ca="1" si="21"/>
        <v>0</v>
      </c>
    </row>
    <row r="687" spans="1:15" x14ac:dyDescent="0.45">
      <c r="A687" t="s">
        <v>146</v>
      </c>
      <c r="B687" s="6">
        <f>_xlfn.XLOOKUP(Table1[[#This Row],[Transaction_ID]],Transactions!A$2:A$501,Transactions!D$2:D$501)</f>
        <v>45719</v>
      </c>
      <c r="C687">
        <v>123511</v>
      </c>
      <c r="D687" s="5">
        <f>_xlfn.XLOOKUP(Table1[[#This Row],[SKU]],Products!A$2:A$91,Products!E$2:E$91)</f>
        <v>2.4900000000000002</v>
      </c>
      <c r="E687" s="5">
        <f>_xlfn.XLOOKUP(C687,Products!A$2:A$91,Products!F$2:F$91)</f>
        <v>2</v>
      </c>
      <c r="F687">
        <v>2</v>
      </c>
      <c r="G687" s="5">
        <f>Table1[[#This Row],[Price]]*Table1[[#This Row],[Quantity_Sold]]</f>
        <v>4.9800000000000004</v>
      </c>
      <c r="H687" s="5">
        <f t="shared" ca="1" si="20"/>
        <v>4</v>
      </c>
      <c r="I687">
        <f>_xlfn.XLOOKUP(Table1[[#This Row],[Transaction_ID]],Transactions!A$2:A$501,Transactions!B$2:B$501)</f>
        <v>220</v>
      </c>
      <c r="J687">
        <f>_xlfn.XLOOKUP(Table1[[#This Row],[Transaction_ID]],Transactions!$A$2:$A$501,Transactions!$C$2:$C$501)</f>
        <v>3</v>
      </c>
      <c r="K687" t="str">
        <f>_xlfn.XLOOKUP(Table1[[#This Row],[Transaction_ID]],Transactions!A$2:A$501,Transactions!F$2:F$501)</f>
        <v>Credit Card</v>
      </c>
      <c r="L687" t="b">
        <f>_xlfn.XLOOKUP(Table1[[#This Row],[Transaction_ID]],Transactions!A$2:A$501,Transactions!G$2:G$501)</f>
        <v>1</v>
      </c>
      <c r="M687" s="1">
        <f>IF(L687=TRUE, _xlfn.XLOOKUP(C687, Products!A$2:A$91,Products!G$2:G$91), 0)</f>
        <v>0</v>
      </c>
      <c r="N687" t="str">
        <f ca="1">_xlfn.TEXTJOIN(", ", TRUE,
 IF(AND(L687=TRUE, E687&gt;0), "Membership Pricing", ""),
 IF(AND(L687=TRUE, M687&gt;0), "PC Points", ""),
 IF(AND(_xlfn.XLOOKUP(C687, Products!A:A, Products!C:C, "")="Bakery", RAND()&lt;0.3), "50% Perishable", "")
)</f>
        <v>Membership Pricing</v>
      </c>
      <c r="O687" s="5">
        <f t="shared" ca="1" si="21"/>
        <v>0.98000000000000043</v>
      </c>
    </row>
    <row r="688" spans="1:15" x14ac:dyDescent="0.45">
      <c r="A688" t="s">
        <v>147</v>
      </c>
      <c r="B688" s="6">
        <f>_xlfn.XLOOKUP(Table1[[#This Row],[Transaction_ID]],Transactions!A$2:A$501,Transactions!D$2:D$501)</f>
        <v>45726</v>
      </c>
      <c r="C688">
        <v>123578</v>
      </c>
      <c r="D688" s="5">
        <f>_xlfn.XLOOKUP(Table1[[#This Row],[SKU]],Products!A$2:A$91,Products!E$2:E$91)</f>
        <v>3.29</v>
      </c>
      <c r="E688" s="5">
        <f>_xlfn.XLOOKUP(C688,Products!A$2:A$91,Products!F$2:F$91)</f>
        <v>0</v>
      </c>
      <c r="F688">
        <v>3</v>
      </c>
      <c r="G688" s="5">
        <f>Table1[[#This Row],[Price]]*Table1[[#This Row],[Quantity_Sold]]</f>
        <v>9.870000000000001</v>
      </c>
      <c r="H688" s="5">
        <f t="shared" ca="1" si="20"/>
        <v>4.9350000000000005</v>
      </c>
      <c r="I688">
        <f>_xlfn.XLOOKUP(Table1[[#This Row],[Transaction_ID]],Transactions!A$2:A$501,Transactions!B$2:B$501)</f>
        <v>219</v>
      </c>
      <c r="J688">
        <f>_xlfn.XLOOKUP(Table1[[#This Row],[Transaction_ID]],Transactions!$A$2:$A$501,Transactions!$C$2:$C$501)</f>
        <v>1</v>
      </c>
      <c r="K688" t="str">
        <f>_xlfn.XLOOKUP(Table1[[#This Row],[Transaction_ID]],Transactions!A$2:A$501,Transactions!F$2:F$501)</f>
        <v>Debit Card</v>
      </c>
      <c r="L688" t="b">
        <f>_xlfn.XLOOKUP(Table1[[#This Row],[Transaction_ID]],Transactions!A$2:A$501,Transactions!G$2:G$501)</f>
        <v>1</v>
      </c>
      <c r="M688" s="1">
        <f>IF(L688=TRUE, _xlfn.XLOOKUP(C688, Products!A$2:A$91,Products!G$2:G$91), 0)</f>
        <v>0</v>
      </c>
      <c r="N688" t="str">
        <f ca="1">_xlfn.TEXTJOIN(", ", TRUE,
 IF(AND(L688=TRUE, E688&gt;0), "Membership Pricing", ""),
 IF(AND(L688=TRUE, M688&gt;0), "PC Points", ""),
 IF(AND(_xlfn.XLOOKUP(C688, Products!A:A, Products!C:C, "")="Bakery", RAND()&lt;0.3), "50% Perishable", "")
)</f>
        <v>50% Perishable</v>
      </c>
      <c r="O688" s="5">
        <f t="shared" ca="1" si="21"/>
        <v>4.9350000000000005</v>
      </c>
    </row>
    <row r="689" spans="1:15" x14ac:dyDescent="0.45">
      <c r="A689" t="s">
        <v>147</v>
      </c>
      <c r="B689" s="6">
        <f>_xlfn.XLOOKUP(Table1[[#This Row],[Transaction_ID]],Transactions!A$2:A$501,Transactions!D$2:D$501)</f>
        <v>45726</v>
      </c>
      <c r="C689">
        <v>123587</v>
      </c>
      <c r="D689" s="5">
        <f>_xlfn.XLOOKUP(Table1[[#This Row],[SKU]],Products!A$2:A$91,Products!E$2:E$91)</f>
        <v>3.99</v>
      </c>
      <c r="E689" s="5">
        <f>_xlfn.XLOOKUP(C689,Products!A$2:A$91,Products!F$2:F$91)</f>
        <v>0</v>
      </c>
      <c r="F689">
        <v>4</v>
      </c>
      <c r="G689" s="5">
        <f>Table1[[#This Row],[Price]]*Table1[[#This Row],[Quantity_Sold]]</f>
        <v>15.96</v>
      </c>
      <c r="H689" s="5">
        <f t="shared" ca="1" si="20"/>
        <v>15.96</v>
      </c>
      <c r="I689">
        <f>_xlfn.XLOOKUP(Table1[[#This Row],[Transaction_ID]],Transactions!A$2:A$501,Transactions!B$2:B$501)</f>
        <v>219</v>
      </c>
      <c r="J689">
        <f>_xlfn.XLOOKUP(Table1[[#This Row],[Transaction_ID]],Transactions!$A$2:$A$501,Transactions!$C$2:$C$501)</f>
        <v>1</v>
      </c>
      <c r="K689" t="str">
        <f>_xlfn.XLOOKUP(Table1[[#This Row],[Transaction_ID]],Transactions!A$2:A$501,Transactions!F$2:F$501)</f>
        <v>Debit Card</v>
      </c>
      <c r="L689" t="b">
        <f>_xlfn.XLOOKUP(Table1[[#This Row],[Transaction_ID]],Transactions!A$2:A$501,Transactions!G$2:G$501)</f>
        <v>1</v>
      </c>
      <c r="M689" s="1">
        <f>IF(L689=TRUE, _xlfn.XLOOKUP(C689, Products!A$2:A$91,Products!G$2:G$91), 0)</f>
        <v>0</v>
      </c>
      <c r="N689" t="str">
        <f ca="1">_xlfn.TEXTJOIN(", ", TRUE,
 IF(AND(L689=TRUE, E689&gt;0), "Membership Pricing", ""),
 IF(AND(L689=TRUE, M689&gt;0), "PC Points", ""),
 IF(AND(_xlfn.XLOOKUP(C689, Products!A:A, Products!C:C, "")="Bakery", RAND()&lt;0.3), "50% Perishable", "")
)</f>
        <v/>
      </c>
      <c r="O689" s="5">
        <f t="shared" ca="1" si="21"/>
        <v>0</v>
      </c>
    </row>
    <row r="690" spans="1:15" x14ac:dyDescent="0.45">
      <c r="A690" t="s">
        <v>147</v>
      </c>
      <c r="B690" s="6">
        <f>_xlfn.XLOOKUP(Table1[[#This Row],[Transaction_ID]],Transactions!A$2:A$501,Transactions!D$2:D$501)</f>
        <v>45726</v>
      </c>
      <c r="C690">
        <v>123593</v>
      </c>
      <c r="D690" s="5">
        <f>_xlfn.XLOOKUP(Table1[[#This Row],[SKU]],Products!A$2:A$91,Products!E$2:E$91)</f>
        <v>2.4900000000000002</v>
      </c>
      <c r="E690" s="5">
        <f>_xlfn.XLOOKUP(C690,Products!A$2:A$91,Products!F$2:F$91)</f>
        <v>0</v>
      </c>
      <c r="F690">
        <v>4</v>
      </c>
      <c r="G690" s="5">
        <f>Table1[[#This Row],[Price]]*Table1[[#This Row],[Quantity_Sold]]</f>
        <v>9.9600000000000009</v>
      </c>
      <c r="H690" s="5">
        <f t="shared" ca="1" si="20"/>
        <v>9.9600000000000009</v>
      </c>
      <c r="I690">
        <f>_xlfn.XLOOKUP(Table1[[#This Row],[Transaction_ID]],Transactions!A$2:A$501,Transactions!B$2:B$501)</f>
        <v>219</v>
      </c>
      <c r="J690">
        <f>_xlfn.XLOOKUP(Table1[[#This Row],[Transaction_ID]],Transactions!$A$2:$A$501,Transactions!$C$2:$C$501)</f>
        <v>1</v>
      </c>
      <c r="K690" t="str">
        <f>_xlfn.XLOOKUP(Table1[[#This Row],[Transaction_ID]],Transactions!A$2:A$501,Transactions!F$2:F$501)</f>
        <v>Debit Card</v>
      </c>
      <c r="L690" t="b">
        <f>_xlfn.XLOOKUP(Table1[[#This Row],[Transaction_ID]],Transactions!A$2:A$501,Transactions!G$2:G$501)</f>
        <v>1</v>
      </c>
      <c r="M690" s="1">
        <f>IF(L690=TRUE, _xlfn.XLOOKUP(C690, Products!A$2:A$91,Products!G$2:G$91), 0)</f>
        <v>0</v>
      </c>
      <c r="N690" t="str">
        <f ca="1">_xlfn.TEXTJOIN(", ", TRUE,
 IF(AND(L690=TRUE, E690&gt;0), "Membership Pricing", ""),
 IF(AND(L690=TRUE, M690&gt;0), "PC Points", ""),
 IF(AND(_xlfn.XLOOKUP(C690, Products!A:A, Products!C:C, "")="Bakery", RAND()&lt;0.3), "50% Perishable", "")
)</f>
        <v/>
      </c>
      <c r="O690" s="5">
        <f t="shared" ca="1" si="21"/>
        <v>0</v>
      </c>
    </row>
    <row r="691" spans="1:15" x14ac:dyDescent="0.45">
      <c r="A691" t="s">
        <v>147</v>
      </c>
      <c r="B691" s="6">
        <f>_xlfn.XLOOKUP(Table1[[#This Row],[Transaction_ID]],Transactions!A$2:A$501,Transactions!D$2:D$501)</f>
        <v>45726</v>
      </c>
      <c r="C691">
        <v>123573</v>
      </c>
      <c r="D691" s="5">
        <f>_xlfn.XLOOKUP(Table1[[#This Row],[SKU]],Products!A$2:A$91,Products!E$2:E$91)</f>
        <v>2.99</v>
      </c>
      <c r="E691" s="5">
        <f>_xlfn.XLOOKUP(C691,Products!A$2:A$91,Products!F$2:F$91)</f>
        <v>0</v>
      </c>
      <c r="F691">
        <v>1</v>
      </c>
      <c r="G691" s="5">
        <f>Table1[[#This Row],[Price]]*Table1[[#This Row],[Quantity_Sold]]</f>
        <v>2.99</v>
      </c>
      <c r="H691" s="5">
        <f t="shared" ca="1" si="20"/>
        <v>1.4950000000000001</v>
      </c>
      <c r="I691">
        <f>_xlfn.XLOOKUP(Table1[[#This Row],[Transaction_ID]],Transactions!A$2:A$501,Transactions!B$2:B$501)</f>
        <v>219</v>
      </c>
      <c r="J691">
        <f>_xlfn.XLOOKUP(Table1[[#This Row],[Transaction_ID]],Transactions!$A$2:$A$501,Transactions!$C$2:$C$501)</f>
        <v>1</v>
      </c>
      <c r="K691" t="str">
        <f>_xlfn.XLOOKUP(Table1[[#This Row],[Transaction_ID]],Transactions!A$2:A$501,Transactions!F$2:F$501)</f>
        <v>Debit Card</v>
      </c>
      <c r="L691" t="b">
        <f>_xlfn.XLOOKUP(Table1[[#This Row],[Transaction_ID]],Transactions!A$2:A$501,Transactions!G$2:G$501)</f>
        <v>1</v>
      </c>
      <c r="M691" s="1">
        <f>IF(L691=TRUE, _xlfn.XLOOKUP(C691, Products!A$2:A$91,Products!G$2:G$91), 0)</f>
        <v>0</v>
      </c>
      <c r="N691" t="str">
        <f ca="1">_xlfn.TEXTJOIN(", ", TRUE,
 IF(AND(L691=TRUE, E691&gt;0), "Membership Pricing", ""),
 IF(AND(L691=TRUE, M691&gt;0), "PC Points", ""),
 IF(AND(_xlfn.XLOOKUP(C691, Products!A:A, Products!C:C, "")="Bakery", RAND()&lt;0.3), "50% Perishable", "")
)</f>
        <v>50% Perishable</v>
      </c>
      <c r="O691" s="5">
        <f t="shared" ca="1" si="21"/>
        <v>1.4950000000000001</v>
      </c>
    </row>
    <row r="692" spans="1:15" x14ac:dyDescent="0.45">
      <c r="A692" t="s">
        <v>148</v>
      </c>
      <c r="B692" s="6">
        <f>_xlfn.XLOOKUP(Table1[[#This Row],[Transaction_ID]],Transactions!A$2:A$501,Transactions!D$2:D$501)</f>
        <v>45726</v>
      </c>
      <c r="C692">
        <v>123587</v>
      </c>
      <c r="D692" s="5">
        <f>_xlfn.XLOOKUP(Table1[[#This Row],[SKU]],Products!A$2:A$91,Products!E$2:E$91)</f>
        <v>3.99</v>
      </c>
      <c r="E692" s="5">
        <f>_xlfn.XLOOKUP(C692,Products!A$2:A$91,Products!F$2:F$91)</f>
        <v>0</v>
      </c>
      <c r="F692">
        <v>2</v>
      </c>
      <c r="G692" s="5">
        <f>Table1[[#This Row],[Price]]*Table1[[#This Row],[Quantity_Sold]]</f>
        <v>7.98</v>
      </c>
      <c r="H692" s="5">
        <f t="shared" ca="1" si="20"/>
        <v>7.98</v>
      </c>
      <c r="I692">
        <f>_xlfn.XLOOKUP(Table1[[#This Row],[Transaction_ID]],Transactions!A$2:A$501,Transactions!B$2:B$501)</f>
        <v>213</v>
      </c>
      <c r="J692">
        <f>_xlfn.XLOOKUP(Table1[[#This Row],[Transaction_ID]],Transactions!$A$2:$A$501,Transactions!$C$2:$C$501)</f>
        <v>6</v>
      </c>
      <c r="K692" t="str">
        <f>_xlfn.XLOOKUP(Table1[[#This Row],[Transaction_ID]],Transactions!A$2:A$501,Transactions!F$2:F$501)</f>
        <v>Debit Card</v>
      </c>
      <c r="L692" t="b">
        <f>_xlfn.XLOOKUP(Table1[[#This Row],[Transaction_ID]],Transactions!A$2:A$501,Transactions!G$2:G$501)</f>
        <v>1</v>
      </c>
      <c r="M692" s="1">
        <f>IF(L692=TRUE, _xlfn.XLOOKUP(C692, Products!A$2:A$91,Products!G$2:G$91), 0)</f>
        <v>0</v>
      </c>
      <c r="N692" t="str">
        <f ca="1">_xlfn.TEXTJOIN(", ", TRUE,
 IF(AND(L692=TRUE, E692&gt;0), "Membership Pricing", ""),
 IF(AND(L692=TRUE, M692&gt;0), "PC Points", ""),
 IF(AND(_xlfn.XLOOKUP(C692, Products!A:A, Products!C:C, "")="Bakery", RAND()&lt;0.3), "50% Perishable", "")
)</f>
        <v/>
      </c>
      <c r="O692" s="5">
        <f t="shared" ca="1" si="21"/>
        <v>0</v>
      </c>
    </row>
    <row r="693" spans="1:15" x14ac:dyDescent="0.45">
      <c r="A693" t="s">
        <v>148</v>
      </c>
      <c r="B693" s="6">
        <f>_xlfn.XLOOKUP(Table1[[#This Row],[Transaction_ID]],Transactions!A$2:A$501,Transactions!D$2:D$501)</f>
        <v>45726</v>
      </c>
      <c r="C693">
        <v>123515</v>
      </c>
      <c r="D693" s="5">
        <f>_xlfn.XLOOKUP(Table1[[#This Row],[SKU]],Products!A$2:A$91,Products!E$2:E$91)</f>
        <v>5.99</v>
      </c>
      <c r="E693" s="5">
        <f>_xlfn.XLOOKUP(C693,Products!A$2:A$91,Products!F$2:F$91)</f>
        <v>0</v>
      </c>
      <c r="F693">
        <v>4</v>
      </c>
      <c r="G693" s="5">
        <f>Table1[[#This Row],[Price]]*Table1[[#This Row],[Quantity_Sold]]</f>
        <v>23.96</v>
      </c>
      <c r="H693" s="5">
        <f t="shared" ca="1" si="20"/>
        <v>23.96</v>
      </c>
      <c r="I693">
        <f>_xlfn.XLOOKUP(Table1[[#This Row],[Transaction_ID]],Transactions!A$2:A$501,Transactions!B$2:B$501)</f>
        <v>213</v>
      </c>
      <c r="J693">
        <f>_xlfn.XLOOKUP(Table1[[#This Row],[Transaction_ID]],Transactions!$A$2:$A$501,Transactions!$C$2:$C$501)</f>
        <v>6</v>
      </c>
      <c r="K693" t="str">
        <f>_xlfn.XLOOKUP(Table1[[#This Row],[Transaction_ID]],Transactions!A$2:A$501,Transactions!F$2:F$501)</f>
        <v>Debit Card</v>
      </c>
      <c r="L693" t="b">
        <f>_xlfn.XLOOKUP(Table1[[#This Row],[Transaction_ID]],Transactions!A$2:A$501,Transactions!G$2:G$501)</f>
        <v>1</v>
      </c>
      <c r="M693" s="1">
        <f>IF(L693=TRUE, _xlfn.XLOOKUP(C693, Products!A$2:A$91,Products!G$2:G$91), 0)</f>
        <v>0</v>
      </c>
      <c r="N693" t="str">
        <f ca="1">_xlfn.TEXTJOIN(", ", TRUE,
 IF(AND(L693=TRUE, E693&gt;0), "Membership Pricing", ""),
 IF(AND(L693=TRUE, M693&gt;0), "PC Points", ""),
 IF(AND(_xlfn.XLOOKUP(C693, Products!A:A, Products!C:C, "")="Bakery", RAND()&lt;0.3), "50% Perishable", "")
)</f>
        <v/>
      </c>
      <c r="O693" s="5">
        <f t="shared" ca="1" si="21"/>
        <v>0</v>
      </c>
    </row>
    <row r="694" spans="1:15" x14ac:dyDescent="0.45">
      <c r="A694" t="s">
        <v>148</v>
      </c>
      <c r="B694" s="6">
        <f>_xlfn.XLOOKUP(Table1[[#This Row],[Transaction_ID]],Transactions!A$2:A$501,Transactions!D$2:D$501)</f>
        <v>45726</v>
      </c>
      <c r="C694">
        <v>123552</v>
      </c>
      <c r="D694" s="5">
        <f>_xlfn.XLOOKUP(Table1[[#This Row],[SKU]],Products!A$2:A$91,Products!E$2:E$91)</f>
        <v>5.49</v>
      </c>
      <c r="E694" s="5">
        <f>_xlfn.XLOOKUP(C694,Products!A$2:A$91,Products!F$2:F$91)</f>
        <v>0</v>
      </c>
      <c r="F694">
        <v>3</v>
      </c>
      <c r="G694" s="5">
        <f>Table1[[#This Row],[Price]]*Table1[[#This Row],[Quantity_Sold]]</f>
        <v>16.47</v>
      </c>
      <c r="H694" s="5">
        <f t="shared" ca="1" si="20"/>
        <v>16.47</v>
      </c>
      <c r="I694">
        <f>_xlfn.XLOOKUP(Table1[[#This Row],[Transaction_ID]],Transactions!A$2:A$501,Transactions!B$2:B$501)</f>
        <v>213</v>
      </c>
      <c r="J694">
        <f>_xlfn.XLOOKUP(Table1[[#This Row],[Transaction_ID]],Transactions!$A$2:$A$501,Transactions!$C$2:$C$501)</f>
        <v>6</v>
      </c>
      <c r="K694" t="str">
        <f>_xlfn.XLOOKUP(Table1[[#This Row],[Transaction_ID]],Transactions!A$2:A$501,Transactions!F$2:F$501)</f>
        <v>Debit Card</v>
      </c>
      <c r="L694" t="b">
        <f>_xlfn.XLOOKUP(Table1[[#This Row],[Transaction_ID]],Transactions!A$2:A$501,Transactions!G$2:G$501)</f>
        <v>1</v>
      </c>
      <c r="M694" s="1">
        <f>IF(L694=TRUE, _xlfn.XLOOKUP(C694, Products!A$2:A$91,Products!G$2:G$91), 0)</f>
        <v>0</v>
      </c>
      <c r="N694" t="str">
        <f ca="1">_xlfn.TEXTJOIN(", ", TRUE,
 IF(AND(L694=TRUE, E694&gt;0), "Membership Pricing", ""),
 IF(AND(L694=TRUE, M694&gt;0), "PC Points", ""),
 IF(AND(_xlfn.XLOOKUP(C694, Products!A:A, Products!C:C, "")="Bakery", RAND()&lt;0.3), "50% Perishable", "")
)</f>
        <v/>
      </c>
      <c r="O694" s="5">
        <f t="shared" ca="1" si="21"/>
        <v>0</v>
      </c>
    </row>
    <row r="695" spans="1:15" x14ac:dyDescent="0.45">
      <c r="A695" t="s">
        <v>371</v>
      </c>
      <c r="B695" s="6">
        <f>_xlfn.XLOOKUP(Table1[[#This Row],[Transaction_ID]],Transactions!A$2:A$501,Transactions!D$2:D$501)</f>
        <v>45726</v>
      </c>
      <c r="C695">
        <v>123589</v>
      </c>
      <c r="D695" s="5">
        <f>_xlfn.XLOOKUP(Table1[[#This Row],[SKU]],Products!A$2:A$91,Products!E$2:E$91)</f>
        <v>4.99</v>
      </c>
      <c r="E695" s="5">
        <f>_xlfn.XLOOKUP(C695,Products!A$2:A$91,Products!F$2:F$91)</f>
        <v>0</v>
      </c>
      <c r="F695">
        <v>1</v>
      </c>
      <c r="G695" s="5">
        <f>Table1[[#This Row],[Price]]*Table1[[#This Row],[Quantity_Sold]]</f>
        <v>4.99</v>
      </c>
      <c r="H695" s="5">
        <f t="shared" ca="1" si="20"/>
        <v>4.99</v>
      </c>
      <c r="I695">
        <f>_xlfn.XLOOKUP(Table1[[#This Row],[Transaction_ID]],Transactions!A$2:A$501,Transactions!B$2:B$501)</f>
        <v>211</v>
      </c>
      <c r="J695">
        <f>_xlfn.XLOOKUP(Table1[[#This Row],[Transaction_ID]],Transactions!$A$2:$A$501,Transactions!$C$2:$C$501)</f>
        <v>7</v>
      </c>
      <c r="K695" t="str">
        <f>_xlfn.XLOOKUP(Table1[[#This Row],[Transaction_ID]],Transactions!A$2:A$501,Transactions!F$2:F$501)</f>
        <v>Cash</v>
      </c>
      <c r="L695" t="b">
        <f>_xlfn.XLOOKUP(Table1[[#This Row],[Transaction_ID]],Transactions!A$2:A$501,Transactions!G$2:G$501)</f>
        <v>1</v>
      </c>
      <c r="M695" s="1">
        <f>IF(L695=TRUE, _xlfn.XLOOKUP(C695, Products!A$2:A$91,Products!G$2:G$91), 0)</f>
        <v>0</v>
      </c>
      <c r="N695" t="str">
        <f ca="1">_xlfn.TEXTJOIN(", ", TRUE,
 IF(AND(L695=TRUE, E695&gt;0), "Membership Pricing", ""),
 IF(AND(L695=TRUE, M695&gt;0), "PC Points", ""),
 IF(AND(_xlfn.XLOOKUP(C695, Products!A:A, Products!C:C, "")="Bakery", RAND()&lt;0.3), "50% Perishable", "")
)</f>
        <v/>
      </c>
      <c r="O695" s="5">
        <f t="shared" ca="1" si="21"/>
        <v>0</v>
      </c>
    </row>
    <row r="696" spans="1:15" x14ac:dyDescent="0.45">
      <c r="A696" t="s">
        <v>371</v>
      </c>
      <c r="B696" s="6">
        <f>_xlfn.XLOOKUP(Table1[[#This Row],[Transaction_ID]],Transactions!A$2:A$501,Transactions!D$2:D$501)</f>
        <v>45726</v>
      </c>
      <c r="C696">
        <v>123553</v>
      </c>
      <c r="D696" s="5">
        <f>_xlfn.XLOOKUP(Table1[[#This Row],[SKU]],Products!A$2:A$91,Products!E$2:E$91)</f>
        <v>4.99</v>
      </c>
      <c r="E696" s="5">
        <f>_xlfn.XLOOKUP(C696,Products!A$2:A$91,Products!F$2:F$91)</f>
        <v>0</v>
      </c>
      <c r="F696">
        <v>5</v>
      </c>
      <c r="G696" s="5">
        <f>Table1[[#This Row],[Price]]*Table1[[#This Row],[Quantity_Sold]]</f>
        <v>24.950000000000003</v>
      </c>
      <c r="H696" s="5">
        <f t="shared" ca="1" si="20"/>
        <v>24.950000000000003</v>
      </c>
      <c r="I696">
        <f>_xlfn.XLOOKUP(Table1[[#This Row],[Transaction_ID]],Transactions!A$2:A$501,Transactions!B$2:B$501)</f>
        <v>211</v>
      </c>
      <c r="J696">
        <f>_xlfn.XLOOKUP(Table1[[#This Row],[Transaction_ID]],Transactions!$A$2:$A$501,Transactions!$C$2:$C$501)</f>
        <v>7</v>
      </c>
      <c r="K696" t="str">
        <f>_xlfn.XLOOKUP(Table1[[#This Row],[Transaction_ID]],Transactions!A$2:A$501,Transactions!F$2:F$501)</f>
        <v>Cash</v>
      </c>
      <c r="L696" t="b">
        <f>_xlfn.XLOOKUP(Table1[[#This Row],[Transaction_ID]],Transactions!A$2:A$501,Transactions!G$2:G$501)</f>
        <v>1</v>
      </c>
      <c r="M696" s="1">
        <f>IF(L696=TRUE, _xlfn.XLOOKUP(C696, Products!A$2:A$91,Products!G$2:G$91), 0)</f>
        <v>0</v>
      </c>
      <c r="N696" t="str">
        <f ca="1">_xlfn.TEXTJOIN(", ", TRUE,
 IF(AND(L696=TRUE, E696&gt;0), "Membership Pricing", ""),
 IF(AND(L696=TRUE, M696&gt;0), "PC Points", ""),
 IF(AND(_xlfn.XLOOKUP(C696, Products!A:A, Products!C:C, "")="Bakery", RAND()&lt;0.3), "50% Perishable", "")
)</f>
        <v/>
      </c>
      <c r="O696" s="5">
        <f t="shared" ca="1" si="21"/>
        <v>0</v>
      </c>
    </row>
    <row r="697" spans="1:15" x14ac:dyDescent="0.45">
      <c r="A697" t="s">
        <v>371</v>
      </c>
      <c r="B697" s="6">
        <f>_xlfn.XLOOKUP(Table1[[#This Row],[Transaction_ID]],Transactions!A$2:A$501,Transactions!D$2:D$501)</f>
        <v>45726</v>
      </c>
      <c r="C697">
        <v>123575</v>
      </c>
      <c r="D697" s="5">
        <f>_xlfn.XLOOKUP(Table1[[#This Row],[SKU]],Products!A$2:A$91,Products!E$2:E$91)</f>
        <v>3.49</v>
      </c>
      <c r="E697" s="5">
        <f>_xlfn.XLOOKUP(C697,Products!A$2:A$91,Products!F$2:F$91)</f>
        <v>0</v>
      </c>
      <c r="F697">
        <v>4</v>
      </c>
      <c r="G697" s="5">
        <f>Table1[[#This Row],[Price]]*Table1[[#This Row],[Quantity_Sold]]</f>
        <v>13.96</v>
      </c>
      <c r="H697" s="5">
        <f t="shared" ca="1" si="20"/>
        <v>13.96</v>
      </c>
      <c r="I697">
        <f>_xlfn.XLOOKUP(Table1[[#This Row],[Transaction_ID]],Transactions!A$2:A$501,Transactions!B$2:B$501)</f>
        <v>211</v>
      </c>
      <c r="J697">
        <f>_xlfn.XLOOKUP(Table1[[#This Row],[Transaction_ID]],Transactions!$A$2:$A$501,Transactions!$C$2:$C$501)</f>
        <v>7</v>
      </c>
      <c r="K697" t="str">
        <f>_xlfn.XLOOKUP(Table1[[#This Row],[Transaction_ID]],Transactions!A$2:A$501,Transactions!F$2:F$501)</f>
        <v>Cash</v>
      </c>
      <c r="L697" t="b">
        <f>_xlfn.XLOOKUP(Table1[[#This Row],[Transaction_ID]],Transactions!A$2:A$501,Transactions!G$2:G$501)</f>
        <v>1</v>
      </c>
      <c r="M697" s="1">
        <f>IF(L697=TRUE, _xlfn.XLOOKUP(C697, Products!A$2:A$91,Products!G$2:G$91), 0)</f>
        <v>1000</v>
      </c>
      <c r="N697" t="str">
        <f ca="1">_xlfn.TEXTJOIN(", ", TRUE,
 IF(AND(L697=TRUE, E697&gt;0), "Membership Pricing", ""),
 IF(AND(L697=TRUE, M697&gt;0), "PC Points", ""),
 IF(AND(_xlfn.XLOOKUP(C697, Products!A:A, Products!C:C, "")="Bakery", RAND()&lt;0.3), "50% Perishable", "")
)</f>
        <v>PC Points</v>
      </c>
      <c r="O697" s="5">
        <f t="shared" ca="1" si="21"/>
        <v>0</v>
      </c>
    </row>
    <row r="698" spans="1:15" x14ac:dyDescent="0.45">
      <c r="A698" t="s">
        <v>371</v>
      </c>
      <c r="B698" s="6">
        <f>_xlfn.XLOOKUP(Table1[[#This Row],[Transaction_ID]],Transactions!A$2:A$501,Transactions!D$2:D$501)</f>
        <v>45726</v>
      </c>
      <c r="C698">
        <v>123569</v>
      </c>
      <c r="D698" s="5">
        <f>_xlfn.XLOOKUP(Table1[[#This Row],[SKU]],Products!A$2:A$91,Products!E$2:E$91)</f>
        <v>3.99</v>
      </c>
      <c r="E698" s="5">
        <f>_xlfn.XLOOKUP(C698,Products!A$2:A$91,Products!F$2:F$91)</f>
        <v>0</v>
      </c>
      <c r="F698">
        <v>4</v>
      </c>
      <c r="G698" s="5">
        <f>Table1[[#This Row],[Price]]*Table1[[#This Row],[Quantity_Sold]]</f>
        <v>15.96</v>
      </c>
      <c r="H698" s="5">
        <f t="shared" ca="1" si="20"/>
        <v>15.96</v>
      </c>
      <c r="I698">
        <f>_xlfn.XLOOKUP(Table1[[#This Row],[Transaction_ID]],Transactions!A$2:A$501,Transactions!B$2:B$501)</f>
        <v>211</v>
      </c>
      <c r="J698">
        <f>_xlfn.XLOOKUP(Table1[[#This Row],[Transaction_ID]],Transactions!$A$2:$A$501,Transactions!$C$2:$C$501)</f>
        <v>7</v>
      </c>
      <c r="K698" t="str">
        <f>_xlfn.XLOOKUP(Table1[[#This Row],[Transaction_ID]],Transactions!A$2:A$501,Transactions!F$2:F$501)</f>
        <v>Cash</v>
      </c>
      <c r="L698" t="b">
        <f>_xlfn.XLOOKUP(Table1[[#This Row],[Transaction_ID]],Transactions!A$2:A$501,Transactions!G$2:G$501)</f>
        <v>1</v>
      </c>
      <c r="M698" s="1">
        <f>IF(L698=TRUE, _xlfn.XLOOKUP(C698, Products!A$2:A$91,Products!G$2:G$91), 0)</f>
        <v>0</v>
      </c>
      <c r="N698" t="str">
        <f ca="1">_xlfn.TEXTJOIN(", ", TRUE,
 IF(AND(L698=TRUE, E698&gt;0), "Membership Pricing", ""),
 IF(AND(L698=TRUE, M698&gt;0), "PC Points", ""),
 IF(AND(_xlfn.XLOOKUP(C698, Products!A:A, Products!C:C, "")="Bakery", RAND()&lt;0.3), "50% Perishable", "")
)</f>
        <v/>
      </c>
      <c r="O698" s="5">
        <f t="shared" ca="1" si="21"/>
        <v>0</v>
      </c>
    </row>
    <row r="699" spans="1:15" x14ac:dyDescent="0.45">
      <c r="A699" t="s">
        <v>149</v>
      </c>
      <c r="B699" s="6">
        <f>_xlfn.XLOOKUP(Table1[[#This Row],[Transaction_ID]],Transactions!A$2:A$501,Transactions!D$2:D$501)</f>
        <v>45723</v>
      </c>
      <c r="C699">
        <v>123581</v>
      </c>
      <c r="D699" s="5">
        <f>_xlfn.XLOOKUP(Table1[[#This Row],[SKU]],Products!A$2:A$91,Products!E$2:E$91)</f>
        <v>2.99</v>
      </c>
      <c r="E699" s="5">
        <f>_xlfn.XLOOKUP(C699,Products!A$2:A$91,Products!F$2:F$91)</f>
        <v>0</v>
      </c>
      <c r="F699">
        <v>5</v>
      </c>
      <c r="G699" s="5">
        <f>Table1[[#This Row],[Price]]*Table1[[#This Row],[Quantity_Sold]]</f>
        <v>14.950000000000001</v>
      </c>
      <c r="H699" s="5">
        <f t="shared" ca="1" si="20"/>
        <v>14.950000000000001</v>
      </c>
      <c r="I699">
        <f>_xlfn.XLOOKUP(Table1[[#This Row],[Transaction_ID]],Transactions!A$2:A$501,Transactions!B$2:B$501)</f>
        <v>215</v>
      </c>
      <c r="J699">
        <f>_xlfn.XLOOKUP(Table1[[#This Row],[Transaction_ID]],Transactions!$A$2:$A$501,Transactions!$C$2:$C$501)</f>
        <v>6</v>
      </c>
      <c r="K699" t="str">
        <f>_xlfn.XLOOKUP(Table1[[#This Row],[Transaction_ID]],Transactions!A$2:A$501,Transactions!F$2:F$501)</f>
        <v>Cash</v>
      </c>
      <c r="L699" t="b">
        <f>_xlfn.XLOOKUP(Table1[[#This Row],[Transaction_ID]],Transactions!A$2:A$501,Transactions!G$2:G$501)</f>
        <v>1</v>
      </c>
      <c r="M699" s="1">
        <f>IF(L699=TRUE, _xlfn.XLOOKUP(C699, Products!A$2:A$91,Products!G$2:G$91), 0)</f>
        <v>0</v>
      </c>
      <c r="N699" t="str">
        <f ca="1">_xlfn.TEXTJOIN(", ", TRUE,
 IF(AND(L699=TRUE, E699&gt;0), "Membership Pricing", ""),
 IF(AND(L699=TRUE, M699&gt;0), "PC Points", ""),
 IF(AND(_xlfn.XLOOKUP(C699, Products!A:A, Products!C:C, "")="Bakery", RAND()&lt;0.3), "50% Perishable", "")
)</f>
        <v/>
      </c>
      <c r="O699" s="5">
        <f t="shared" ca="1" si="21"/>
        <v>0</v>
      </c>
    </row>
    <row r="700" spans="1:15" x14ac:dyDescent="0.45">
      <c r="A700" t="s">
        <v>149</v>
      </c>
      <c r="B700" s="6">
        <f>_xlfn.XLOOKUP(Table1[[#This Row],[Transaction_ID]],Transactions!A$2:A$501,Transactions!D$2:D$501)</f>
        <v>45723</v>
      </c>
      <c r="C700">
        <v>123591</v>
      </c>
      <c r="D700" s="5">
        <f>_xlfn.XLOOKUP(Table1[[#This Row],[SKU]],Products!A$2:A$91,Products!E$2:E$91)</f>
        <v>4.49</v>
      </c>
      <c r="E700" s="5">
        <f>_xlfn.XLOOKUP(C700,Products!A$2:A$91,Products!F$2:F$91)</f>
        <v>0</v>
      </c>
      <c r="F700">
        <v>2</v>
      </c>
      <c r="G700" s="5">
        <f>Table1[[#This Row],[Price]]*Table1[[#This Row],[Quantity_Sold]]</f>
        <v>8.98</v>
      </c>
      <c r="H700" s="5">
        <f t="shared" ca="1" si="20"/>
        <v>8.98</v>
      </c>
      <c r="I700">
        <f>_xlfn.XLOOKUP(Table1[[#This Row],[Transaction_ID]],Transactions!A$2:A$501,Transactions!B$2:B$501)</f>
        <v>215</v>
      </c>
      <c r="J700">
        <f>_xlfn.XLOOKUP(Table1[[#This Row],[Transaction_ID]],Transactions!$A$2:$A$501,Transactions!$C$2:$C$501)</f>
        <v>6</v>
      </c>
      <c r="K700" t="str">
        <f>_xlfn.XLOOKUP(Table1[[#This Row],[Transaction_ID]],Transactions!A$2:A$501,Transactions!F$2:F$501)</f>
        <v>Cash</v>
      </c>
      <c r="L700" t="b">
        <f>_xlfn.XLOOKUP(Table1[[#This Row],[Transaction_ID]],Transactions!A$2:A$501,Transactions!G$2:G$501)</f>
        <v>1</v>
      </c>
      <c r="M700" s="1">
        <f>IF(L700=TRUE, _xlfn.XLOOKUP(C700, Products!A$2:A$91,Products!G$2:G$91), 0)</f>
        <v>0</v>
      </c>
      <c r="N700" t="str">
        <f ca="1">_xlfn.TEXTJOIN(", ", TRUE,
 IF(AND(L700=TRUE, E700&gt;0), "Membership Pricing", ""),
 IF(AND(L700=TRUE, M700&gt;0), "PC Points", ""),
 IF(AND(_xlfn.XLOOKUP(C700, Products!A:A, Products!C:C, "")="Bakery", RAND()&lt;0.3), "50% Perishable", "")
)</f>
        <v/>
      </c>
      <c r="O700" s="5">
        <f t="shared" ca="1" si="21"/>
        <v>0</v>
      </c>
    </row>
    <row r="701" spans="1:15" x14ac:dyDescent="0.45">
      <c r="A701" t="s">
        <v>150</v>
      </c>
      <c r="B701" s="6">
        <f>_xlfn.XLOOKUP(Table1[[#This Row],[Transaction_ID]],Transactions!A$2:A$501,Transactions!D$2:D$501)</f>
        <v>45723</v>
      </c>
      <c r="C701">
        <v>123587</v>
      </c>
      <c r="D701" s="5">
        <f>_xlfn.XLOOKUP(Table1[[#This Row],[SKU]],Products!A$2:A$91,Products!E$2:E$91)</f>
        <v>3.99</v>
      </c>
      <c r="E701" s="5">
        <f>_xlfn.XLOOKUP(C701,Products!A$2:A$91,Products!F$2:F$91)</f>
        <v>0</v>
      </c>
      <c r="F701">
        <v>2</v>
      </c>
      <c r="G701" s="5">
        <f>Table1[[#This Row],[Price]]*Table1[[#This Row],[Quantity_Sold]]</f>
        <v>7.98</v>
      </c>
      <c r="H701" s="5">
        <f t="shared" ca="1" si="20"/>
        <v>7.98</v>
      </c>
      <c r="I701">
        <f>_xlfn.XLOOKUP(Table1[[#This Row],[Transaction_ID]],Transactions!A$2:A$501,Transactions!B$2:B$501)</f>
        <v>208</v>
      </c>
      <c r="J701">
        <f>_xlfn.XLOOKUP(Table1[[#This Row],[Transaction_ID]],Transactions!$A$2:$A$501,Transactions!$C$2:$C$501)</f>
        <v>3</v>
      </c>
      <c r="K701" t="str">
        <f>_xlfn.XLOOKUP(Table1[[#This Row],[Transaction_ID]],Transactions!A$2:A$501,Transactions!F$2:F$501)</f>
        <v>Cash</v>
      </c>
      <c r="L701" t="b">
        <f>_xlfn.XLOOKUP(Table1[[#This Row],[Transaction_ID]],Transactions!A$2:A$501,Transactions!G$2:G$501)</f>
        <v>1</v>
      </c>
      <c r="M701" s="1">
        <f>IF(L701=TRUE, _xlfn.XLOOKUP(C701, Products!A$2:A$91,Products!G$2:G$91), 0)</f>
        <v>0</v>
      </c>
      <c r="N701" t="str">
        <f ca="1">_xlfn.TEXTJOIN(", ", TRUE,
 IF(AND(L701=TRUE, E701&gt;0), "Membership Pricing", ""),
 IF(AND(L701=TRUE, M701&gt;0), "PC Points", ""),
 IF(AND(_xlfn.XLOOKUP(C701, Products!A:A, Products!C:C, "")="Bakery", RAND()&lt;0.3), "50% Perishable", "")
)</f>
        <v/>
      </c>
      <c r="O701" s="5">
        <f t="shared" ca="1" si="21"/>
        <v>0</v>
      </c>
    </row>
    <row r="702" spans="1:15" x14ac:dyDescent="0.45">
      <c r="A702" t="s">
        <v>150</v>
      </c>
      <c r="B702" s="6">
        <f>_xlfn.XLOOKUP(Table1[[#This Row],[Transaction_ID]],Transactions!A$2:A$501,Transactions!D$2:D$501)</f>
        <v>45723</v>
      </c>
      <c r="C702">
        <v>123599</v>
      </c>
      <c r="D702" s="5">
        <f>_xlfn.XLOOKUP(Table1[[#This Row],[SKU]],Products!A$2:A$91,Products!E$2:E$91)</f>
        <v>6.99</v>
      </c>
      <c r="E702" s="5">
        <f>_xlfn.XLOOKUP(C702,Products!A$2:A$91,Products!F$2:F$91)</f>
        <v>0</v>
      </c>
      <c r="F702">
        <v>4</v>
      </c>
      <c r="G702" s="5">
        <f>Table1[[#This Row],[Price]]*Table1[[#This Row],[Quantity_Sold]]</f>
        <v>27.96</v>
      </c>
      <c r="H702" s="5">
        <f t="shared" ca="1" si="20"/>
        <v>27.96</v>
      </c>
      <c r="I702">
        <f>_xlfn.XLOOKUP(Table1[[#This Row],[Transaction_ID]],Transactions!A$2:A$501,Transactions!B$2:B$501)</f>
        <v>208</v>
      </c>
      <c r="J702">
        <f>_xlfn.XLOOKUP(Table1[[#This Row],[Transaction_ID]],Transactions!$A$2:$A$501,Transactions!$C$2:$C$501)</f>
        <v>3</v>
      </c>
      <c r="K702" t="str">
        <f>_xlfn.XLOOKUP(Table1[[#This Row],[Transaction_ID]],Transactions!A$2:A$501,Transactions!F$2:F$501)</f>
        <v>Cash</v>
      </c>
      <c r="L702" t="b">
        <f>_xlfn.XLOOKUP(Table1[[#This Row],[Transaction_ID]],Transactions!A$2:A$501,Transactions!G$2:G$501)</f>
        <v>1</v>
      </c>
      <c r="M702" s="1">
        <f>IF(L702=TRUE, _xlfn.XLOOKUP(C702, Products!A$2:A$91,Products!G$2:G$91), 0)</f>
        <v>0</v>
      </c>
      <c r="N702" t="str">
        <f ca="1">_xlfn.TEXTJOIN(", ", TRUE,
 IF(AND(L702=TRUE, E702&gt;0), "Membership Pricing", ""),
 IF(AND(L702=TRUE, M702&gt;0), "PC Points", ""),
 IF(AND(_xlfn.XLOOKUP(C702, Products!A:A, Products!C:C, "")="Bakery", RAND()&lt;0.3), "50% Perishable", "")
)</f>
        <v/>
      </c>
      <c r="O702" s="5">
        <f t="shared" ca="1" si="21"/>
        <v>0</v>
      </c>
    </row>
    <row r="703" spans="1:15" x14ac:dyDescent="0.45">
      <c r="A703" t="s">
        <v>150</v>
      </c>
      <c r="B703" s="6">
        <f>_xlfn.XLOOKUP(Table1[[#This Row],[Transaction_ID]],Transactions!A$2:A$501,Transactions!D$2:D$501)</f>
        <v>45723</v>
      </c>
      <c r="C703">
        <v>123585</v>
      </c>
      <c r="D703" s="5">
        <f>_xlfn.XLOOKUP(Table1[[#This Row],[SKU]],Products!A$2:A$91,Products!E$2:E$91)</f>
        <v>2.99</v>
      </c>
      <c r="E703" s="5">
        <f>_xlfn.XLOOKUP(C703,Products!A$2:A$91,Products!F$2:F$91)</f>
        <v>0</v>
      </c>
      <c r="F703">
        <v>5</v>
      </c>
      <c r="G703" s="5">
        <f>Table1[[#This Row],[Price]]*Table1[[#This Row],[Quantity_Sold]]</f>
        <v>14.950000000000001</v>
      </c>
      <c r="H703" s="5">
        <f t="shared" ca="1" si="20"/>
        <v>14.950000000000001</v>
      </c>
      <c r="I703">
        <f>_xlfn.XLOOKUP(Table1[[#This Row],[Transaction_ID]],Transactions!A$2:A$501,Transactions!B$2:B$501)</f>
        <v>208</v>
      </c>
      <c r="J703">
        <f>_xlfn.XLOOKUP(Table1[[#This Row],[Transaction_ID]],Transactions!$A$2:$A$501,Transactions!$C$2:$C$501)</f>
        <v>3</v>
      </c>
      <c r="K703" t="str">
        <f>_xlfn.XLOOKUP(Table1[[#This Row],[Transaction_ID]],Transactions!A$2:A$501,Transactions!F$2:F$501)</f>
        <v>Cash</v>
      </c>
      <c r="L703" t="b">
        <f>_xlfn.XLOOKUP(Table1[[#This Row],[Transaction_ID]],Transactions!A$2:A$501,Transactions!G$2:G$501)</f>
        <v>1</v>
      </c>
      <c r="M703" s="1">
        <f>IF(L703=TRUE, _xlfn.XLOOKUP(C703, Products!A$2:A$91,Products!G$2:G$91), 0)</f>
        <v>1000</v>
      </c>
      <c r="N703" t="str">
        <f ca="1">_xlfn.TEXTJOIN(", ", TRUE,
 IF(AND(L703=TRUE, E703&gt;0), "Membership Pricing", ""),
 IF(AND(L703=TRUE, M703&gt;0), "PC Points", ""),
 IF(AND(_xlfn.XLOOKUP(C703, Products!A:A, Products!C:C, "")="Bakery", RAND()&lt;0.3), "50% Perishable", "")
)</f>
        <v>PC Points</v>
      </c>
      <c r="O703" s="5">
        <f t="shared" ca="1" si="21"/>
        <v>0</v>
      </c>
    </row>
    <row r="704" spans="1:15" x14ac:dyDescent="0.45">
      <c r="A704" t="s">
        <v>150</v>
      </c>
      <c r="B704" s="6">
        <f>_xlfn.XLOOKUP(Table1[[#This Row],[Transaction_ID]],Transactions!A$2:A$501,Transactions!D$2:D$501)</f>
        <v>45723</v>
      </c>
      <c r="C704">
        <v>123561</v>
      </c>
      <c r="D704" s="5">
        <f>_xlfn.XLOOKUP(Table1[[#This Row],[SKU]],Products!A$2:A$91,Products!E$2:E$91)</f>
        <v>8.99</v>
      </c>
      <c r="E704" s="5">
        <f>_xlfn.XLOOKUP(C704,Products!A$2:A$91,Products!F$2:F$91)</f>
        <v>0</v>
      </c>
      <c r="F704">
        <v>4</v>
      </c>
      <c r="G704" s="5">
        <f>Table1[[#This Row],[Price]]*Table1[[#This Row],[Quantity_Sold]]</f>
        <v>35.96</v>
      </c>
      <c r="H704" s="5">
        <f t="shared" ca="1" si="20"/>
        <v>35.96</v>
      </c>
      <c r="I704">
        <f>_xlfn.XLOOKUP(Table1[[#This Row],[Transaction_ID]],Transactions!A$2:A$501,Transactions!B$2:B$501)</f>
        <v>208</v>
      </c>
      <c r="J704">
        <f>_xlfn.XLOOKUP(Table1[[#This Row],[Transaction_ID]],Transactions!$A$2:$A$501,Transactions!$C$2:$C$501)</f>
        <v>3</v>
      </c>
      <c r="K704" t="str">
        <f>_xlfn.XLOOKUP(Table1[[#This Row],[Transaction_ID]],Transactions!A$2:A$501,Transactions!F$2:F$501)</f>
        <v>Cash</v>
      </c>
      <c r="L704" t="b">
        <f>_xlfn.XLOOKUP(Table1[[#This Row],[Transaction_ID]],Transactions!A$2:A$501,Transactions!G$2:G$501)</f>
        <v>1</v>
      </c>
      <c r="M704" s="1">
        <f>IF(L704=TRUE, _xlfn.XLOOKUP(C704, Products!A$2:A$91,Products!G$2:G$91), 0)</f>
        <v>3000</v>
      </c>
      <c r="N704" t="str">
        <f ca="1">_xlfn.TEXTJOIN(", ", TRUE,
 IF(AND(L704=TRUE, E704&gt;0), "Membership Pricing", ""),
 IF(AND(L704=TRUE, M704&gt;0), "PC Points", ""),
 IF(AND(_xlfn.XLOOKUP(C704, Products!A:A, Products!C:C, "")="Bakery", RAND()&lt;0.3), "50% Perishable", "")
)</f>
        <v>PC Points</v>
      </c>
      <c r="O704" s="5">
        <f t="shared" ca="1" si="21"/>
        <v>0</v>
      </c>
    </row>
    <row r="705" spans="1:15" x14ac:dyDescent="0.45">
      <c r="A705" t="s">
        <v>372</v>
      </c>
      <c r="B705" s="6">
        <f>_xlfn.XLOOKUP(Table1[[#This Row],[Transaction_ID]],Transactions!A$2:A$501,Transactions!D$2:D$501)</f>
        <v>45723</v>
      </c>
      <c r="C705">
        <v>123551</v>
      </c>
      <c r="D705" s="5">
        <f>_xlfn.XLOOKUP(Table1[[#This Row],[SKU]],Products!A$2:A$91,Products!E$2:E$91)</f>
        <v>6.49</v>
      </c>
      <c r="E705" s="5">
        <f>_xlfn.XLOOKUP(C705,Products!A$2:A$91,Products!F$2:F$91)</f>
        <v>0</v>
      </c>
      <c r="F705">
        <v>5</v>
      </c>
      <c r="G705" s="5">
        <f>Table1[[#This Row],[Price]]*Table1[[#This Row],[Quantity_Sold]]</f>
        <v>32.450000000000003</v>
      </c>
      <c r="H705" s="5">
        <f t="shared" ca="1" si="20"/>
        <v>32.450000000000003</v>
      </c>
      <c r="I705">
        <f>_xlfn.XLOOKUP(Table1[[#This Row],[Transaction_ID]],Transactions!A$2:A$501,Transactions!B$2:B$501)</f>
        <v>214</v>
      </c>
      <c r="J705">
        <f>_xlfn.XLOOKUP(Table1[[#This Row],[Transaction_ID]],Transactions!$A$2:$A$501,Transactions!$C$2:$C$501)</f>
        <v>6</v>
      </c>
      <c r="K705" t="str">
        <f>_xlfn.XLOOKUP(Table1[[#This Row],[Transaction_ID]],Transactions!A$2:A$501,Transactions!F$2:F$501)</f>
        <v>Cash</v>
      </c>
      <c r="L705" t="b">
        <f>_xlfn.XLOOKUP(Table1[[#This Row],[Transaction_ID]],Transactions!A$2:A$501,Transactions!G$2:G$501)</f>
        <v>1</v>
      </c>
      <c r="M705" s="1">
        <f>IF(L705=TRUE, _xlfn.XLOOKUP(C705, Products!A$2:A$91,Products!G$2:G$91), 0)</f>
        <v>1000</v>
      </c>
      <c r="N705" t="str">
        <f ca="1">_xlfn.TEXTJOIN(", ", TRUE,
 IF(AND(L705=TRUE, E705&gt;0), "Membership Pricing", ""),
 IF(AND(L705=TRUE, M705&gt;0), "PC Points", ""),
 IF(AND(_xlfn.XLOOKUP(C705, Products!A:A, Products!C:C, "")="Bakery", RAND()&lt;0.3), "50% Perishable", "")
)</f>
        <v>PC Points</v>
      </c>
      <c r="O705" s="5">
        <f t="shared" ca="1" si="21"/>
        <v>0</v>
      </c>
    </row>
    <row r="706" spans="1:15" x14ac:dyDescent="0.45">
      <c r="A706" t="s">
        <v>372</v>
      </c>
      <c r="B706" s="6">
        <f>_xlfn.XLOOKUP(Table1[[#This Row],[Transaction_ID]],Transactions!A$2:A$501,Transactions!D$2:D$501)</f>
        <v>45723</v>
      </c>
      <c r="C706">
        <v>123526</v>
      </c>
      <c r="D706" s="5">
        <f>_xlfn.XLOOKUP(Table1[[#This Row],[SKU]],Products!A$2:A$91,Products!E$2:E$91)</f>
        <v>5.49</v>
      </c>
      <c r="E706" s="5">
        <f>_xlfn.XLOOKUP(C706,Products!A$2:A$91,Products!F$2:F$91)</f>
        <v>0</v>
      </c>
      <c r="F706">
        <v>1</v>
      </c>
      <c r="G706" s="5">
        <f>Table1[[#This Row],[Price]]*Table1[[#This Row],[Quantity_Sold]]</f>
        <v>5.49</v>
      </c>
      <c r="H706" s="5">
        <f t="shared" ref="H706:H769" ca="1" si="22" xml:space="preserve">
 IF(AND(ISNUMBER(SEARCH("50% Perishable", N706)), ISNUMBER(SEARCH("Membership Pricing", N706)), E706&gt;0),
    F706 * E706 * 0.5,
    IF(AND(ISNUMBER(SEARCH("50% Perishable", N706)), NOT(ISNUMBER(SEARCH("Membership Pricing", N706)))),
       F706 * D706 * 0.5,
       IF(AND(L706=TRUE, ISNUMBER(SEARCH("Membership Pricing", N706)), E706&gt;0),
          F706 * E706,
          F706 * D706
       )
    )
)</f>
        <v>5.49</v>
      </c>
      <c r="I706">
        <f>_xlfn.XLOOKUP(Table1[[#This Row],[Transaction_ID]],Transactions!A$2:A$501,Transactions!B$2:B$501)</f>
        <v>214</v>
      </c>
      <c r="J706">
        <f>_xlfn.XLOOKUP(Table1[[#This Row],[Transaction_ID]],Transactions!$A$2:$A$501,Transactions!$C$2:$C$501)</f>
        <v>6</v>
      </c>
      <c r="K706" t="str">
        <f>_xlfn.XLOOKUP(Table1[[#This Row],[Transaction_ID]],Transactions!A$2:A$501,Transactions!F$2:F$501)</f>
        <v>Cash</v>
      </c>
      <c r="L706" t="b">
        <f>_xlfn.XLOOKUP(Table1[[#This Row],[Transaction_ID]],Transactions!A$2:A$501,Transactions!G$2:G$501)</f>
        <v>1</v>
      </c>
      <c r="M706" s="1">
        <f>IF(L706=TRUE, _xlfn.XLOOKUP(C706, Products!A$2:A$91,Products!G$2:G$91), 0)</f>
        <v>0</v>
      </c>
      <c r="N706" t="str">
        <f ca="1">_xlfn.TEXTJOIN(", ", TRUE,
 IF(AND(L706=TRUE, E706&gt;0), "Membership Pricing", ""),
 IF(AND(L706=TRUE, M706&gt;0), "PC Points", ""),
 IF(AND(_xlfn.XLOOKUP(C706, Products!A:A, Products!C:C, "")="Bakery", RAND()&lt;0.3), "50% Perishable", "")
)</f>
        <v/>
      </c>
      <c r="O706" s="5">
        <f t="shared" ref="O706:O769" ca="1" si="23">G706-H706</f>
        <v>0</v>
      </c>
    </row>
    <row r="707" spans="1:15" x14ac:dyDescent="0.45">
      <c r="A707" t="s">
        <v>372</v>
      </c>
      <c r="B707" s="6">
        <f>_xlfn.XLOOKUP(Table1[[#This Row],[Transaction_ID]],Transactions!A$2:A$501,Transactions!D$2:D$501)</f>
        <v>45723</v>
      </c>
      <c r="C707">
        <v>123528</v>
      </c>
      <c r="D707" s="5">
        <f>_xlfn.XLOOKUP(Table1[[#This Row],[SKU]],Products!A$2:A$91,Products!E$2:E$91)</f>
        <v>3.99</v>
      </c>
      <c r="E707" s="5">
        <f>_xlfn.XLOOKUP(C707,Products!A$2:A$91,Products!F$2:F$91)</f>
        <v>0</v>
      </c>
      <c r="F707">
        <v>4</v>
      </c>
      <c r="G707" s="5">
        <f>Table1[[#This Row],[Price]]*Table1[[#This Row],[Quantity_Sold]]</f>
        <v>15.96</v>
      </c>
      <c r="H707" s="5">
        <f t="shared" ca="1" si="22"/>
        <v>15.96</v>
      </c>
      <c r="I707">
        <f>_xlfn.XLOOKUP(Table1[[#This Row],[Transaction_ID]],Transactions!A$2:A$501,Transactions!B$2:B$501)</f>
        <v>214</v>
      </c>
      <c r="J707">
        <f>_xlfn.XLOOKUP(Table1[[#This Row],[Transaction_ID]],Transactions!$A$2:$A$501,Transactions!$C$2:$C$501)</f>
        <v>6</v>
      </c>
      <c r="K707" t="str">
        <f>_xlfn.XLOOKUP(Table1[[#This Row],[Transaction_ID]],Transactions!A$2:A$501,Transactions!F$2:F$501)</f>
        <v>Cash</v>
      </c>
      <c r="L707" t="b">
        <f>_xlfn.XLOOKUP(Table1[[#This Row],[Transaction_ID]],Transactions!A$2:A$501,Transactions!G$2:G$501)</f>
        <v>1</v>
      </c>
      <c r="M707" s="1">
        <f>IF(L707=TRUE, _xlfn.XLOOKUP(C707, Products!A$2:A$91,Products!G$2:G$91), 0)</f>
        <v>0</v>
      </c>
      <c r="N707" t="str">
        <f ca="1">_xlfn.TEXTJOIN(", ", TRUE,
 IF(AND(L707=TRUE, E707&gt;0), "Membership Pricing", ""),
 IF(AND(L707=TRUE, M707&gt;0), "PC Points", ""),
 IF(AND(_xlfn.XLOOKUP(C707, Products!A:A, Products!C:C, "")="Bakery", RAND()&lt;0.3), "50% Perishable", "")
)</f>
        <v/>
      </c>
      <c r="O707" s="5">
        <f t="shared" ca="1" si="23"/>
        <v>0</v>
      </c>
    </row>
    <row r="708" spans="1:15" x14ac:dyDescent="0.45">
      <c r="A708" t="s">
        <v>151</v>
      </c>
      <c r="B708" s="6">
        <f>_xlfn.XLOOKUP(Table1[[#This Row],[Transaction_ID]],Transactions!A$2:A$501,Transactions!D$2:D$501)</f>
        <v>45705</v>
      </c>
      <c r="C708">
        <v>123568</v>
      </c>
      <c r="D708" s="5">
        <f>_xlfn.XLOOKUP(Table1[[#This Row],[SKU]],Products!A$2:A$91,Products!E$2:E$91)</f>
        <v>4.99</v>
      </c>
      <c r="E708" s="5">
        <f>_xlfn.XLOOKUP(C708,Products!A$2:A$91,Products!F$2:F$91)</f>
        <v>4</v>
      </c>
      <c r="F708">
        <v>4</v>
      </c>
      <c r="G708" s="5">
        <f>Table1[[#This Row],[Price]]*Table1[[#This Row],[Quantity_Sold]]</f>
        <v>19.96</v>
      </c>
      <c r="H708" s="5">
        <f t="shared" ca="1" si="22"/>
        <v>16</v>
      </c>
      <c r="I708">
        <f>_xlfn.XLOOKUP(Table1[[#This Row],[Transaction_ID]],Transactions!A$2:A$501,Transactions!B$2:B$501)</f>
        <v>209</v>
      </c>
      <c r="J708">
        <f>_xlfn.XLOOKUP(Table1[[#This Row],[Transaction_ID]],Transactions!$A$2:$A$501,Transactions!$C$2:$C$501)</f>
        <v>5</v>
      </c>
      <c r="K708" t="str">
        <f>_xlfn.XLOOKUP(Table1[[#This Row],[Transaction_ID]],Transactions!A$2:A$501,Transactions!F$2:F$501)</f>
        <v>Debit Card</v>
      </c>
      <c r="L708" t="b">
        <f>_xlfn.XLOOKUP(Table1[[#This Row],[Transaction_ID]],Transactions!A$2:A$501,Transactions!G$2:G$501)</f>
        <v>1</v>
      </c>
      <c r="M708" s="1">
        <f>IF(L708=TRUE, _xlfn.XLOOKUP(C708, Products!A$2:A$91,Products!G$2:G$91), 0)</f>
        <v>0</v>
      </c>
      <c r="N708" t="str">
        <f ca="1">_xlfn.TEXTJOIN(", ", TRUE,
 IF(AND(L708=TRUE, E708&gt;0), "Membership Pricing", ""),
 IF(AND(L708=TRUE, M708&gt;0), "PC Points", ""),
 IF(AND(_xlfn.XLOOKUP(C708, Products!A:A, Products!C:C, "")="Bakery", RAND()&lt;0.3), "50% Perishable", "")
)</f>
        <v>Membership Pricing</v>
      </c>
      <c r="O708" s="5">
        <f t="shared" ca="1" si="23"/>
        <v>3.9600000000000009</v>
      </c>
    </row>
    <row r="709" spans="1:15" x14ac:dyDescent="0.45">
      <c r="A709" t="s">
        <v>151</v>
      </c>
      <c r="B709" s="6">
        <f>_xlfn.XLOOKUP(Table1[[#This Row],[Transaction_ID]],Transactions!A$2:A$501,Transactions!D$2:D$501)</f>
        <v>45705</v>
      </c>
      <c r="C709">
        <v>123546</v>
      </c>
      <c r="D709" s="5">
        <f>_xlfn.XLOOKUP(Table1[[#This Row],[SKU]],Products!A$2:A$91,Products!E$2:E$91)</f>
        <v>3.49</v>
      </c>
      <c r="E709" s="5">
        <f>_xlfn.XLOOKUP(C709,Products!A$2:A$91,Products!F$2:F$91)</f>
        <v>0</v>
      </c>
      <c r="F709">
        <v>3</v>
      </c>
      <c r="G709" s="5">
        <f>Table1[[#This Row],[Price]]*Table1[[#This Row],[Quantity_Sold]]</f>
        <v>10.47</v>
      </c>
      <c r="H709" s="5">
        <f t="shared" ca="1" si="22"/>
        <v>10.47</v>
      </c>
      <c r="I709">
        <f>_xlfn.XLOOKUP(Table1[[#This Row],[Transaction_ID]],Transactions!A$2:A$501,Transactions!B$2:B$501)</f>
        <v>209</v>
      </c>
      <c r="J709">
        <f>_xlfn.XLOOKUP(Table1[[#This Row],[Transaction_ID]],Transactions!$A$2:$A$501,Transactions!$C$2:$C$501)</f>
        <v>5</v>
      </c>
      <c r="K709" t="str">
        <f>_xlfn.XLOOKUP(Table1[[#This Row],[Transaction_ID]],Transactions!A$2:A$501,Transactions!F$2:F$501)</f>
        <v>Debit Card</v>
      </c>
      <c r="L709" t="b">
        <f>_xlfn.XLOOKUP(Table1[[#This Row],[Transaction_ID]],Transactions!A$2:A$501,Transactions!G$2:G$501)</f>
        <v>1</v>
      </c>
      <c r="M709" s="1">
        <f>IF(L709=TRUE, _xlfn.XLOOKUP(C709, Products!A$2:A$91,Products!G$2:G$91), 0)</f>
        <v>0</v>
      </c>
      <c r="N709" t="str">
        <f ca="1">_xlfn.TEXTJOIN(", ", TRUE,
 IF(AND(L709=TRUE, E709&gt;0), "Membership Pricing", ""),
 IF(AND(L709=TRUE, M709&gt;0), "PC Points", ""),
 IF(AND(_xlfn.XLOOKUP(C709, Products!A:A, Products!C:C, "")="Bakery", RAND()&lt;0.3), "50% Perishable", "")
)</f>
        <v/>
      </c>
      <c r="O709" s="5">
        <f t="shared" ca="1" si="23"/>
        <v>0</v>
      </c>
    </row>
    <row r="710" spans="1:15" x14ac:dyDescent="0.45">
      <c r="A710" t="s">
        <v>151</v>
      </c>
      <c r="B710" s="6">
        <f>_xlfn.XLOOKUP(Table1[[#This Row],[Transaction_ID]],Transactions!A$2:A$501,Transactions!D$2:D$501)</f>
        <v>45705</v>
      </c>
      <c r="C710">
        <v>123573</v>
      </c>
      <c r="D710" s="5">
        <f>_xlfn.XLOOKUP(Table1[[#This Row],[SKU]],Products!A$2:A$91,Products!E$2:E$91)</f>
        <v>2.99</v>
      </c>
      <c r="E710" s="5">
        <f>_xlfn.XLOOKUP(C710,Products!A$2:A$91,Products!F$2:F$91)</f>
        <v>0</v>
      </c>
      <c r="F710">
        <v>4</v>
      </c>
      <c r="G710" s="5">
        <f>Table1[[#This Row],[Price]]*Table1[[#This Row],[Quantity_Sold]]</f>
        <v>11.96</v>
      </c>
      <c r="H710" s="5">
        <f t="shared" ca="1" si="22"/>
        <v>11.96</v>
      </c>
      <c r="I710">
        <f>_xlfn.XLOOKUP(Table1[[#This Row],[Transaction_ID]],Transactions!A$2:A$501,Transactions!B$2:B$501)</f>
        <v>209</v>
      </c>
      <c r="J710">
        <f>_xlfn.XLOOKUP(Table1[[#This Row],[Transaction_ID]],Transactions!$A$2:$A$501,Transactions!$C$2:$C$501)</f>
        <v>5</v>
      </c>
      <c r="K710" t="str">
        <f>_xlfn.XLOOKUP(Table1[[#This Row],[Transaction_ID]],Transactions!A$2:A$501,Transactions!F$2:F$501)</f>
        <v>Debit Card</v>
      </c>
      <c r="L710" t="b">
        <f>_xlfn.XLOOKUP(Table1[[#This Row],[Transaction_ID]],Transactions!A$2:A$501,Transactions!G$2:G$501)</f>
        <v>1</v>
      </c>
      <c r="M710" s="1">
        <f>IF(L710=TRUE, _xlfn.XLOOKUP(C710, Products!A$2:A$91,Products!G$2:G$91), 0)</f>
        <v>0</v>
      </c>
      <c r="N710" t="str">
        <f ca="1">_xlfn.TEXTJOIN(", ", TRUE,
 IF(AND(L710=TRUE, E710&gt;0), "Membership Pricing", ""),
 IF(AND(L710=TRUE, M710&gt;0), "PC Points", ""),
 IF(AND(_xlfn.XLOOKUP(C710, Products!A:A, Products!C:C, "")="Bakery", RAND()&lt;0.3), "50% Perishable", "")
)</f>
        <v/>
      </c>
      <c r="O710" s="5">
        <f t="shared" ca="1" si="23"/>
        <v>0</v>
      </c>
    </row>
    <row r="711" spans="1:15" x14ac:dyDescent="0.45">
      <c r="A711" t="s">
        <v>151</v>
      </c>
      <c r="B711" s="6">
        <f>_xlfn.XLOOKUP(Table1[[#This Row],[Transaction_ID]],Transactions!A$2:A$501,Transactions!D$2:D$501)</f>
        <v>45705</v>
      </c>
      <c r="C711">
        <v>123572</v>
      </c>
      <c r="D711" s="5">
        <f>_xlfn.XLOOKUP(Table1[[#This Row],[SKU]],Products!A$2:A$91,Products!E$2:E$91)</f>
        <v>2.99</v>
      </c>
      <c r="E711" s="5">
        <f>_xlfn.XLOOKUP(C711,Products!A$2:A$91,Products!F$2:F$91)</f>
        <v>0</v>
      </c>
      <c r="F711">
        <v>1</v>
      </c>
      <c r="G711" s="5">
        <f>Table1[[#This Row],[Price]]*Table1[[#This Row],[Quantity_Sold]]</f>
        <v>2.99</v>
      </c>
      <c r="H711" s="5">
        <f t="shared" ca="1" si="22"/>
        <v>2.99</v>
      </c>
      <c r="I711">
        <f>_xlfn.XLOOKUP(Table1[[#This Row],[Transaction_ID]],Transactions!A$2:A$501,Transactions!B$2:B$501)</f>
        <v>209</v>
      </c>
      <c r="J711">
        <f>_xlfn.XLOOKUP(Table1[[#This Row],[Transaction_ID]],Transactions!$A$2:$A$501,Transactions!$C$2:$C$501)</f>
        <v>5</v>
      </c>
      <c r="K711" t="str">
        <f>_xlfn.XLOOKUP(Table1[[#This Row],[Transaction_ID]],Transactions!A$2:A$501,Transactions!F$2:F$501)</f>
        <v>Debit Card</v>
      </c>
      <c r="L711" t="b">
        <f>_xlfn.XLOOKUP(Table1[[#This Row],[Transaction_ID]],Transactions!A$2:A$501,Transactions!G$2:G$501)</f>
        <v>1</v>
      </c>
      <c r="M711" s="1">
        <f>IF(L711=TRUE, _xlfn.XLOOKUP(C711, Products!A$2:A$91,Products!G$2:G$91), 0)</f>
        <v>0</v>
      </c>
      <c r="N711" t="str">
        <f ca="1">_xlfn.TEXTJOIN(", ", TRUE,
 IF(AND(L711=TRUE, E711&gt;0), "Membership Pricing", ""),
 IF(AND(L711=TRUE, M711&gt;0), "PC Points", ""),
 IF(AND(_xlfn.XLOOKUP(C711, Products!A:A, Products!C:C, "")="Bakery", RAND()&lt;0.3), "50% Perishable", "")
)</f>
        <v/>
      </c>
      <c r="O711" s="5">
        <f t="shared" ca="1" si="23"/>
        <v>0</v>
      </c>
    </row>
    <row r="712" spans="1:15" x14ac:dyDescent="0.45">
      <c r="A712" t="s">
        <v>152</v>
      </c>
      <c r="B712" s="6">
        <f>_xlfn.XLOOKUP(Table1[[#This Row],[Transaction_ID]],Transactions!A$2:A$501,Transactions!D$2:D$501)</f>
        <v>45705</v>
      </c>
      <c r="C712">
        <v>123523</v>
      </c>
      <c r="D712" s="5">
        <f>_xlfn.XLOOKUP(Table1[[#This Row],[SKU]],Products!A$2:A$91,Products!E$2:E$91)</f>
        <v>5.99</v>
      </c>
      <c r="E712" s="5">
        <f>_xlfn.XLOOKUP(C712,Products!A$2:A$91,Products!F$2:F$91)</f>
        <v>0</v>
      </c>
      <c r="F712">
        <v>2</v>
      </c>
      <c r="G712" s="5">
        <f>Table1[[#This Row],[Price]]*Table1[[#This Row],[Quantity_Sold]]</f>
        <v>11.98</v>
      </c>
      <c r="H712" s="5">
        <f t="shared" ca="1" si="22"/>
        <v>11.98</v>
      </c>
      <c r="I712">
        <f>_xlfn.XLOOKUP(Table1[[#This Row],[Transaction_ID]],Transactions!A$2:A$501,Transactions!B$2:B$501)</f>
        <v>216</v>
      </c>
      <c r="J712">
        <f>_xlfn.XLOOKUP(Table1[[#This Row],[Transaction_ID]],Transactions!$A$2:$A$501,Transactions!$C$2:$C$501)</f>
        <v>6</v>
      </c>
      <c r="K712" t="str">
        <f>_xlfn.XLOOKUP(Table1[[#This Row],[Transaction_ID]],Transactions!A$2:A$501,Transactions!F$2:F$501)</f>
        <v>Debit Card</v>
      </c>
      <c r="L712" t="b">
        <f>_xlfn.XLOOKUP(Table1[[#This Row],[Transaction_ID]],Transactions!A$2:A$501,Transactions!G$2:G$501)</f>
        <v>1</v>
      </c>
      <c r="M712" s="1">
        <f>IF(L712=TRUE, _xlfn.XLOOKUP(C712, Products!A$2:A$91,Products!G$2:G$91), 0)</f>
        <v>0</v>
      </c>
      <c r="N712" t="str">
        <f ca="1">_xlfn.TEXTJOIN(", ", TRUE,
 IF(AND(L712=TRUE, E712&gt;0), "Membership Pricing", ""),
 IF(AND(L712=TRUE, M712&gt;0), "PC Points", ""),
 IF(AND(_xlfn.XLOOKUP(C712, Products!A:A, Products!C:C, "")="Bakery", RAND()&lt;0.3), "50% Perishable", "")
)</f>
        <v/>
      </c>
      <c r="O712" s="5">
        <f t="shared" ca="1" si="23"/>
        <v>0</v>
      </c>
    </row>
    <row r="713" spans="1:15" x14ac:dyDescent="0.45">
      <c r="A713" t="s">
        <v>152</v>
      </c>
      <c r="B713" s="6">
        <f>_xlfn.XLOOKUP(Table1[[#This Row],[Transaction_ID]],Transactions!A$2:A$501,Transactions!D$2:D$501)</f>
        <v>45705</v>
      </c>
      <c r="C713">
        <v>123576</v>
      </c>
      <c r="D713" s="5">
        <f>_xlfn.XLOOKUP(Table1[[#This Row],[SKU]],Products!A$2:A$91,Products!E$2:E$91)</f>
        <v>2.99</v>
      </c>
      <c r="E713" s="5">
        <f>_xlfn.XLOOKUP(C713,Products!A$2:A$91,Products!F$2:F$91)</f>
        <v>0</v>
      </c>
      <c r="F713">
        <v>3</v>
      </c>
      <c r="G713" s="5">
        <f>Table1[[#This Row],[Price]]*Table1[[#This Row],[Quantity_Sold]]</f>
        <v>8.9700000000000006</v>
      </c>
      <c r="H713" s="5">
        <f t="shared" ca="1" si="22"/>
        <v>8.9700000000000006</v>
      </c>
      <c r="I713">
        <f>_xlfn.XLOOKUP(Table1[[#This Row],[Transaction_ID]],Transactions!A$2:A$501,Transactions!B$2:B$501)</f>
        <v>216</v>
      </c>
      <c r="J713">
        <f>_xlfn.XLOOKUP(Table1[[#This Row],[Transaction_ID]],Transactions!$A$2:$A$501,Transactions!$C$2:$C$501)</f>
        <v>6</v>
      </c>
      <c r="K713" t="str">
        <f>_xlfn.XLOOKUP(Table1[[#This Row],[Transaction_ID]],Transactions!A$2:A$501,Transactions!F$2:F$501)</f>
        <v>Debit Card</v>
      </c>
      <c r="L713" t="b">
        <f>_xlfn.XLOOKUP(Table1[[#This Row],[Transaction_ID]],Transactions!A$2:A$501,Transactions!G$2:G$501)</f>
        <v>1</v>
      </c>
      <c r="M713" s="1">
        <f>IF(L713=TRUE, _xlfn.XLOOKUP(C713, Products!A$2:A$91,Products!G$2:G$91), 0)</f>
        <v>0</v>
      </c>
      <c r="N713" t="str">
        <f ca="1">_xlfn.TEXTJOIN(", ", TRUE,
 IF(AND(L713=TRUE, E713&gt;0), "Membership Pricing", ""),
 IF(AND(L713=TRUE, M713&gt;0), "PC Points", ""),
 IF(AND(_xlfn.XLOOKUP(C713, Products!A:A, Products!C:C, "")="Bakery", RAND()&lt;0.3), "50% Perishable", "")
)</f>
        <v/>
      </c>
      <c r="O713" s="5">
        <f t="shared" ca="1" si="23"/>
        <v>0</v>
      </c>
    </row>
    <row r="714" spans="1:15" x14ac:dyDescent="0.45">
      <c r="A714" t="s">
        <v>152</v>
      </c>
      <c r="B714" s="6">
        <f>_xlfn.XLOOKUP(Table1[[#This Row],[Transaction_ID]],Transactions!A$2:A$501,Transactions!D$2:D$501)</f>
        <v>45705</v>
      </c>
      <c r="C714">
        <v>123591</v>
      </c>
      <c r="D714" s="5">
        <f>_xlfn.XLOOKUP(Table1[[#This Row],[SKU]],Products!A$2:A$91,Products!E$2:E$91)</f>
        <v>4.49</v>
      </c>
      <c r="E714" s="5">
        <f>_xlfn.XLOOKUP(C714,Products!A$2:A$91,Products!F$2:F$91)</f>
        <v>0</v>
      </c>
      <c r="F714">
        <v>5</v>
      </c>
      <c r="G714" s="5">
        <f>Table1[[#This Row],[Price]]*Table1[[#This Row],[Quantity_Sold]]</f>
        <v>22.450000000000003</v>
      </c>
      <c r="H714" s="5">
        <f t="shared" ca="1" si="22"/>
        <v>22.450000000000003</v>
      </c>
      <c r="I714">
        <f>_xlfn.XLOOKUP(Table1[[#This Row],[Transaction_ID]],Transactions!A$2:A$501,Transactions!B$2:B$501)</f>
        <v>216</v>
      </c>
      <c r="J714">
        <f>_xlfn.XLOOKUP(Table1[[#This Row],[Transaction_ID]],Transactions!$A$2:$A$501,Transactions!$C$2:$C$501)</f>
        <v>6</v>
      </c>
      <c r="K714" t="str">
        <f>_xlfn.XLOOKUP(Table1[[#This Row],[Transaction_ID]],Transactions!A$2:A$501,Transactions!F$2:F$501)</f>
        <v>Debit Card</v>
      </c>
      <c r="L714" t="b">
        <f>_xlfn.XLOOKUP(Table1[[#This Row],[Transaction_ID]],Transactions!A$2:A$501,Transactions!G$2:G$501)</f>
        <v>1</v>
      </c>
      <c r="M714" s="1">
        <f>IF(L714=TRUE, _xlfn.XLOOKUP(C714, Products!A$2:A$91,Products!G$2:G$91), 0)</f>
        <v>0</v>
      </c>
      <c r="N714" t="str">
        <f ca="1">_xlfn.TEXTJOIN(", ", TRUE,
 IF(AND(L714=TRUE, E714&gt;0), "Membership Pricing", ""),
 IF(AND(L714=TRUE, M714&gt;0), "PC Points", ""),
 IF(AND(_xlfn.XLOOKUP(C714, Products!A:A, Products!C:C, "")="Bakery", RAND()&lt;0.3), "50% Perishable", "")
)</f>
        <v/>
      </c>
      <c r="O714" s="5">
        <f t="shared" ca="1" si="23"/>
        <v>0</v>
      </c>
    </row>
    <row r="715" spans="1:15" x14ac:dyDescent="0.45">
      <c r="A715" t="s">
        <v>153</v>
      </c>
      <c r="B715" s="6">
        <f>_xlfn.XLOOKUP(Table1[[#This Row],[Transaction_ID]],Transactions!A$2:A$501,Transactions!D$2:D$501)</f>
        <v>45715</v>
      </c>
      <c r="C715">
        <v>123557</v>
      </c>
      <c r="D715" s="5">
        <f>_xlfn.XLOOKUP(Table1[[#This Row],[SKU]],Products!A$2:A$91,Products!E$2:E$91)</f>
        <v>6.49</v>
      </c>
      <c r="E715" s="5">
        <f>_xlfn.XLOOKUP(C715,Products!A$2:A$91,Products!F$2:F$91)</f>
        <v>4.99</v>
      </c>
      <c r="F715">
        <v>2</v>
      </c>
      <c r="G715" s="5">
        <f>Table1[[#This Row],[Price]]*Table1[[#This Row],[Quantity_Sold]]</f>
        <v>12.98</v>
      </c>
      <c r="H715" s="5">
        <f t="shared" ca="1" si="22"/>
        <v>9.98</v>
      </c>
      <c r="I715">
        <f>_xlfn.XLOOKUP(Table1[[#This Row],[Transaction_ID]],Transactions!A$2:A$501,Transactions!B$2:B$501)</f>
        <v>221</v>
      </c>
      <c r="J715">
        <f>_xlfn.XLOOKUP(Table1[[#This Row],[Transaction_ID]],Transactions!$A$2:$A$501,Transactions!$C$2:$C$501)</f>
        <v>4</v>
      </c>
      <c r="K715" t="str">
        <f>_xlfn.XLOOKUP(Table1[[#This Row],[Transaction_ID]],Transactions!A$2:A$501,Transactions!F$2:F$501)</f>
        <v>Debit Card</v>
      </c>
      <c r="L715" t="b">
        <f>_xlfn.XLOOKUP(Table1[[#This Row],[Transaction_ID]],Transactions!A$2:A$501,Transactions!G$2:G$501)</f>
        <v>1</v>
      </c>
      <c r="M715" s="1">
        <f>IF(L715=TRUE, _xlfn.XLOOKUP(C715, Products!A$2:A$91,Products!G$2:G$91), 0)</f>
        <v>0</v>
      </c>
      <c r="N715" t="str">
        <f ca="1">_xlfn.TEXTJOIN(", ", TRUE,
 IF(AND(L715=TRUE, E715&gt;0), "Membership Pricing", ""),
 IF(AND(L715=TRUE, M715&gt;0), "PC Points", ""),
 IF(AND(_xlfn.XLOOKUP(C715, Products!A:A, Products!C:C, "")="Bakery", RAND()&lt;0.3), "50% Perishable", "")
)</f>
        <v>Membership Pricing</v>
      </c>
      <c r="O715" s="5">
        <f t="shared" ca="1" si="23"/>
        <v>3</v>
      </c>
    </row>
    <row r="716" spans="1:15" x14ac:dyDescent="0.45">
      <c r="A716" t="s">
        <v>153</v>
      </c>
      <c r="B716" s="6">
        <f>_xlfn.XLOOKUP(Table1[[#This Row],[Transaction_ID]],Transactions!A$2:A$501,Transactions!D$2:D$501)</f>
        <v>45715</v>
      </c>
      <c r="C716">
        <v>123552</v>
      </c>
      <c r="D716" s="5">
        <f>_xlfn.XLOOKUP(Table1[[#This Row],[SKU]],Products!A$2:A$91,Products!E$2:E$91)</f>
        <v>5.49</v>
      </c>
      <c r="E716" s="5">
        <f>_xlfn.XLOOKUP(C716,Products!A$2:A$91,Products!F$2:F$91)</f>
        <v>0</v>
      </c>
      <c r="F716">
        <v>2</v>
      </c>
      <c r="G716" s="5">
        <f>Table1[[#This Row],[Price]]*Table1[[#This Row],[Quantity_Sold]]</f>
        <v>10.98</v>
      </c>
      <c r="H716" s="5">
        <f t="shared" ca="1" si="22"/>
        <v>10.98</v>
      </c>
      <c r="I716">
        <f>_xlfn.XLOOKUP(Table1[[#This Row],[Transaction_ID]],Transactions!A$2:A$501,Transactions!B$2:B$501)</f>
        <v>221</v>
      </c>
      <c r="J716">
        <f>_xlfn.XLOOKUP(Table1[[#This Row],[Transaction_ID]],Transactions!$A$2:$A$501,Transactions!$C$2:$C$501)</f>
        <v>4</v>
      </c>
      <c r="K716" t="str">
        <f>_xlfn.XLOOKUP(Table1[[#This Row],[Transaction_ID]],Transactions!A$2:A$501,Transactions!F$2:F$501)</f>
        <v>Debit Card</v>
      </c>
      <c r="L716" t="b">
        <f>_xlfn.XLOOKUP(Table1[[#This Row],[Transaction_ID]],Transactions!A$2:A$501,Transactions!G$2:G$501)</f>
        <v>1</v>
      </c>
      <c r="M716" s="1">
        <f>IF(L716=TRUE, _xlfn.XLOOKUP(C716, Products!A$2:A$91,Products!G$2:G$91), 0)</f>
        <v>0</v>
      </c>
      <c r="N716" t="str">
        <f ca="1">_xlfn.TEXTJOIN(", ", TRUE,
 IF(AND(L716=TRUE, E716&gt;0), "Membership Pricing", ""),
 IF(AND(L716=TRUE, M716&gt;0), "PC Points", ""),
 IF(AND(_xlfn.XLOOKUP(C716, Products!A:A, Products!C:C, "")="Bakery", RAND()&lt;0.3), "50% Perishable", "")
)</f>
        <v/>
      </c>
      <c r="O716" s="5">
        <f t="shared" ca="1" si="23"/>
        <v>0</v>
      </c>
    </row>
    <row r="717" spans="1:15" x14ac:dyDescent="0.45">
      <c r="A717" t="s">
        <v>153</v>
      </c>
      <c r="B717" s="6">
        <f>_xlfn.XLOOKUP(Table1[[#This Row],[Transaction_ID]],Transactions!A$2:A$501,Transactions!D$2:D$501)</f>
        <v>45715</v>
      </c>
      <c r="C717">
        <v>123597</v>
      </c>
      <c r="D717" s="5">
        <f>_xlfn.XLOOKUP(Table1[[#This Row],[SKU]],Products!A$2:A$91,Products!E$2:E$91)</f>
        <v>5.49</v>
      </c>
      <c r="E717" s="5">
        <f>_xlfn.XLOOKUP(C717,Products!A$2:A$91,Products!F$2:F$91)</f>
        <v>0</v>
      </c>
      <c r="F717">
        <v>5</v>
      </c>
      <c r="G717" s="5">
        <f>Table1[[#This Row],[Price]]*Table1[[#This Row],[Quantity_Sold]]</f>
        <v>27.450000000000003</v>
      </c>
      <c r="H717" s="5">
        <f t="shared" ca="1" si="22"/>
        <v>27.450000000000003</v>
      </c>
      <c r="I717">
        <f>_xlfn.XLOOKUP(Table1[[#This Row],[Transaction_ID]],Transactions!A$2:A$501,Transactions!B$2:B$501)</f>
        <v>221</v>
      </c>
      <c r="J717">
        <f>_xlfn.XLOOKUP(Table1[[#This Row],[Transaction_ID]],Transactions!$A$2:$A$501,Transactions!$C$2:$C$501)</f>
        <v>4</v>
      </c>
      <c r="K717" t="str">
        <f>_xlfn.XLOOKUP(Table1[[#This Row],[Transaction_ID]],Transactions!A$2:A$501,Transactions!F$2:F$501)</f>
        <v>Debit Card</v>
      </c>
      <c r="L717" t="b">
        <f>_xlfn.XLOOKUP(Table1[[#This Row],[Transaction_ID]],Transactions!A$2:A$501,Transactions!G$2:G$501)</f>
        <v>1</v>
      </c>
      <c r="M717" s="1">
        <f>IF(L717=TRUE, _xlfn.XLOOKUP(C717, Products!A$2:A$91,Products!G$2:G$91), 0)</f>
        <v>0</v>
      </c>
      <c r="N717" t="str">
        <f ca="1">_xlfn.TEXTJOIN(", ", TRUE,
 IF(AND(L717=TRUE, E717&gt;0), "Membership Pricing", ""),
 IF(AND(L717=TRUE, M717&gt;0), "PC Points", ""),
 IF(AND(_xlfn.XLOOKUP(C717, Products!A:A, Products!C:C, "")="Bakery", RAND()&lt;0.3), "50% Perishable", "")
)</f>
        <v/>
      </c>
      <c r="O717" s="5">
        <f t="shared" ca="1" si="23"/>
        <v>0</v>
      </c>
    </row>
    <row r="718" spans="1:15" x14ac:dyDescent="0.45">
      <c r="A718" t="s">
        <v>154</v>
      </c>
      <c r="B718" s="6">
        <f>_xlfn.XLOOKUP(Table1[[#This Row],[Transaction_ID]],Transactions!A$2:A$501,Transactions!D$2:D$501)</f>
        <v>45715</v>
      </c>
      <c r="C718">
        <v>123574</v>
      </c>
      <c r="D718" s="5">
        <f>_xlfn.XLOOKUP(Table1[[#This Row],[SKU]],Products!A$2:A$91,Products!E$2:E$91)</f>
        <v>4.99</v>
      </c>
      <c r="E718" s="5">
        <f>_xlfn.XLOOKUP(C718,Products!A$2:A$91,Products!F$2:F$91)</f>
        <v>0</v>
      </c>
      <c r="F718">
        <v>2</v>
      </c>
      <c r="G718" s="5">
        <f>Table1[[#This Row],[Price]]*Table1[[#This Row],[Quantity_Sold]]</f>
        <v>9.98</v>
      </c>
      <c r="H718" s="5">
        <f t="shared" ca="1" si="22"/>
        <v>9.98</v>
      </c>
      <c r="I718">
        <f>_xlfn.XLOOKUP(Table1[[#This Row],[Transaction_ID]],Transactions!A$2:A$501,Transactions!B$2:B$501)</f>
        <v>219</v>
      </c>
      <c r="J718">
        <f>_xlfn.XLOOKUP(Table1[[#This Row],[Transaction_ID]],Transactions!$A$2:$A$501,Transactions!$C$2:$C$501)</f>
        <v>4</v>
      </c>
      <c r="K718" t="str">
        <f>_xlfn.XLOOKUP(Table1[[#This Row],[Transaction_ID]],Transactions!A$2:A$501,Transactions!F$2:F$501)</f>
        <v>Cash</v>
      </c>
      <c r="L718" t="b">
        <f>_xlfn.XLOOKUP(Table1[[#This Row],[Transaction_ID]],Transactions!A$2:A$501,Transactions!G$2:G$501)</f>
        <v>1</v>
      </c>
      <c r="M718" s="1">
        <f>IF(L718=TRUE, _xlfn.XLOOKUP(C718, Products!A$2:A$91,Products!G$2:G$91), 0)</f>
        <v>0</v>
      </c>
      <c r="N718" t="str">
        <f ca="1">_xlfn.TEXTJOIN(", ", TRUE,
 IF(AND(L718=TRUE, E718&gt;0), "Membership Pricing", ""),
 IF(AND(L718=TRUE, M718&gt;0), "PC Points", ""),
 IF(AND(_xlfn.XLOOKUP(C718, Products!A:A, Products!C:C, "")="Bakery", RAND()&lt;0.3), "50% Perishable", "")
)</f>
        <v/>
      </c>
      <c r="O718" s="5">
        <f t="shared" ca="1" si="23"/>
        <v>0</v>
      </c>
    </row>
    <row r="719" spans="1:15" x14ac:dyDescent="0.45">
      <c r="A719" t="s">
        <v>154</v>
      </c>
      <c r="B719" s="6">
        <f>_xlfn.XLOOKUP(Table1[[#This Row],[Transaction_ID]],Transactions!A$2:A$501,Transactions!D$2:D$501)</f>
        <v>45715</v>
      </c>
      <c r="C719">
        <v>123533</v>
      </c>
      <c r="D719" s="5">
        <f>_xlfn.XLOOKUP(Table1[[#This Row],[SKU]],Products!A$2:A$91,Products!E$2:E$91)</f>
        <v>9.49</v>
      </c>
      <c r="E719" s="5">
        <f>_xlfn.XLOOKUP(C719,Products!A$2:A$91,Products!F$2:F$91)</f>
        <v>0</v>
      </c>
      <c r="F719">
        <v>2</v>
      </c>
      <c r="G719" s="5">
        <f>Table1[[#This Row],[Price]]*Table1[[#This Row],[Quantity_Sold]]</f>
        <v>18.98</v>
      </c>
      <c r="H719" s="5">
        <f t="shared" ca="1" si="22"/>
        <v>18.98</v>
      </c>
      <c r="I719">
        <f>_xlfn.XLOOKUP(Table1[[#This Row],[Transaction_ID]],Transactions!A$2:A$501,Transactions!B$2:B$501)</f>
        <v>219</v>
      </c>
      <c r="J719">
        <f>_xlfn.XLOOKUP(Table1[[#This Row],[Transaction_ID]],Transactions!$A$2:$A$501,Transactions!$C$2:$C$501)</f>
        <v>4</v>
      </c>
      <c r="K719" t="str">
        <f>_xlfn.XLOOKUP(Table1[[#This Row],[Transaction_ID]],Transactions!A$2:A$501,Transactions!F$2:F$501)</f>
        <v>Cash</v>
      </c>
      <c r="L719" t="b">
        <f>_xlfn.XLOOKUP(Table1[[#This Row],[Transaction_ID]],Transactions!A$2:A$501,Transactions!G$2:G$501)</f>
        <v>1</v>
      </c>
      <c r="M719" s="1">
        <f>IF(L719=TRUE, _xlfn.XLOOKUP(C719, Products!A$2:A$91,Products!G$2:G$91), 0)</f>
        <v>0</v>
      </c>
      <c r="N719" t="str">
        <f ca="1">_xlfn.TEXTJOIN(", ", TRUE,
 IF(AND(L719=TRUE, E719&gt;0), "Membership Pricing", ""),
 IF(AND(L719=TRUE, M719&gt;0), "PC Points", ""),
 IF(AND(_xlfn.XLOOKUP(C719, Products!A:A, Products!C:C, "")="Bakery", RAND()&lt;0.3), "50% Perishable", "")
)</f>
        <v/>
      </c>
      <c r="O719" s="5">
        <f t="shared" ca="1" si="23"/>
        <v>0</v>
      </c>
    </row>
    <row r="720" spans="1:15" x14ac:dyDescent="0.45">
      <c r="A720" t="s">
        <v>154</v>
      </c>
      <c r="B720" s="6">
        <f>_xlfn.XLOOKUP(Table1[[#This Row],[Transaction_ID]],Transactions!A$2:A$501,Transactions!D$2:D$501)</f>
        <v>45715</v>
      </c>
      <c r="C720">
        <v>123523</v>
      </c>
      <c r="D720" s="5">
        <f>_xlfn.XLOOKUP(Table1[[#This Row],[SKU]],Products!A$2:A$91,Products!E$2:E$91)</f>
        <v>5.99</v>
      </c>
      <c r="E720" s="5">
        <f>_xlfn.XLOOKUP(C720,Products!A$2:A$91,Products!F$2:F$91)</f>
        <v>0</v>
      </c>
      <c r="F720">
        <v>4</v>
      </c>
      <c r="G720" s="5">
        <f>Table1[[#This Row],[Price]]*Table1[[#This Row],[Quantity_Sold]]</f>
        <v>23.96</v>
      </c>
      <c r="H720" s="5">
        <f t="shared" ca="1" si="22"/>
        <v>23.96</v>
      </c>
      <c r="I720">
        <f>_xlfn.XLOOKUP(Table1[[#This Row],[Transaction_ID]],Transactions!A$2:A$501,Transactions!B$2:B$501)</f>
        <v>219</v>
      </c>
      <c r="J720">
        <f>_xlfn.XLOOKUP(Table1[[#This Row],[Transaction_ID]],Transactions!$A$2:$A$501,Transactions!$C$2:$C$501)</f>
        <v>4</v>
      </c>
      <c r="K720" t="str">
        <f>_xlfn.XLOOKUP(Table1[[#This Row],[Transaction_ID]],Transactions!A$2:A$501,Transactions!F$2:F$501)</f>
        <v>Cash</v>
      </c>
      <c r="L720" t="b">
        <f>_xlfn.XLOOKUP(Table1[[#This Row],[Transaction_ID]],Transactions!A$2:A$501,Transactions!G$2:G$501)</f>
        <v>1</v>
      </c>
      <c r="M720" s="1">
        <f>IF(L720=TRUE, _xlfn.XLOOKUP(C720, Products!A$2:A$91,Products!G$2:G$91), 0)</f>
        <v>0</v>
      </c>
      <c r="N720" t="str">
        <f ca="1">_xlfn.TEXTJOIN(", ", TRUE,
 IF(AND(L720=TRUE, E720&gt;0), "Membership Pricing", ""),
 IF(AND(L720=TRUE, M720&gt;0), "PC Points", ""),
 IF(AND(_xlfn.XLOOKUP(C720, Products!A:A, Products!C:C, "")="Bakery", RAND()&lt;0.3), "50% Perishable", "")
)</f>
        <v/>
      </c>
      <c r="O720" s="5">
        <f t="shared" ca="1" si="23"/>
        <v>0</v>
      </c>
    </row>
    <row r="721" spans="1:15" x14ac:dyDescent="0.45">
      <c r="A721" t="s">
        <v>154</v>
      </c>
      <c r="B721" s="6">
        <f>_xlfn.XLOOKUP(Table1[[#This Row],[Transaction_ID]],Transactions!A$2:A$501,Transactions!D$2:D$501)</f>
        <v>45715</v>
      </c>
      <c r="C721">
        <v>123556</v>
      </c>
      <c r="D721" s="5">
        <f>_xlfn.XLOOKUP(Table1[[#This Row],[SKU]],Products!A$2:A$91,Products!E$2:E$91)</f>
        <v>9.99</v>
      </c>
      <c r="E721" s="5">
        <f>_xlfn.XLOOKUP(C721,Products!A$2:A$91,Products!F$2:F$91)</f>
        <v>0</v>
      </c>
      <c r="F721">
        <v>2</v>
      </c>
      <c r="G721" s="5">
        <f>Table1[[#This Row],[Price]]*Table1[[#This Row],[Quantity_Sold]]</f>
        <v>19.98</v>
      </c>
      <c r="H721" s="5">
        <f t="shared" ca="1" si="22"/>
        <v>19.98</v>
      </c>
      <c r="I721">
        <f>_xlfn.XLOOKUP(Table1[[#This Row],[Transaction_ID]],Transactions!A$2:A$501,Transactions!B$2:B$501)</f>
        <v>219</v>
      </c>
      <c r="J721">
        <f>_xlfn.XLOOKUP(Table1[[#This Row],[Transaction_ID]],Transactions!$A$2:$A$501,Transactions!$C$2:$C$501)</f>
        <v>4</v>
      </c>
      <c r="K721" t="str">
        <f>_xlfn.XLOOKUP(Table1[[#This Row],[Transaction_ID]],Transactions!A$2:A$501,Transactions!F$2:F$501)</f>
        <v>Cash</v>
      </c>
      <c r="L721" t="b">
        <f>_xlfn.XLOOKUP(Table1[[#This Row],[Transaction_ID]],Transactions!A$2:A$501,Transactions!G$2:G$501)</f>
        <v>1</v>
      </c>
      <c r="M721" s="1">
        <f>IF(L721=TRUE, _xlfn.XLOOKUP(C721, Products!A$2:A$91,Products!G$2:G$91), 0)</f>
        <v>0</v>
      </c>
      <c r="N721" t="str">
        <f ca="1">_xlfn.TEXTJOIN(", ", TRUE,
 IF(AND(L721=TRUE, E721&gt;0), "Membership Pricing", ""),
 IF(AND(L721=TRUE, M721&gt;0), "PC Points", ""),
 IF(AND(_xlfn.XLOOKUP(C721, Products!A:A, Products!C:C, "")="Bakery", RAND()&lt;0.3), "50% Perishable", "")
)</f>
        <v/>
      </c>
      <c r="O721" s="5">
        <f t="shared" ca="1" si="23"/>
        <v>0</v>
      </c>
    </row>
    <row r="722" spans="1:15" x14ac:dyDescent="0.45">
      <c r="A722" t="s">
        <v>155</v>
      </c>
      <c r="B722" s="6">
        <f>_xlfn.XLOOKUP(Table1[[#This Row],[Transaction_ID]],Transactions!A$2:A$501,Transactions!D$2:D$501)</f>
        <v>45715</v>
      </c>
      <c r="C722">
        <v>123525</v>
      </c>
      <c r="D722" s="5">
        <f>_xlfn.XLOOKUP(Table1[[#This Row],[SKU]],Products!A$2:A$91,Products!E$2:E$91)</f>
        <v>3.99</v>
      </c>
      <c r="E722" s="5">
        <f>_xlfn.XLOOKUP(C722,Products!A$2:A$91,Products!F$2:F$91)</f>
        <v>3</v>
      </c>
      <c r="F722">
        <v>1</v>
      </c>
      <c r="G722" s="5">
        <f>Table1[[#This Row],[Price]]*Table1[[#This Row],[Quantity_Sold]]</f>
        <v>3.99</v>
      </c>
      <c r="H722" s="5">
        <f t="shared" ca="1" si="22"/>
        <v>3</v>
      </c>
      <c r="I722">
        <f>_xlfn.XLOOKUP(Table1[[#This Row],[Transaction_ID]],Transactions!A$2:A$501,Transactions!B$2:B$501)</f>
        <v>212</v>
      </c>
      <c r="J722">
        <f>_xlfn.XLOOKUP(Table1[[#This Row],[Transaction_ID]],Transactions!$A$2:$A$501,Transactions!$C$2:$C$501)</f>
        <v>7</v>
      </c>
      <c r="K722" t="str">
        <f>_xlfn.XLOOKUP(Table1[[#This Row],[Transaction_ID]],Transactions!A$2:A$501,Transactions!F$2:F$501)</f>
        <v>Cash</v>
      </c>
      <c r="L722" t="b">
        <f>_xlfn.XLOOKUP(Table1[[#This Row],[Transaction_ID]],Transactions!A$2:A$501,Transactions!G$2:G$501)</f>
        <v>1</v>
      </c>
      <c r="M722" s="1">
        <f>IF(L722=TRUE, _xlfn.XLOOKUP(C722, Products!A$2:A$91,Products!G$2:G$91), 0)</f>
        <v>0</v>
      </c>
      <c r="N722" t="str">
        <f ca="1">_xlfn.TEXTJOIN(", ", TRUE,
 IF(AND(L722=TRUE, E722&gt;0), "Membership Pricing", ""),
 IF(AND(L722=TRUE, M722&gt;0), "PC Points", ""),
 IF(AND(_xlfn.XLOOKUP(C722, Products!A:A, Products!C:C, "")="Bakery", RAND()&lt;0.3), "50% Perishable", "")
)</f>
        <v>Membership Pricing</v>
      </c>
      <c r="O722" s="5">
        <f t="shared" ca="1" si="23"/>
        <v>0.99000000000000021</v>
      </c>
    </row>
    <row r="723" spans="1:15" x14ac:dyDescent="0.45">
      <c r="A723" t="s">
        <v>155</v>
      </c>
      <c r="B723" s="6">
        <f>_xlfn.XLOOKUP(Table1[[#This Row],[Transaction_ID]],Transactions!A$2:A$501,Transactions!D$2:D$501)</f>
        <v>45715</v>
      </c>
      <c r="C723">
        <v>123597</v>
      </c>
      <c r="D723" s="5">
        <f>_xlfn.XLOOKUP(Table1[[#This Row],[SKU]],Products!A$2:A$91,Products!E$2:E$91)</f>
        <v>5.49</v>
      </c>
      <c r="E723" s="5">
        <f>_xlfn.XLOOKUP(C723,Products!A$2:A$91,Products!F$2:F$91)</f>
        <v>0</v>
      </c>
      <c r="F723">
        <v>3</v>
      </c>
      <c r="G723" s="5">
        <f>Table1[[#This Row],[Price]]*Table1[[#This Row],[Quantity_Sold]]</f>
        <v>16.47</v>
      </c>
      <c r="H723" s="5">
        <f t="shared" ca="1" si="22"/>
        <v>16.47</v>
      </c>
      <c r="I723">
        <f>_xlfn.XLOOKUP(Table1[[#This Row],[Transaction_ID]],Transactions!A$2:A$501,Transactions!B$2:B$501)</f>
        <v>212</v>
      </c>
      <c r="J723">
        <f>_xlfn.XLOOKUP(Table1[[#This Row],[Transaction_ID]],Transactions!$A$2:$A$501,Transactions!$C$2:$C$501)</f>
        <v>7</v>
      </c>
      <c r="K723" t="str">
        <f>_xlfn.XLOOKUP(Table1[[#This Row],[Transaction_ID]],Transactions!A$2:A$501,Transactions!F$2:F$501)</f>
        <v>Cash</v>
      </c>
      <c r="L723" t="b">
        <f>_xlfn.XLOOKUP(Table1[[#This Row],[Transaction_ID]],Transactions!A$2:A$501,Transactions!G$2:G$501)</f>
        <v>1</v>
      </c>
      <c r="M723" s="1">
        <f>IF(L723=TRUE, _xlfn.XLOOKUP(C723, Products!A$2:A$91,Products!G$2:G$91), 0)</f>
        <v>0</v>
      </c>
      <c r="N723" t="str">
        <f ca="1">_xlfn.TEXTJOIN(", ", TRUE,
 IF(AND(L723=TRUE, E723&gt;0), "Membership Pricing", ""),
 IF(AND(L723=TRUE, M723&gt;0), "PC Points", ""),
 IF(AND(_xlfn.XLOOKUP(C723, Products!A:A, Products!C:C, "")="Bakery", RAND()&lt;0.3), "50% Perishable", "")
)</f>
        <v/>
      </c>
      <c r="O723" s="5">
        <f t="shared" ca="1" si="23"/>
        <v>0</v>
      </c>
    </row>
    <row r="724" spans="1:15" x14ac:dyDescent="0.45">
      <c r="A724" t="s">
        <v>155</v>
      </c>
      <c r="B724" s="6">
        <f>_xlfn.XLOOKUP(Table1[[#This Row],[Transaction_ID]],Transactions!A$2:A$501,Transactions!D$2:D$501)</f>
        <v>45715</v>
      </c>
      <c r="C724">
        <v>123528</v>
      </c>
      <c r="D724" s="5">
        <f>_xlfn.XLOOKUP(Table1[[#This Row],[SKU]],Products!A$2:A$91,Products!E$2:E$91)</f>
        <v>3.99</v>
      </c>
      <c r="E724" s="5">
        <f>_xlfn.XLOOKUP(C724,Products!A$2:A$91,Products!F$2:F$91)</f>
        <v>0</v>
      </c>
      <c r="F724">
        <v>5</v>
      </c>
      <c r="G724" s="5">
        <f>Table1[[#This Row],[Price]]*Table1[[#This Row],[Quantity_Sold]]</f>
        <v>19.950000000000003</v>
      </c>
      <c r="H724" s="5">
        <f t="shared" ca="1" si="22"/>
        <v>9.9750000000000014</v>
      </c>
      <c r="I724">
        <f>_xlfn.XLOOKUP(Table1[[#This Row],[Transaction_ID]],Transactions!A$2:A$501,Transactions!B$2:B$501)</f>
        <v>212</v>
      </c>
      <c r="J724">
        <f>_xlfn.XLOOKUP(Table1[[#This Row],[Transaction_ID]],Transactions!$A$2:$A$501,Transactions!$C$2:$C$501)</f>
        <v>7</v>
      </c>
      <c r="K724" t="str">
        <f>_xlfn.XLOOKUP(Table1[[#This Row],[Transaction_ID]],Transactions!A$2:A$501,Transactions!F$2:F$501)</f>
        <v>Cash</v>
      </c>
      <c r="L724" t="b">
        <f>_xlfn.XLOOKUP(Table1[[#This Row],[Transaction_ID]],Transactions!A$2:A$501,Transactions!G$2:G$501)</f>
        <v>1</v>
      </c>
      <c r="M724" s="1">
        <f>IF(L724=TRUE, _xlfn.XLOOKUP(C724, Products!A$2:A$91,Products!G$2:G$91), 0)</f>
        <v>0</v>
      </c>
      <c r="N724" t="str">
        <f ca="1">_xlfn.TEXTJOIN(", ", TRUE,
 IF(AND(L724=TRUE, E724&gt;0), "Membership Pricing", ""),
 IF(AND(L724=TRUE, M724&gt;0), "PC Points", ""),
 IF(AND(_xlfn.XLOOKUP(C724, Products!A:A, Products!C:C, "")="Bakery", RAND()&lt;0.3), "50% Perishable", "")
)</f>
        <v>50% Perishable</v>
      </c>
      <c r="O724" s="5">
        <f t="shared" ca="1" si="23"/>
        <v>9.9750000000000014</v>
      </c>
    </row>
    <row r="725" spans="1:15" x14ac:dyDescent="0.45">
      <c r="A725" t="s">
        <v>156</v>
      </c>
      <c r="B725" s="6">
        <f>_xlfn.XLOOKUP(Table1[[#This Row],[Transaction_ID]],Transactions!A$2:A$501,Transactions!D$2:D$501)</f>
        <v>45715</v>
      </c>
      <c r="C725">
        <v>123554</v>
      </c>
      <c r="D725" s="5">
        <f>_xlfn.XLOOKUP(Table1[[#This Row],[SKU]],Products!A$2:A$91,Products!E$2:E$91)</f>
        <v>2.4900000000000002</v>
      </c>
      <c r="E725" s="5">
        <f>_xlfn.XLOOKUP(C725,Products!A$2:A$91,Products!F$2:F$91)</f>
        <v>0</v>
      </c>
      <c r="F725">
        <v>4</v>
      </c>
      <c r="G725" s="5">
        <f>Table1[[#This Row],[Price]]*Table1[[#This Row],[Quantity_Sold]]</f>
        <v>9.9600000000000009</v>
      </c>
      <c r="H725" s="5">
        <f t="shared" ca="1" si="22"/>
        <v>9.9600000000000009</v>
      </c>
      <c r="I725">
        <f>_xlfn.XLOOKUP(Table1[[#This Row],[Transaction_ID]],Transactions!A$2:A$501,Transactions!B$2:B$501)</f>
        <v>214</v>
      </c>
      <c r="J725">
        <f>_xlfn.XLOOKUP(Table1[[#This Row],[Transaction_ID]],Transactions!$A$2:$A$501,Transactions!$C$2:$C$501)</f>
        <v>4</v>
      </c>
      <c r="K725" t="str">
        <f>_xlfn.XLOOKUP(Table1[[#This Row],[Transaction_ID]],Transactions!A$2:A$501,Transactions!F$2:F$501)</f>
        <v>Cash</v>
      </c>
      <c r="L725" t="b">
        <f>_xlfn.XLOOKUP(Table1[[#This Row],[Transaction_ID]],Transactions!A$2:A$501,Transactions!G$2:G$501)</f>
        <v>1</v>
      </c>
      <c r="M725" s="1">
        <f>IF(L725=TRUE, _xlfn.XLOOKUP(C725, Products!A$2:A$91,Products!G$2:G$91), 0)</f>
        <v>0</v>
      </c>
      <c r="N725" t="str">
        <f ca="1">_xlfn.TEXTJOIN(", ", TRUE,
 IF(AND(L725=TRUE, E725&gt;0), "Membership Pricing", ""),
 IF(AND(L725=TRUE, M725&gt;0), "PC Points", ""),
 IF(AND(_xlfn.XLOOKUP(C725, Products!A:A, Products!C:C, "")="Bakery", RAND()&lt;0.3), "50% Perishable", "")
)</f>
        <v/>
      </c>
      <c r="O725" s="5">
        <f t="shared" ca="1" si="23"/>
        <v>0</v>
      </c>
    </row>
    <row r="726" spans="1:15" x14ac:dyDescent="0.45">
      <c r="A726" t="s">
        <v>156</v>
      </c>
      <c r="B726" s="6">
        <f>_xlfn.XLOOKUP(Table1[[#This Row],[Transaction_ID]],Transactions!A$2:A$501,Transactions!D$2:D$501)</f>
        <v>45715</v>
      </c>
      <c r="C726">
        <v>123530</v>
      </c>
      <c r="D726" s="5">
        <f>_xlfn.XLOOKUP(Table1[[#This Row],[SKU]],Products!A$2:A$91,Products!E$2:E$91)</f>
        <v>3.49</v>
      </c>
      <c r="E726" s="5">
        <f>_xlfn.XLOOKUP(C726,Products!A$2:A$91,Products!F$2:F$91)</f>
        <v>0</v>
      </c>
      <c r="F726">
        <v>5</v>
      </c>
      <c r="G726" s="5">
        <f>Table1[[#This Row],[Price]]*Table1[[#This Row],[Quantity_Sold]]</f>
        <v>17.450000000000003</v>
      </c>
      <c r="H726" s="5">
        <f t="shared" ca="1" si="22"/>
        <v>17.450000000000003</v>
      </c>
      <c r="I726">
        <f>_xlfn.XLOOKUP(Table1[[#This Row],[Transaction_ID]],Transactions!A$2:A$501,Transactions!B$2:B$501)</f>
        <v>214</v>
      </c>
      <c r="J726">
        <f>_xlfn.XLOOKUP(Table1[[#This Row],[Transaction_ID]],Transactions!$A$2:$A$501,Transactions!$C$2:$C$501)</f>
        <v>4</v>
      </c>
      <c r="K726" t="str">
        <f>_xlfn.XLOOKUP(Table1[[#This Row],[Transaction_ID]],Transactions!A$2:A$501,Transactions!F$2:F$501)</f>
        <v>Cash</v>
      </c>
      <c r="L726" t="b">
        <f>_xlfn.XLOOKUP(Table1[[#This Row],[Transaction_ID]],Transactions!A$2:A$501,Transactions!G$2:G$501)</f>
        <v>1</v>
      </c>
      <c r="M726" s="1">
        <f>IF(L726=TRUE, _xlfn.XLOOKUP(C726, Products!A$2:A$91,Products!G$2:G$91), 0)</f>
        <v>0</v>
      </c>
      <c r="N726" t="str">
        <f ca="1">_xlfn.TEXTJOIN(", ", TRUE,
 IF(AND(L726=TRUE, E726&gt;0), "Membership Pricing", ""),
 IF(AND(L726=TRUE, M726&gt;0), "PC Points", ""),
 IF(AND(_xlfn.XLOOKUP(C726, Products!A:A, Products!C:C, "")="Bakery", RAND()&lt;0.3), "50% Perishable", "")
)</f>
        <v/>
      </c>
      <c r="O726" s="5">
        <f t="shared" ca="1" si="23"/>
        <v>0</v>
      </c>
    </row>
    <row r="727" spans="1:15" x14ac:dyDescent="0.45">
      <c r="A727" t="s">
        <v>156</v>
      </c>
      <c r="B727" s="6">
        <f>_xlfn.XLOOKUP(Table1[[#This Row],[Transaction_ID]],Transactions!A$2:A$501,Transactions!D$2:D$501)</f>
        <v>45715</v>
      </c>
      <c r="C727">
        <v>123544</v>
      </c>
      <c r="D727" s="5">
        <f>_xlfn.XLOOKUP(Table1[[#This Row],[SKU]],Products!A$2:A$91,Products!E$2:E$91)</f>
        <v>4.99</v>
      </c>
      <c r="E727" s="5">
        <f>_xlfn.XLOOKUP(C727,Products!A$2:A$91,Products!F$2:F$91)</f>
        <v>0</v>
      </c>
      <c r="F727">
        <v>1</v>
      </c>
      <c r="G727" s="5">
        <f>Table1[[#This Row],[Price]]*Table1[[#This Row],[Quantity_Sold]]</f>
        <v>4.99</v>
      </c>
      <c r="H727" s="5">
        <f t="shared" ca="1" si="22"/>
        <v>4.99</v>
      </c>
      <c r="I727">
        <f>_xlfn.XLOOKUP(Table1[[#This Row],[Transaction_ID]],Transactions!A$2:A$501,Transactions!B$2:B$501)</f>
        <v>214</v>
      </c>
      <c r="J727">
        <f>_xlfn.XLOOKUP(Table1[[#This Row],[Transaction_ID]],Transactions!$A$2:$A$501,Transactions!$C$2:$C$501)</f>
        <v>4</v>
      </c>
      <c r="K727" t="str">
        <f>_xlfn.XLOOKUP(Table1[[#This Row],[Transaction_ID]],Transactions!A$2:A$501,Transactions!F$2:F$501)</f>
        <v>Cash</v>
      </c>
      <c r="L727" t="b">
        <f>_xlfn.XLOOKUP(Table1[[#This Row],[Transaction_ID]],Transactions!A$2:A$501,Transactions!G$2:G$501)</f>
        <v>1</v>
      </c>
      <c r="M727" s="1">
        <f>IF(L727=TRUE, _xlfn.XLOOKUP(C727, Products!A$2:A$91,Products!G$2:G$91), 0)</f>
        <v>0</v>
      </c>
      <c r="N727" t="str">
        <f ca="1">_xlfn.TEXTJOIN(", ", TRUE,
 IF(AND(L727=TRUE, E727&gt;0), "Membership Pricing", ""),
 IF(AND(L727=TRUE, M727&gt;0), "PC Points", ""),
 IF(AND(_xlfn.XLOOKUP(C727, Products!A:A, Products!C:C, "")="Bakery", RAND()&lt;0.3), "50% Perishable", "")
)</f>
        <v/>
      </c>
      <c r="O727" s="5">
        <f t="shared" ca="1" si="23"/>
        <v>0</v>
      </c>
    </row>
    <row r="728" spans="1:15" x14ac:dyDescent="0.45">
      <c r="A728" t="s">
        <v>373</v>
      </c>
      <c r="B728" s="6">
        <f>_xlfn.XLOOKUP(Table1[[#This Row],[Transaction_ID]],Transactions!A$2:A$501,Transactions!D$2:D$501)</f>
        <v>45723</v>
      </c>
      <c r="C728">
        <v>123569</v>
      </c>
      <c r="D728" s="5">
        <f>_xlfn.XLOOKUP(Table1[[#This Row],[SKU]],Products!A$2:A$91,Products!E$2:E$91)</f>
        <v>3.99</v>
      </c>
      <c r="E728" s="5">
        <f>_xlfn.XLOOKUP(C728,Products!A$2:A$91,Products!F$2:F$91)</f>
        <v>0</v>
      </c>
      <c r="F728">
        <v>5</v>
      </c>
      <c r="G728" s="5">
        <f>Table1[[#This Row],[Price]]*Table1[[#This Row],[Quantity_Sold]]</f>
        <v>19.950000000000003</v>
      </c>
      <c r="H728" s="5">
        <f t="shared" ca="1" si="22"/>
        <v>19.950000000000003</v>
      </c>
      <c r="I728">
        <f>_xlfn.XLOOKUP(Table1[[#This Row],[Transaction_ID]],Transactions!A$2:A$501,Transactions!B$2:B$501)</f>
        <v>216</v>
      </c>
      <c r="J728">
        <f>_xlfn.XLOOKUP(Table1[[#This Row],[Transaction_ID]],Transactions!$A$2:$A$501,Transactions!$C$2:$C$501)</f>
        <v>2</v>
      </c>
      <c r="K728" t="str">
        <f>_xlfn.XLOOKUP(Table1[[#This Row],[Transaction_ID]],Transactions!A$2:A$501,Transactions!F$2:F$501)</f>
        <v>Cash</v>
      </c>
      <c r="L728" t="b">
        <f>_xlfn.XLOOKUP(Table1[[#This Row],[Transaction_ID]],Transactions!A$2:A$501,Transactions!G$2:G$501)</f>
        <v>1</v>
      </c>
      <c r="M728" s="1">
        <f>IF(L728=TRUE, _xlfn.XLOOKUP(C728, Products!A$2:A$91,Products!G$2:G$91), 0)</f>
        <v>0</v>
      </c>
      <c r="N728" t="str">
        <f ca="1">_xlfn.TEXTJOIN(", ", TRUE,
 IF(AND(L728=TRUE, E728&gt;0), "Membership Pricing", ""),
 IF(AND(L728=TRUE, M728&gt;0), "PC Points", ""),
 IF(AND(_xlfn.XLOOKUP(C728, Products!A:A, Products!C:C, "")="Bakery", RAND()&lt;0.3), "50% Perishable", "")
)</f>
        <v/>
      </c>
      <c r="O728" s="5">
        <f t="shared" ca="1" si="23"/>
        <v>0</v>
      </c>
    </row>
    <row r="729" spans="1:15" x14ac:dyDescent="0.45">
      <c r="A729" t="s">
        <v>373</v>
      </c>
      <c r="B729" s="6">
        <f>_xlfn.XLOOKUP(Table1[[#This Row],[Transaction_ID]],Transactions!A$2:A$501,Transactions!D$2:D$501)</f>
        <v>45723</v>
      </c>
      <c r="C729">
        <v>123535</v>
      </c>
      <c r="D729" s="5">
        <f>_xlfn.XLOOKUP(Table1[[#This Row],[SKU]],Products!A$2:A$91,Products!E$2:E$91)</f>
        <v>4.99</v>
      </c>
      <c r="E729" s="5">
        <f>_xlfn.XLOOKUP(C729,Products!A$2:A$91,Products!F$2:F$91)</f>
        <v>0</v>
      </c>
      <c r="F729">
        <v>5</v>
      </c>
      <c r="G729" s="5">
        <f>Table1[[#This Row],[Price]]*Table1[[#This Row],[Quantity_Sold]]</f>
        <v>24.950000000000003</v>
      </c>
      <c r="H729" s="5">
        <f t="shared" ca="1" si="22"/>
        <v>24.950000000000003</v>
      </c>
      <c r="I729">
        <f>_xlfn.XLOOKUP(Table1[[#This Row],[Transaction_ID]],Transactions!A$2:A$501,Transactions!B$2:B$501)</f>
        <v>216</v>
      </c>
      <c r="J729">
        <f>_xlfn.XLOOKUP(Table1[[#This Row],[Transaction_ID]],Transactions!$A$2:$A$501,Transactions!$C$2:$C$501)</f>
        <v>2</v>
      </c>
      <c r="K729" t="str">
        <f>_xlfn.XLOOKUP(Table1[[#This Row],[Transaction_ID]],Transactions!A$2:A$501,Transactions!F$2:F$501)</f>
        <v>Cash</v>
      </c>
      <c r="L729" t="b">
        <f>_xlfn.XLOOKUP(Table1[[#This Row],[Transaction_ID]],Transactions!A$2:A$501,Transactions!G$2:G$501)</f>
        <v>1</v>
      </c>
      <c r="M729" s="1">
        <f>IF(L729=TRUE, _xlfn.XLOOKUP(C729, Products!A$2:A$91,Products!G$2:G$91), 0)</f>
        <v>0</v>
      </c>
      <c r="N729" t="str">
        <f ca="1">_xlfn.TEXTJOIN(", ", TRUE,
 IF(AND(L729=TRUE, E729&gt;0), "Membership Pricing", ""),
 IF(AND(L729=TRUE, M729&gt;0), "PC Points", ""),
 IF(AND(_xlfn.XLOOKUP(C729, Products!A:A, Products!C:C, "")="Bakery", RAND()&lt;0.3), "50% Perishable", "")
)</f>
        <v/>
      </c>
      <c r="O729" s="5">
        <f t="shared" ca="1" si="23"/>
        <v>0</v>
      </c>
    </row>
    <row r="730" spans="1:15" x14ac:dyDescent="0.45">
      <c r="A730" t="s">
        <v>373</v>
      </c>
      <c r="B730" s="6">
        <f>_xlfn.XLOOKUP(Table1[[#This Row],[Transaction_ID]],Transactions!A$2:A$501,Transactions!D$2:D$501)</f>
        <v>45723</v>
      </c>
      <c r="C730">
        <v>123562</v>
      </c>
      <c r="D730" s="5">
        <f>_xlfn.XLOOKUP(Table1[[#This Row],[SKU]],Products!A$2:A$91,Products!E$2:E$91)</f>
        <v>5.99</v>
      </c>
      <c r="E730" s="5">
        <f>_xlfn.XLOOKUP(C730,Products!A$2:A$91,Products!F$2:F$91)</f>
        <v>0</v>
      </c>
      <c r="F730">
        <v>5</v>
      </c>
      <c r="G730" s="5">
        <f>Table1[[#This Row],[Price]]*Table1[[#This Row],[Quantity_Sold]]</f>
        <v>29.950000000000003</v>
      </c>
      <c r="H730" s="5">
        <f t="shared" ca="1" si="22"/>
        <v>29.950000000000003</v>
      </c>
      <c r="I730">
        <f>_xlfn.XLOOKUP(Table1[[#This Row],[Transaction_ID]],Transactions!A$2:A$501,Transactions!B$2:B$501)</f>
        <v>216</v>
      </c>
      <c r="J730">
        <f>_xlfn.XLOOKUP(Table1[[#This Row],[Transaction_ID]],Transactions!$A$2:$A$501,Transactions!$C$2:$C$501)</f>
        <v>2</v>
      </c>
      <c r="K730" t="str">
        <f>_xlfn.XLOOKUP(Table1[[#This Row],[Transaction_ID]],Transactions!A$2:A$501,Transactions!F$2:F$501)</f>
        <v>Cash</v>
      </c>
      <c r="L730" t="b">
        <f>_xlfn.XLOOKUP(Table1[[#This Row],[Transaction_ID]],Transactions!A$2:A$501,Transactions!G$2:G$501)</f>
        <v>1</v>
      </c>
      <c r="M730" s="1">
        <f>IF(L730=TRUE, _xlfn.XLOOKUP(C730, Products!A$2:A$91,Products!G$2:G$91), 0)</f>
        <v>0</v>
      </c>
      <c r="N730" t="str">
        <f ca="1">_xlfn.TEXTJOIN(", ", TRUE,
 IF(AND(L730=TRUE, E730&gt;0), "Membership Pricing", ""),
 IF(AND(L730=TRUE, M730&gt;0), "PC Points", ""),
 IF(AND(_xlfn.XLOOKUP(C730, Products!A:A, Products!C:C, "")="Bakery", RAND()&lt;0.3), "50% Perishable", "")
)</f>
        <v/>
      </c>
      <c r="O730" s="5">
        <f t="shared" ca="1" si="23"/>
        <v>0</v>
      </c>
    </row>
    <row r="731" spans="1:15" x14ac:dyDescent="0.45">
      <c r="A731" t="s">
        <v>373</v>
      </c>
      <c r="B731" s="6">
        <f>_xlfn.XLOOKUP(Table1[[#This Row],[Transaction_ID]],Transactions!A$2:A$501,Transactions!D$2:D$501)</f>
        <v>45723</v>
      </c>
      <c r="C731">
        <v>123549</v>
      </c>
      <c r="D731" s="5">
        <f>_xlfn.XLOOKUP(Table1[[#This Row],[SKU]],Products!A$2:A$91,Products!E$2:E$91)</f>
        <v>4.99</v>
      </c>
      <c r="E731" s="5">
        <f>_xlfn.XLOOKUP(C731,Products!A$2:A$91,Products!F$2:F$91)</f>
        <v>0</v>
      </c>
      <c r="F731">
        <v>4</v>
      </c>
      <c r="G731" s="5">
        <f>Table1[[#This Row],[Price]]*Table1[[#This Row],[Quantity_Sold]]</f>
        <v>19.96</v>
      </c>
      <c r="H731" s="5">
        <f t="shared" ca="1" si="22"/>
        <v>19.96</v>
      </c>
      <c r="I731">
        <f>_xlfn.XLOOKUP(Table1[[#This Row],[Transaction_ID]],Transactions!A$2:A$501,Transactions!B$2:B$501)</f>
        <v>216</v>
      </c>
      <c r="J731">
        <f>_xlfn.XLOOKUP(Table1[[#This Row],[Transaction_ID]],Transactions!$A$2:$A$501,Transactions!$C$2:$C$501)</f>
        <v>2</v>
      </c>
      <c r="K731" t="str">
        <f>_xlfn.XLOOKUP(Table1[[#This Row],[Transaction_ID]],Transactions!A$2:A$501,Transactions!F$2:F$501)</f>
        <v>Cash</v>
      </c>
      <c r="L731" t="b">
        <f>_xlfn.XLOOKUP(Table1[[#This Row],[Transaction_ID]],Transactions!A$2:A$501,Transactions!G$2:G$501)</f>
        <v>1</v>
      </c>
      <c r="M731" s="1">
        <f>IF(L731=TRUE, _xlfn.XLOOKUP(C731, Products!A$2:A$91,Products!G$2:G$91), 0)</f>
        <v>0</v>
      </c>
      <c r="N731" t="str">
        <f ca="1">_xlfn.TEXTJOIN(", ", TRUE,
 IF(AND(L731=TRUE, E731&gt;0), "Membership Pricing", ""),
 IF(AND(L731=TRUE, M731&gt;0), "PC Points", ""),
 IF(AND(_xlfn.XLOOKUP(C731, Products!A:A, Products!C:C, "")="Bakery", RAND()&lt;0.3), "50% Perishable", "")
)</f>
        <v/>
      </c>
      <c r="O731" s="5">
        <f t="shared" ca="1" si="23"/>
        <v>0</v>
      </c>
    </row>
    <row r="732" spans="1:15" x14ac:dyDescent="0.45">
      <c r="A732" t="s">
        <v>374</v>
      </c>
      <c r="B732" s="6">
        <f>_xlfn.XLOOKUP(Table1[[#This Row],[Transaction_ID]],Transactions!A$2:A$501,Transactions!D$2:D$501)</f>
        <v>45723</v>
      </c>
      <c r="C732">
        <v>123591</v>
      </c>
      <c r="D732" s="5">
        <f>_xlfn.XLOOKUP(Table1[[#This Row],[SKU]],Products!A$2:A$91,Products!E$2:E$91)</f>
        <v>4.49</v>
      </c>
      <c r="E732" s="5">
        <f>_xlfn.XLOOKUP(C732,Products!A$2:A$91,Products!F$2:F$91)</f>
        <v>0</v>
      </c>
      <c r="F732">
        <v>3</v>
      </c>
      <c r="G732" s="5">
        <f>Table1[[#This Row],[Price]]*Table1[[#This Row],[Quantity_Sold]]</f>
        <v>13.47</v>
      </c>
      <c r="H732" s="5">
        <f t="shared" ca="1" si="22"/>
        <v>13.47</v>
      </c>
      <c r="I732">
        <f>_xlfn.XLOOKUP(Table1[[#This Row],[Transaction_ID]],Transactions!A$2:A$501,Transactions!B$2:B$501)</f>
        <v>222</v>
      </c>
      <c r="J732">
        <f>_xlfn.XLOOKUP(Table1[[#This Row],[Transaction_ID]],Transactions!$A$2:$A$501,Transactions!$C$2:$C$501)</f>
        <v>2</v>
      </c>
      <c r="K732" t="str">
        <f>_xlfn.XLOOKUP(Table1[[#This Row],[Transaction_ID]],Transactions!A$2:A$501,Transactions!F$2:F$501)</f>
        <v>Credit Card</v>
      </c>
      <c r="L732" t="b">
        <f>_xlfn.XLOOKUP(Table1[[#This Row],[Transaction_ID]],Transactions!A$2:A$501,Transactions!G$2:G$501)</f>
        <v>1</v>
      </c>
      <c r="M732" s="1">
        <f>IF(L732=TRUE, _xlfn.XLOOKUP(C732, Products!A$2:A$91,Products!G$2:G$91), 0)</f>
        <v>0</v>
      </c>
      <c r="N732" t="str">
        <f ca="1">_xlfn.TEXTJOIN(", ", TRUE,
 IF(AND(L732=TRUE, E732&gt;0), "Membership Pricing", ""),
 IF(AND(L732=TRUE, M732&gt;0), "PC Points", ""),
 IF(AND(_xlfn.XLOOKUP(C732, Products!A:A, Products!C:C, "")="Bakery", RAND()&lt;0.3), "50% Perishable", "")
)</f>
        <v/>
      </c>
      <c r="O732" s="5">
        <f t="shared" ca="1" si="23"/>
        <v>0</v>
      </c>
    </row>
    <row r="733" spans="1:15" x14ac:dyDescent="0.45">
      <c r="A733" t="s">
        <v>374</v>
      </c>
      <c r="B733" s="6">
        <f>_xlfn.XLOOKUP(Table1[[#This Row],[Transaction_ID]],Transactions!A$2:A$501,Transactions!D$2:D$501)</f>
        <v>45723</v>
      </c>
      <c r="C733">
        <v>123556</v>
      </c>
      <c r="D733" s="5">
        <f>_xlfn.XLOOKUP(Table1[[#This Row],[SKU]],Products!A$2:A$91,Products!E$2:E$91)</f>
        <v>9.99</v>
      </c>
      <c r="E733" s="5">
        <f>_xlfn.XLOOKUP(C733,Products!A$2:A$91,Products!F$2:F$91)</f>
        <v>0</v>
      </c>
      <c r="F733">
        <v>2</v>
      </c>
      <c r="G733" s="5">
        <f>Table1[[#This Row],[Price]]*Table1[[#This Row],[Quantity_Sold]]</f>
        <v>19.98</v>
      </c>
      <c r="H733" s="5">
        <f t="shared" ca="1" si="22"/>
        <v>19.98</v>
      </c>
      <c r="I733">
        <f>_xlfn.XLOOKUP(Table1[[#This Row],[Transaction_ID]],Transactions!A$2:A$501,Transactions!B$2:B$501)</f>
        <v>222</v>
      </c>
      <c r="J733">
        <f>_xlfn.XLOOKUP(Table1[[#This Row],[Transaction_ID]],Transactions!$A$2:$A$501,Transactions!$C$2:$C$501)</f>
        <v>2</v>
      </c>
      <c r="K733" t="str">
        <f>_xlfn.XLOOKUP(Table1[[#This Row],[Transaction_ID]],Transactions!A$2:A$501,Transactions!F$2:F$501)</f>
        <v>Credit Card</v>
      </c>
      <c r="L733" t="b">
        <f>_xlfn.XLOOKUP(Table1[[#This Row],[Transaction_ID]],Transactions!A$2:A$501,Transactions!G$2:G$501)</f>
        <v>1</v>
      </c>
      <c r="M733" s="1">
        <f>IF(L733=TRUE, _xlfn.XLOOKUP(C733, Products!A$2:A$91,Products!G$2:G$91), 0)</f>
        <v>0</v>
      </c>
      <c r="N733" t="str">
        <f ca="1">_xlfn.TEXTJOIN(", ", TRUE,
 IF(AND(L733=TRUE, E733&gt;0), "Membership Pricing", ""),
 IF(AND(L733=TRUE, M733&gt;0), "PC Points", ""),
 IF(AND(_xlfn.XLOOKUP(C733, Products!A:A, Products!C:C, "")="Bakery", RAND()&lt;0.3), "50% Perishable", "")
)</f>
        <v/>
      </c>
      <c r="O733" s="5">
        <f t="shared" ca="1" si="23"/>
        <v>0</v>
      </c>
    </row>
    <row r="734" spans="1:15" x14ac:dyDescent="0.45">
      <c r="A734" t="s">
        <v>374</v>
      </c>
      <c r="B734" s="6">
        <f>_xlfn.XLOOKUP(Table1[[#This Row],[Transaction_ID]],Transactions!A$2:A$501,Transactions!D$2:D$501)</f>
        <v>45723</v>
      </c>
      <c r="C734">
        <v>123526</v>
      </c>
      <c r="D734" s="5">
        <f>_xlfn.XLOOKUP(Table1[[#This Row],[SKU]],Products!A$2:A$91,Products!E$2:E$91)</f>
        <v>5.49</v>
      </c>
      <c r="E734" s="5">
        <f>_xlfn.XLOOKUP(C734,Products!A$2:A$91,Products!F$2:F$91)</f>
        <v>0</v>
      </c>
      <c r="F734">
        <v>1</v>
      </c>
      <c r="G734" s="5">
        <f>Table1[[#This Row],[Price]]*Table1[[#This Row],[Quantity_Sold]]</f>
        <v>5.49</v>
      </c>
      <c r="H734" s="5">
        <f t="shared" ca="1" si="22"/>
        <v>2.7450000000000001</v>
      </c>
      <c r="I734">
        <f>_xlfn.XLOOKUP(Table1[[#This Row],[Transaction_ID]],Transactions!A$2:A$501,Transactions!B$2:B$501)</f>
        <v>222</v>
      </c>
      <c r="J734">
        <f>_xlfn.XLOOKUP(Table1[[#This Row],[Transaction_ID]],Transactions!$A$2:$A$501,Transactions!$C$2:$C$501)</f>
        <v>2</v>
      </c>
      <c r="K734" t="str">
        <f>_xlfn.XLOOKUP(Table1[[#This Row],[Transaction_ID]],Transactions!A$2:A$501,Transactions!F$2:F$501)</f>
        <v>Credit Card</v>
      </c>
      <c r="L734" t="b">
        <f>_xlfn.XLOOKUP(Table1[[#This Row],[Transaction_ID]],Transactions!A$2:A$501,Transactions!G$2:G$501)</f>
        <v>1</v>
      </c>
      <c r="M734" s="1">
        <f>IF(L734=TRUE, _xlfn.XLOOKUP(C734, Products!A$2:A$91,Products!G$2:G$91), 0)</f>
        <v>0</v>
      </c>
      <c r="N734" t="str">
        <f ca="1">_xlfn.TEXTJOIN(", ", TRUE,
 IF(AND(L734=TRUE, E734&gt;0), "Membership Pricing", ""),
 IF(AND(L734=TRUE, M734&gt;0), "PC Points", ""),
 IF(AND(_xlfn.XLOOKUP(C734, Products!A:A, Products!C:C, "")="Bakery", RAND()&lt;0.3), "50% Perishable", "")
)</f>
        <v>50% Perishable</v>
      </c>
      <c r="O734" s="5">
        <f t="shared" ca="1" si="23"/>
        <v>2.7450000000000001</v>
      </c>
    </row>
    <row r="735" spans="1:15" x14ac:dyDescent="0.45">
      <c r="A735" t="s">
        <v>374</v>
      </c>
      <c r="B735" s="6">
        <f>_xlfn.XLOOKUP(Table1[[#This Row],[Transaction_ID]],Transactions!A$2:A$501,Transactions!D$2:D$501)</f>
        <v>45723</v>
      </c>
      <c r="C735">
        <v>123569</v>
      </c>
      <c r="D735" s="5">
        <f>_xlfn.XLOOKUP(Table1[[#This Row],[SKU]],Products!A$2:A$91,Products!E$2:E$91)</f>
        <v>3.99</v>
      </c>
      <c r="E735" s="5">
        <f>_xlfn.XLOOKUP(C735,Products!A$2:A$91,Products!F$2:F$91)</f>
        <v>0</v>
      </c>
      <c r="F735">
        <v>2</v>
      </c>
      <c r="G735" s="5">
        <f>Table1[[#This Row],[Price]]*Table1[[#This Row],[Quantity_Sold]]</f>
        <v>7.98</v>
      </c>
      <c r="H735" s="5">
        <f t="shared" ca="1" si="22"/>
        <v>7.98</v>
      </c>
      <c r="I735">
        <f>_xlfn.XLOOKUP(Table1[[#This Row],[Transaction_ID]],Transactions!A$2:A$501,Transactions!B$2:B$501)</f>
        <v>222</v>
      </c>
      <c r="J735">
        <f>_xlfn.XLOOKUP(Table1[[#This Row],[Transaction_ID]],Transactions!$A$2:$A$501,Transactions!$C$2:$C$501)</f>
        <v>2</v>
      </c>
      <c r="K735" t="str">
        <f>_xlfn.XLOOKUP(Table1[[#This Row],[Transaction_ID]],Transactions!A$2:A$501,Transactions!F$2:F$501)</f>
        <v>Credit Card</v>
      </c>
      <c r="L735" t="b">
        <f>_xlfn.XLOOKUP(Table1[[#This Row],[Transaction_ID]],Transactions!A$2:A$501,Transactions!G$2:G$501)</f>
        <v>1</v>
      </c>
      <c r="M735" s="1">
        <f>IF(L735=TRUE, _xlfn.XLOOKUP(C735, Products!A$2:A$91,Products!G$2:G$91), 0)</f>
        <v>0</v>
      </c>
      <c r="N735" t="str">
        <f ca="1">_xlfn.TEXTJOIN(", ", TRUE,
 IF(AND(L735=TRUE, E735&gt;0), "Membership Pricing", ""),
 IF(AND(L735=TRUE, M735&gt;0), "PC Points", ""),
 IF(AND(_xlfn.XLOOKUP(C735, Products!A:A, Products!C:C, "")="Bakery", RAND()&lt;0.3), "50% Perishable", "")
)</f>
        <v/>
      </c>
      <c r="O735" s="5">
        <f t="shared" ca="1" si="23"/>
        <v>0</v>
      </c>
    </row>
    <row r="736" spans="1:15" x14ac:dyDescent="0.45">
      <c r="A736" t="s">
        <v>157</v>
      </c>
      <c r="B736" s="6">
        <f>_xlfn.XLOOKUP(Table1[[#This Row],[Transaction_ID]],Transactions!A$2:A$501,Transactions!D$2:D$501)</f>
        <v>45721</v>
      </c>
      <c r="C736">
        <v>123579</v>
      </c>
      <c r="D736" s="5">
        <f>_xlfn.XLOOKUP(Table1[[#This Row],[SKU]],Products!A$2:A$91,Products!E$2:E$91)</f>
        <v>5.49</v>
      </c>
      <c r="E736" s="5">
        <f>_xlfn.XLOOKUP(C736,Products!A$2:A$91,Products!F$2:F$91)</f>
        <v>0</v>
      </c>
      <c r="F736">
        <v>5</v>
      </c>
      <c r="G736" s="5">
        <f>Table1[[#This Row],[Price]]*Table1[[#This Row],[Quantity_Sold]]</f>
        <v>27.450000000000003</v>
      </c>
      <c r="H736" s="5">
        <f t="shared" ca="1" si="22"/>
        <v>27.450000000000003</v>
      </c>
      <c r="I736">
        <f>_xlfn.XLOOKUP(Table1[[#This Row],[Transaction_ID]],Transactions!A$2:A$501,Transactions!B$2:B$501)</f>
        <v>223</v>
      </c>
      <c r="J736">
        <f>_xlfn.XLOOKUP(Table1[[#This Row],[Transaction_ID]],Transactions!$A$2:$A$501,Transactions!$C$2:$C$501)</f>
        <v>5</v>
      </c>
      <c r="K736" t="str">
        <f>_xlfn.XLOOKUP(Table1[[#This Row],[Transaction_ID]],Transactions!A$2:A$501,Transactions!F$2:F$501)</f>
        <v>Credit Card</v>
      </c>
      <c r="L736" t="b">
        <f>_xlfn.XLOOKUP(Table1[[#This Row],[Transaction_ID]],Transactions!A$2:A$501,Transactions!G$2:G$501)</f>
        <v>1</v>
      </c>
      <c r="M736" s="1">
        <f>IF(L736=TRUE, _xlfn.XLOOKUP(C736, Products!A$2:A$91,Products!G$2:G$91), 0)</f>
        <v>0</v>
      </c>
      <c r="N736" t="str">
        <f ca="1">_xlfn.TEXTJOIN(", ", TRUE,
 IF(AND(L736=TRUE, E736&gt;0), "Membership Pricing", ""),
 IF(AND(L736=TRUE, M736&gt;0), "PC Points", ""),
 IF(AND(_xlfn.XLOOKUP(C736, Products!A:A, Products!C:C, "")="Bakery", RAND()&lt;0.3), "50% Perishable", "")
)</f>
        <v/>
      </c>
      <c r="O736" s="5">
        <f t="shared" ca="1" si="23"/>
        <v>0</v>
      </c>
    </row>
    <row r="737" spans="1:15" x14ac:dyDescent="0.45">
      <c r="A737" t="s">
        <v>157</v>
      </c>
      <c r="B737" s="6">
        <f>_xlfn.XLOOKUP(Table1[[#This Row],[Transaction_ID]],Transactions!A$2:A$501,Transactions!D$2:D$501)</f>
        <v>45721</v>
      </c>
      <c r="C737">
        <v>123587</v>
      </c>
      <c r="D737" s="5">
        <f>_xlfn.XLOOKUP(Table1[[#This Row],[SKU]],Products!A$2:A$91,Products!E$2:E$91)</f>
        <v>3.99</v>
      </c>
      <c r="E737" s="5">
        <f>_xlfn.XLOOKUP(C737,Products!A$2:A$91,Products!F$2:F$91)</f>
        <v>0</v>
      </c>
      <c r="F737">
        <v>5</v>
      </c>
      <c r="G737" s="5">
        <f>Table1[[#This Row],[Price]]*Table1[[#This Row],[Quantity_Sold]]</f>
        <v>19.950000000000003</v>
      </c>
      <c r="H737" s="5">
        <f t="shared" ca="1" si="22"/>
        <v>19.950000000000003</v>
      </c>
      <c r="I737">
        <f>_xlfn.XLOOKUP(Table1[[#This Row],[Transaction_ID]],Transactions!A$2:A$501,Transactions!B$2:B$501)</f>
        <v>223</v>
      </c>
      <c r="J737">
        <f>_xlfn.XLOOKUP(Table1[[#This Row],[Transaction_ID]],Transactions!$A$2:$A$501,Transactions!$C$2:$C$501)</f>
        <v>5</v>
      </c>
      <c r="K737" t="str">
        <f>_xlfn.XLOOKUP(Table1[[#This Row],[Transaction_ID]],Transactions!A$2:A$501,Transactions!F$2:F$501)</f>
        <v>Credit Card</v>
      </c>
      <c r="L737" t="b">
        <f>_xlfn.XLOOKUP(Table1[[#This Row],[Transaction_ID]],Transactions!A$2:A$501,Transactions!G$2:G$501)</f>
        <v>1</v>
      </c>
      <c r="M737" s="1">
        <f>IF(L737=TRUE, _xlfn.XLOOKUP(C737, Products!A$2:A$91,Products!G$2:G$91), 0)</f>
        <v>0</v>
      </c>
      <c r="N737" t="str">
        <f ca="1">_xlfn.TEXTJOIN(", ", TRUE,
 IF(AND(L737=TRUE, E737&gt;0), "Membership Pricing", ""),
 IF(AND(L737=TRUE, M737&gt;0), "PC Points", ""),
 IF(AND(_xlfn.XLOOKUP(C737, Products!A:A, Products!C:C, "")="Bakery", RAND()&lt;0.3), "50% Perishable", "")
)</f>
        <v/>
      </c>
      <c r="O737" s="5">
        <f t="shared" ca="1" si="23"/>
        <v>0</v>
      </c>
    </row>
    <row r="738" spans="1:15" x14ac:dyDescent="0.45">
      <c r="A738" t="s">
        <v>157</v>
      </c>
      <c r="B738" s="6">
        <f>_xlfn.XLOOKUP(Table1[[#This Row],[Transaction_ID]],Transactions!A$2:A$501,Transactions!D$2:D$501)</f>
        <v>45721</v>
      </c>
      <c r="C738">
        <v>123584</v>
      </c>
      <c r="D738" s="5">
        <f>_xlfn.XLOOKUP(Table1[[#This Row],[SKU]],Products!A$2:A$91,Products!E$2:E$91)</f>
        <v>4.99</v>
      </c>
      <c r="E738" s="5">
        <f>_xlfn.XLOOKUP(C738,Products!A$2:A$91,Products!F$2:F$91)</f>
        <v>0</v>
      </c>
      <c r="F738">
        <v>2</v>
      </c>
      <c r="G738" s="5">
        <f>Table1[[#This Row],[Price]]*Table1[[#This Row],[Quantity_Sold]]</f>
        <v>9.98</v>
      </c>
      <c r="H738" s="5">
        <f t="shared" ca="1" si="22"/>
        <v>9.98</v>
      </c>
      <c r="I738">
        <f>_xlfn.XLOOKUP(Table1[[#This Row],[Transaction_ID]],Transactions!A$2:A$501,Transactions!B$2:B$501)</f>
        <v>223</v>
      </c>
      <c r="J738">
        <f>_xlfn.XLOOKUP(Table1[[#This Row],[Transaction_ID]],Transactions!$A$2:$A$501,Transactions!$C$2:$C$501)</f>
        <v>5</v>
      </c>
      <c r="K738" t="str">
        <f>_xlfn.XLOOKUP(Table1[[#This Row],[Transaction_ID]],Transactions!A$2:A$501,Transactions!F$2:F$501)</f>
        <v>Credit Card</v>
      </c>
      <c r="L738" t="b">
        <f>_xlfn.XLOOKUP(Table1[[#This Row],[Transaction_ID]],Transactions!A$2:A$501,Transactions!G$2:G$501)</f>
        <v>1</v>
      </c>
      <c r="M738" s="1">
        <f>IF(L738=TRUE, _xlfn.XLOOKUP(C738, Products!A$2:A$91,Products!G$2:G$91), 0)</f>
        <v>0</v>
      </c>
      <c r="N738" t="str">
        <f ca="1">_xlfn.TEXTJOIN(", ", TRUE,
 IF(AND(L738=TRUE, E738&gt;0), "Membership Pricing", ""),
 IF(AND(L738=TRUE, M738&gt;0), "PC Points", ""),
 IF(AND(_xlfn.XLOOKUP(C738, Products!A:A, Products!C:C, "")="Bakery", RAND()&lt;0.3), "50% Perishable", "")
)</f>
        <v/>
      </c>
      <c r="O738" s="5">
        <f t="shared" ca="1" si="23"/>
        <v>0</v>
      </c>
    </row>
    <row r="739" spans="1:15" x14ac:dyDescent="0.45">
      <c r="A739" t="s">
        <v>158</v>
      </c>
      <c r="B739" s="6">
        <f>_xlfn.XLOOKUP(Table1[[#This Row],[Transaction_ID]],Transactions!A$2:A$501,Transactions!D$2:D$501)</f>
        <v>45721</v>
      </c>
      <c r="C739">
        <v>123594</v>
      </c>
      <c r="D739" s="5">
        <f>_xlfn.XLOOKUP(Table1[[#This Row],[SKU]],Products!A$2:A$91,Products!E$2:E$91)</f>
        <v>3.49</v>
      </c>
      <c r="E739" s="5">
        <f>_xlfn.XLOOKUP(C739,Products!A$2:A$91,Products!F$2:F$91)</f>
        <v>0</v>
      </c>
      <c r="F739">
        <v>1</v>
      </c>
      <c r="G739" s="5">
        <f>Table1[[#This Row],[Price]]*Table1[[#This Row],[Quantity_Sold]]</f>
        <v>3.49</v>
      </c>
      <c r="H739" s="5">
        <f t="shared" ca="1" si="22"/>
        <v>3.49</v>
      </c>
      <c r="I739">
        <f>_xlfn.XLOOKUP(Table1[[#This Row],[Transaction_ID]],Transactions!A$2:A$501,Transactions!B$2:B$501)</f>
        <v>214</v>
      </c>
      <c r="J739">
        <f>_xlfn.XLOOKUP(Table1[[#This Row],[Transaction_ID]],Transactions!$A$2:$A$501,Transactions!$C$2:$C$501)</f>
        <v>5</v>
      </c>
      <c r="K739" t="str">
        <f>_xlfn.XLOOKUP(Table1[[#This Row],[Transaction_ID]],Transactions!A$2:A$501,Transactions!F$2:F$501)</f>
        <v>Credit Card</v>
      </c>
      <c r="L739" t="b">
        <f>_xlfn.XLOOKUP(Table1[[#This Row],[Transaction_ID]],Transactions!A$2:A$501,Transactions!G$2:G$501)</f>
        <v>1</v>
      </c>
      <c r="M739" s="1">
        <f>IF(L739=TRUE, _xlfn.XLOOKUP(C739, Products!A$2:A$91,Products!G$2:G$91), 0)</f>
        <v>0</v>
      </c>
      <c r="N739" t="str">
        <f ca="1">_xlfn.TEXTJOIN(", ", TRUE,
 IF(AND(L739=TRUE, E739&gt;0), "Membership Pricing", ""),
 IF(AND(L739=TRUE, M739&gt;0), "PC Points", ""),
 IF(AND(_xlfn.XLOOKUP(C739, Products!A:A, Products!C:C, "")="Bakery", RAND()&lt;0.3), "50% Perishable", "")
)</f>
        <v/>
      </c>
      <c r="O739" s="5">
        <f t="shared" ca="1" si="23"/>
        <v>0</v>
      </c>
    </row>
    <row r="740" spans="1:15" x14ac:dyDescent="0.45">
      <c r="A740" t="s">
        <v>158</v>
      </c>
      <c r="B740" s="6">
        <f>_xlfn.XLOOKUP(Table1[[#This Row],[Transaction_ID]],Transactions!A$2:A$501,Transactions!D$2:D$501)</f>
        <v>45721</v>
      </c>
      <c r="C740">
        <v>123516</v>
      </c>
      <c r="D740" s="5">
        <f>_xlfn.XLOOKUP(Table1[[#This Row],[SKU]],Products!A$2:A$91,Products!E$2:E$91)</f>
        <v>7.99</v>
      </c>
      <c r="E740" s="5">
        <f>_xlfn.XLOOKUP(C740,Products!A$2:A$91,Products!F$2:F$91)</f>
        <v>0</v>
      </c>
      <c r="F740">
        <v>4</v>
      </c>
      <c r="G740" s="5">
        <f>Table1[[#This Row],[Price]]*Table1[[#This Row],[Quantity_Sold]]</f>
        <v>31.96</v>
      </c>
      <c r="H740" s="5">
        <f t="shared" ca="1" si="22"/>
        <v>31.96</v>
      </c>
      <c r="I740">
        <f>_xlfn.XLOOKUP(Table1[[#This Row],[Transaction_ID]],Transactions!A$2:A$501,Transactions!B$2:B$501)</f>
        <v>214</v>
      </c>
      <c r="J740">
        <f>_xlfn.XLOOKUP(Table1[[#This Row],[Transaction_ID]],Transactions!$A$2:$A$501,Transactions!$C$2:$C$501)</f>
        <v>5</v>
      </c>
      <c r="K740" t="str">
        <f>_xlfn.XLOOKUP(Table1[[#This Row],[Transaction_ID]],Transactions!A$2:A$501,Transactions!F$2:F$501)</f>
        <v>Credit Card</v>
      </c>
      <c r="L740" t="b">
        <f>_xlfn.XLOOKUP(Table1[[#This Row],[Transaction_ID]],Transactions!A$2:A$501,Transactions!G$2:G$501)</f>
        <v>1</v>
      </c>
      <c r="M740" s="1">
        <f>IF(L740=TRUE, _xlfn.XLOOKUP(C740, Products!A$2:A$91,Products!G$2:G$91), 0)</f>
        <v>0</v>
      </c>
      <c r="N740" t="str">
        <f ca="1">_xlfn.TEXTJOIN(", ", TRUE,
 IF(AND(L740=TRUE, E740&gt;0), "Membership Pricing", ""),
 IF(AND(L740=TRUE, M740&gt;0), "PC Points", ""),
 IF(AND(_xlfn.XLOOKUP(C740, Products!A:A, Products!C:C, "")="Bakery", RAND()&lt;0.3), "50% Perishable", "")
)</f>
        <v/>
      </c>
      <c r="O740" s="5">
        <f t="shared" ca="1" si="23"/>
        <v>0</v>
      </c>
    </row>
    <row r="741" spans="1:15" x14ac:dyDescent="0.45">
      <c r="A741" t="s">
        <v>375</v>
      </c>
      <c r="B741" s="6">
        <f>_xlfn.XLOOKUP(Table1[[#This Row],[Transaction_ID]],Transactions!A$2:A$501,Transactions!D$2:D$501)</f>
        <v>45721</v>
      </c>
      <c r="C741">
        <v>123515</v>
      </c>
      <c r="D741" s="5">
        <f>_xlfn.XLOOKUP(Table1[[#This Row],[SKU]],Products!A$2:A$91,Products!E$2:E$91)</f>
        <v>5.99</v>
      </c>
      <c r="E741" s="5">
        <f>_xlfn.XLOOKUP(C741,Products!A$2:A$91,Products!F$2:F$91)</f>
        <v>0</v>
      </c>
      <c r="F741">
        <v>2</v>
      </c>
      <c r="G741" s="5">
        <f>Table1[[#This Row],[Price]]*Table1[[#This Row],[Quantity_Sold]]</f>
        <v>11.98</v>
      </c>
      <c r="H741" s="5">
        <f t="shared" ca="1" si="22"/>
        <v>11.98</v>
      </c>
      <c r="I741">
        <f>_xlfn.XLOOKUP(Table1[[#This Row],[Transaction_ID]],Transactions!A$2:A$501,Transactions!B$2:B$501)</f>
        <v>217</v>
      </c>
      <c r="J741">
        <f>_xlfn.XLOOKUP(Table1[[#This Row],[Transaction_ID]],Transactions!$A$2:$A$501,Transactions!$C$2:$C$501)</f>
        <v>6</v>
      </c>
      <c r="K741" t="str">
        <f>_xlfn.XLOOKUP(Table1[[#This Row],[Transaction_ID]],Transactions!A$2:A$501,Transactions!F$2:F$501)</f>
        <v>Credit Card</v>
      </c>
      <c r="L741" t="b">
        <f>_xlfn.XLOOKUP(Table1[[#This Row],[Transaction_ID]],Transactions!A$2:A$501,Transactions!G$2:G$501)</f>
        <v>1</v>
      </c>
      <c r="M741" s="1">
        <f>IF(L741=TRUE, _xlfn.XLOOKUP(C741, Products!A$2:A$91,Products!G$2:G$91), 0)</f>
        <v>0</v>
      </c>
      <c r="N741" t="str">
        <f ca="1">_xlfn.TEXTJOIN(", ", TRUE,
 IF(AND(L741=TRUE, E741&gt;0), "Membership Pricing", ""),
 IF(AND(L741=TRUE, M741&gt;0), "PC Points", ""),
 IF(AND(_xlfn.XLOOKUP(C741, Products!A:A, Products!C:C, "")="Bakery", RAND()&lt;0.3), "50% Perishable", "")
)</f>
        <v/>
      </c>
      <c r="O741" s="5">
        <f t="shared" ca="1" si="23"/>
        <v>0</v>
      </c>
    </row>
    <row r="742" spans="1:15" x14ac:dyDescent="0.45">
      <c r="A742" t="s">
        <v>375</v>
      </c>
      <c r="B742" s="6">
        <f>_xlfn.XLOOKUP(Table1[[#This Row],[Transaction_ID]],Transactions!A$2:A$501,Transactions!D$2:D$501)</f>
        <v>45721</v>
      </c>
      <c r="C742">
        <v>123574</v>
      </c>
      <c r="D742" s="5">
        <f>_xlfn.XLOOKUP(Table1[[#This Row],[SKU]],Products!A$2:A$91,Products!E$2:E$91)</f>
        <v>4.99</v>
      </c>
      <c r="E742" s="5">
        <f>_xlfn.XLOOKUP(C742,Products!A$2:A$91,Products!F$2:F$91)</f>
        <v>0</v>
      </c>
      <c r="F742">
        <v>5</v>
      </c>
      <c r="G742" s="5">
        <f>Table1[[#This Row],[Price]]*Table1[[#This Row],[Quantity_Sold]]</f>
        <v>24.950000000000003</v>
      </c>
      <c r="H742" s="5">
        <f t="shared" ca="1" si="22"/>
        <v>12.475000000000001</v>
      </c>
      <c r="I742">
        <f>_xlfn.XLOOKUP(Table1[[#This Row],[Transaction_ID]],Transactions!A$2:A$501,Transactions!B$2:B$501)</f>
        <v>217</v>
      </c>
      <c r="J742">
        <f>_xlfn.XLOOKUP(Table1[[#This Row],[Transaction_ID]],Transactions!$A$2:$A$501,Transactions!$C$2:$C$501)</f>
        <v>6</v>
      </c>
      <c r="K742" t="str">
        <f>_xlfn.XLOOKUP(Table1[[#This Row],[Transaction_ID]],Transactions!A$2:A$501,Transactions!F$2:F$501)</f>
        <v>Credit Card</v>
      </c>
      <c r="L742" t="b">
        <f>_xlfn.XLOOKUP(Table1[[#This Row],[Transaction_ID]],Transactions!A$2:A$501,Transactions!G$2:G$501)</f>
        <v>1</v>
      </c>
      <c r="M742" s="1">
        <f>IF(L742=TRUE, _xlfn.XLOOKUP(C742, Products!A$2:A$91,Products!G$2:G$91), 0)</f>
        <v>0</v>
      </c>
      <c r="N742" t="str">
        <f ca="1">_xlfn.TEXTJOIN(", ", TRUE,
 IF(AND(L742=TRUE, E742&gt;0), "Membership Pricing", ""),
 IF(AND(L742=TRUE, M742&gt;0), "PC Points", ""),
 IF(AND(_xlfn.XLOOKUP(C742, Products!A:A, Products!C:C, "")="Bakery", RAND()&lt;0.3), "50% Perishable", "")
)</f>
        <v>50% Perishable</v>
      </c>
      <c r="O742" s="5">
        <f t="shared" ca="1" si="23"/>
        <v>12.475000000000001</v>
      </c>
    </row>
    <row r="743" spans="1:15" x14ac:dyDescent="0.45">
      <c r="A743" t="s">
        <v>376</v>
      </c>
      <c r="B743" s="6">
        <f>_xlfn.XLOOKUP(Table1[[#This Row],[Transaction_ID]],Transactions!A$2:A$501,Transactions!D$2:D$501)</f>
        <v>45721</v>
      </c>
      <c r="C743">
        <v>123545</v>
      </c>
      <c r="D743" s="5">
        <f>_xlfn.XLOOKUP(Table1[[#This Row],[SKU]],Products!A$2:A$91,Products!E$2:E$91)</f>
        <v>3.99</v>
      </c>
      <c r="E743" s="5">
        <f>_xlfn.XLOOKUP(C743,Products!A$2:A$91,Products!F$2:F$91)</f>
        <v>2.4900000000000002</v>
      </c>
      <c r="F743">
        <v>1</v>
      </c>
      <c r="G743" s="5">
        <f>Table1[[#This Row],[Price]]*Table1[[#This Row],[Quantity_Sold]]</f>
        <v>3.99</v>
      </c>
      <c r="H743" s="5">
        <f t="shared" ca="1" si="22"/>
        <v>2.4900000000000002</v>
      </c>
      <c r="I743">
        <f>_xlfn.XLOOKUP(Table1[[#This Row],[Transaction_ID]],Transactions!A$2:A$501,Transactions!B$2:B$501)</f>
        <v>216</v>
      </c>
      <c r="J743">
        <f>_xlfn.XLOOKUP(Table1[[#This Row],[Transaction_ID]],Transactions!$A$2:$A$501,Transactions!$C$2:$C$501)</f>
        <v>2</v>
      </c>
      <c r="K743" t="str">
        <f>_xlfn.XLOOKUP(Table1[[#This Row],[Transaction_ID]],Transactions!A$2:A$501,Transactions!F$2:F$501)</f>
        <v>Credit Card</v>
      </c>
      <c r="L743" t="b">
        <f>_xlfn.XLOOKUP(Table1[[#This Row],[Transaction_ID]],Transactions!A$2:A$501,Transactions!G$2:G$501)</f>
        <v>1</v>
      </c>
      <c r="M743" s="1">
        <f>IF(L743=TRUE, _xlfn.XLOOKUP(C743, Products!A$2:A$91,Products!G$2:G$91), 0)</f>
        <v>0</v>
      </c>
      <c r="N743" t="str">
        <f ca="1">_xlfn.TEXTJOIN(", ", TRUE,
 IF(AND(L743=TRUE, E743&gt;0), "Membership Pricing", ""),
 IF(AND(L743=TRUE, M743&gt;0), "PC Points", ""),
 IF(AND(_xlfn.XLOOKUP(C743, Products!A:A, Products!C:C, "")="Bakery", RAND()&lt;0.3), "50% Perishable", "")
)</f>
        <v>Membership Pricing</v>
      </c>
      <c r="O743" s="5">
        <f t="shared" ca="1" si="23"/>
        <v>1.5</v>
      </c>
    </row>
    <row r="744" spans="1:15" x14ac:dyDescent="0.45">
      <c r="A744" t="s">
        <v>376</v>
      </c>
      <c r="B744" s="6">
        <f>_xlfn.XLOOKUP(Table1[[#This Row],[Transaction_ID]],Transactions!A$2:A$501,Transactions!D$2:D$501)</f>
        <v>45721</v>
      </c>
      <c r="C744">
        <v>123572</v>
      </c>
      <c r="D744" s="5">
        <f>_xlfn.XLOOKUP(Table1[[#This Row],[SKU]],Products!A$2:A$91,Products!E$2:E$91)</f>
        <v>2.99</v>
      </c>
      <c r="E744" s="5">
        <f>_xlfn.XLOOKUP(C744,Products!A$2:A$91,Products!F$2:F$91)</f>
        <v>0</v>
      </c>
      <c r="F744">
        <v>4</v>
      </c>
      <c r="G744" s="5">
        <f>Table1[[#This Row],[Price]]*Table1[[#This Row],[Quantity_Sold]]</f>
        <v>11.96</v>
      </c>
      <c r="H744" s="5">
        <f t="shared" ca="1" si="22"/>
        <v>11.96</v>
      </c>
      <c r="I744">
        <f>_xlfn.XLOOKUP(Table1[[#This Row],[Transaction_ID]],Transactions!A$2:A$501,Transactions!B$2:B$501)</f>
        <v>216</v>
      </c>
      <c r="J744">
        <f>_xlfn.XLOOKUP(Table1[[#This Row],[Transaction_ID]],Transactions!$A$2:$A$501,Transactions!$C$2:$C$501)</f>
        <v>2</v>
      </c>
      <c r="K744" t="str">
        <f>_xlfn.XLOOKUP(Table1[[#This Row],[Transaction_ID]],Transactions!A$2:A$501,Transactions!F$2:F$501)</f>
        <v>Credit Card</v>
      </c>
      <c r="L744" t="b">
        <f>_xlfn.XLOOKUP(Table1[[#This Row],[Transaction_ID]],Transactions!A$2:A$501,Transactions!G$2:G$501)</f>
        <v>1</v>
      </c>
      <c r="M744" s="1">
        <f>IF(L744=TRUE, _xlfn.XLOOKUP(C744, Products!A$2:A$91,Products!G$2:G$91), 0)</f>
        <v>0</v>
      </c>
      <c r="N744" t="str">
        <f ca="1">_xlfn.TEXTJOIN(", ", TRUE,
 IF(AND(L744=TRUE, E744&gt;0), "Membership Pricing", ""),
 IF(AND(L744=TRUE, M744&gt;0), "PC Points", ""),
 IF(AND(_xlfn.XLOOKUP(C744, Products!A:A, Products!C:C, "")="Bakery", RAND()&lt;0.3), "50% Perishable", "")
)</f>
        <v/>
      </c>
      <c r="O744" s="5">
        <f t="shared" ca="1" si="23"/>
        <v>0</v>
      </c>
    </row>
    <row r="745" spans="1:15" x14ac:dyDescent="0.45">
      <c r="A745" t="s">
        <v>159</v>
      </c>
      <c r="B745" s="6">
        <f>_xlfn.XLOOKUP(Table1[[#This Row],[Transaction_ID]],Transactions!A$2:A$501,Transactions!D$2:D$501)</f>
        <v>45719</v>
      </c>
      <c r="C745">
        <v>123589</v>
      </c>
      <c r="D745" s="5">
        <f>_xlfn.XLOOKUP(Table1[[#This Row],[SKU]],Products!A$2:A$91,Products!E$2:E$91)</f>
        <v>4.99</v>
      </c>
      <c r="E745" s="5">
        <f>_xlfn.XLOOKUP(C745,Products!A$2:A$91,Products!F$2:F$91)</f>
        <v>0</v>
      </c>
      <c r="F745">
        <v>1</v>
      </c>
      <c r="G745" s="5">
        <f>Table1[[#This Row],[Price]]*Table1[[#This Row],[Quantity_Sold]]</f>
        <v>4.99</v>
      </c>
      <c r="H745" s="5">
        <f t="shared" ca="1" si="22"/>
        <v>4.99</v>
      </c>
      <c r="I745">
        <f>_xlfn.XLOOKUP(Table1[[#This Row],[Transaction_ID]],Transactions!A$2:A$501,Transactions!B$2:B$501)</f>
        <v>213</v>
      </c>
      <c r="J745">
        <f>_xlfn.XLOOKUP(Table1[[#This Row],[Transaction_ID]],Transactions!$A$2:$A$501,Transactions!$C$2:$C$501)</f>
        <v>3</v>
      </c>
      <c r="K745" t="str">
        <f>_xlfn.XLOOKUP(Table1[[#This Row],[Transaction_ID]],Transactions!A$2:A$501,Transactions!F$2:F$501)</f>
        <v>Debit Card</v>
      </c>
      <c r="L745" t="b">
        <f>_xlfn.XLOOKUP(Table1[[#This Row],[Transaction_ID]],Transactions!A$2:A$501,Transactions!G$2:G$501)</f>
        <v>1</v>
      </c>
      <c r="M745" s="1">
        <f>IF(L745=TRUE, _xlfn.XLOOKUP(C745, Products!A$2:A$91,Products!G$2:G$91), 0)</f>
        <v>0</v>
      </c>
      <c r="N745" t="str">
        <f ca="1">_xlfn.TEXTJOIN(", ", TRUE,
 IF(AND(L745=TRUE, E745&gt;0), "Membership Pricing", ""),
 IF(AND(L745=TRUE, M745&gt;0), "PC Points", ""),
 IF(AND(_xlfn.XLOOKUP(C745, Products!A:A, Products!C:C, "")="Bakery", RAND()&lt;0.3), "50% Perishable", "")
)</f>
        <v/>
      </c>
      <c r="O745" s="5">
        <f t="shared" ca="1" si="23"/>
        <v>0</v>
      </c>
    </row>
    <row r="746" spans="1:15" x14ac:dyDescent="0.45">
      <c r="A746" t="s">
        <v>159</v>
      </c>
      <c r="B746" s="6">
        <f>_xlfn.XLOOKUP(Table1[[#This Row],[Transaction_ID]],Transactions!A$2:A$501,Transactions!D$2:D$501)</f>
        <v>45719</v>
      </c>
      <c r="C746">
        <v>123554</v>
      </c>
      <c r="D746" s="5">
        <f>_xlfn.XLOOKUP(Table1[[#This Row],[SKU]],Products!A$2:A$91,Products!E$2:E$91)</f>
        <v>2.4900000000000002</v>
      </c>
      <c r="E746" s="5">
        <f>_xlfn.XLOOKUP(C746,Products!A$2:A$91,Products!F$2:F$91)</f>
        <v>0</v>
      </c>
      <c r="F746">
        <v>5</v>
      </c>
      <c r="G746" s="5">
        <f>Table1[[#This Row],[Price]]*Table1[[#This Row],[Quantity_Sold]]</f>
        <v>12.450000000000001</v>
      </c>
      <c r="H746" s="5">
        <f t="shared" ca="1" si="22"/>
        <v>12.450000000000001</v>
      </c>
      <c r="I746">
        <f>_xlfn.XLOOKUP(Table1[[#This Row],[Transaction_ID]],Transactions!A$2:A$501,Transactions!B$2:B$501)</f>
        <v>213</v>
      </c>
      <c r="J746">
        <f>_xlfn.XLOOKUP(Table1[[#This Row],[Transaction_ID]],Transactions!$A$2:$A$501,Transactions!$C$2:$C$501)</f>
        <v>3</v>
      </c>
      <c r="K746" t="str">
        <f>_xlfn.XLOOKUP(Table1[[#This Row],[Transaction_ID]],Transactions!A$2:A$501,Transactions!F$2:F$501)</f>
        <v>Debit Card</v>
      </c>
      <c r="L746" t="b">
        <f>_xlfn.XLOOKUP(Table1[[#This Row],[Transaction_ID]],Transactions!A$2:A$501,Transactions!G$2:G$501)</f>
        <v>1</v>
      </c>
      <c r="M746" s="1">
        <f>IF(L746=TRUE, _xlfn.XLOOKUP(C746, Products!A$2:A$91,Products!G$2:G$91), 0)</f>
        <v>0</v>
      </c>
      <c r="N746" t="str">
        <f ca="1">_xlfn.TEXTJOIN(", ", TRUE,
 IF(AND(L746=TRUE, E746&gt;0), "Membership Pricing", ""),
 IF(AND(L746=TRUE, M746&gt;0), "PC Points", ""),
 IF(AND(_xlfn.XLOOKUP(C746, Products!A:A, Products!C:C, "")="Bakery", RAND()&lt;0.3), "50% Perishable", "")
)</f>
        <v/>
      </c>
      <c r="O746" s="5">
        <f t="shared" ca="1" si="23"/>
        <v>0</v>
      </c>
    </row>
    <row r="747" spans="1:15" x14ac:dyDescent="0.45">
      <c r="A747" t="s">
        <v>159</v>
      </c>
      <c r="B747" s="6">
        <f>_xlfn.XLOOKUP(Table1[[#This Row],[Transaction_ID]],Transactions!A$2:A$501,Transactions!D$2:D$501)</f>
        <v>45719</v>
      </c>
      <c r="C747">
        <v>123584</v>
      </c>
      <c r="D747" s="5">
        <f>_xlfn.XLOOKUP(Table1[[#This Row],[SKU]],Products!A$2:A$91,Products!E$2:E$91)</f>
        <v>4.99</v>
      </c>
      <c r="E747" s="5">
        <f>_xlfn.XLOOKUP(C747,Products!A$2:A$91,Products!F$2:F$91)</f>
        <v>0</v>
      </c>
      <c r="F747">
        <v>5</v>
      </c>
      <c r="G747" s="5">
        <f>Table1[[#This Row],[Price]]*Table1[[#This Row],[Quantity_Sold]]</f>
        <v>24.950000000000003</v>
      </c>
      <c r="H747" s="5">
        <f t="shared" ca="1" si="22"/>
        <v>24.950000000000003</v>
      </c>
      <c r="I747">
        <f>_xlfn.XLOOKUP(Table1[[#This Row],[Transaction_ID]],Transactions!A$2:A$501,Transactions!B$2:B$501)</f>
        <v>213</v>
      </c>
      <c r="J747">
        <f>_xlfn.XLOOKUP(Table1[[#This Row],[Transaction_ID]],Transactions!$A$2:$A$501,Transactions!$C$2:$C$501)</f>
        <v>3</v>
      </c>
      <c r="K747" t="str">
        <f>_xlfn.XLOOKUP(Table1[[#This Row],[Transaction_ID]],Transactions!A$2:A$501,Transactions!F$2:F$501)</f>
        <v>Debit Card</v>
      </c>
      <c r="L747" t="b">
        <f>_xlfn.XLOOKUP(Table1[[#This Row],[Transaction_ID]],Transactions!A$2:A$501,Transactions!G$2:G$501)</f>
        <v>1</v>
      </c>
      <c r="M747" s="1">
        <f>IF(L747=TRUE, _xlfn.XLOOKUP(C747, Products!A$2:A$91,Products!G$2:G$91), 0)</f>
        <v>0</v>
      </c>
      <c r="N747" t="str">
        <f ca="1">_xlfn.TEXTJOIN(", ", TRUE,
 IF(AND(L747=TRUE, E747&gt;0), "Membership Pricing", ""),
 IF(AND(L747=TRUE, M747&gt;0), "PC Points", ""),
 IF(AND(_xlfn.XLOOKUP(C747, Products!A:A, Products!C:C, "")="Bakery", RAND()&lt;0.3), "50% Perishable", "")
)</f>
        <v/>
      </c>
      <c r="O747" s="5">
        <f t="shared" ca="1" si="23"/>
        <v>0</v>
      </c>
    </row>
    <row r="748" spans="1:15" x14ac:dyDescent="0.45">
      <c r="A748" t="s">
        <v>159</v>
      </c>
      <c r="B748" s="6">
        <f>_xlfn.XLOOKUP(Table1[[#This Row],[Transaction_ID]],Transactions!A$2:A$501,Transactions!D$2:D$501)</f>
        <v>45719</v>
      </c>
      <c r="C748">
        <v>123528</v>
      </c>
      <c r="D748" s="5">
        <f>_xlfn.XLOOKUP(Table1[[#This Row],[SKU]],Products!A$2:A$91,Products!E$2:E$91)</f>
        <v>3.99</v>
      </c>
      <c r="E748" s="5">
        <f>_xlfn.XLOOKUP(C748,Products!A$2:A$91,Products!F$2:F$91)</f>
        <v>0</v>
      </c>
      <c r="F748">
        <v>3</v>
      </c>
      <c r="G748" s="5">
        <f>Table1[[#This Row],[Price]]*Table1[[#This Row],[Quantity_Sold]]</f>
        <v>11.97</v>
      </c>
      <c r="H748" s="5">
        <f t="shared" ca="1" si="22"/>
        <v>11.97</v>
      </c>
      <c r="I748">
        <f>_xlfn.XLOOKUP(Table1[[#This Row],[Transaction_ID]],Transactions!A$2:A$501,Transactions!B$2:B$501)</f>
        <v>213</v>
      </c>
      <c r="J748">
        <f>_xlfn.XLOOKUP(Table1[[#This Row],[Transaction_ID]],Transactions!$A$2:$A$501,Transactions!$C$2:$C$501)</f>
        <v>3</v>
      </c>
      <c r="K748" t="str">
        <f>_xlfn.XLOOKUP(Table1[[#This Row],[Transaction_ID]],Transactions!A$2:A$501,Transactions!F$2:F$501)</f>
        <v>Debit Card</v>
      </c>
      <c r="L748" t="b">
        <f>_xlfn.XLOOKUP(Table1[[#This Row],[Transaction_ID]],Transactions!A$2:A$501,Transactions!G$2:G$501)</f>
        <v>1</v>
      </c>
      <c r="M748" s="1">
        <f>IF(L748=TRUE, _xlfn.XLOOKUP(C748, Products!A$2:A$91,Products!G$2:G$91), 0)</f>
        <v>0</v>
      </c>
      <c r="N748" t="str">
        <f ca="1">_xlfn.TEXTJOIN(", ", TRUE,
 IF(AND(L748=TRUE, E748&gt;0), "Membership Pricing", ""),
 IF(AND(L748=TRUE, M748&gt;0), "PC Points", ""),
 IF(AND(_xlfn.XLOOKUP(C748, Products!A:A, Products!C:C, "")="Bakery", RAND()&lt;0.3), "50% Perishable", "")
)</f>
        <v/>
      </c>
      <c r="O748" s="5">
        <f t="shared" ca="1" si="23"/>
        <v>0</v>
      </c>
    </row>
    <row r="749" spans="1:15" x14ac:dyDescent="0.45">
      <c r="A749" t="s">
        <v>377</v>
      </c>
      <c r="B749" s="6">
        <f>_xlfn.XLOOKUP(Table1[[#This Row],[Transaction_ID]],Transactions!A$2:A$501,Transactions!D$2:D$501)</f>
        <v>45719</v>
      </c>
      <c r="C749">
        <v>123531</v>
      </c>
      <c r="D749" s="5">
        <f>_xlfn.XLOOKUP(Table1[[#This Row],[SKU]],Products!A$2:A$91,Products!E$2:E$91)</f>
        <v>7.99</v>
      </c>
      <c r="E749" s="5">
        <f>_xlfn.XLOOKUP(C749,Products!A$2:A$91,Products!F$2:F$91)</f>
        <v>0</v>
      </c>
      <c r="F749">
        <v>3</v>
      </c>
      <c r="G749" s="5">
        <f>Table1[[#This Row],[Price]]*Table1[[#This Row],[Quantity_Sold]]</f>
        <v>23.97</v>
      </c>
      <c r="H749" s="5">
        <f t="shared" ca="1" si="22"/>
        <v>23.97</v>
      </c>
      <c r="I749">
        <f>_xlfn.XLOOKUP(Table1[[#This Row],[Transaction_ID]],Transactions!A$2:A$501,Transactions!B$2:B$501)</f>
        <v>214</v>
      </c>
      <c r="J749">
        <f>_xlfn.XLOOKUP(Table1[[#This Row],[Transaction_ID]],Transactions!$A$2:$A$501,Transactions!$C$2:$C$501)</f>
        <v>7</v>
      </c>
      <c r="K749" t="str">
        <f>_xlfn.XLOOKUP(Table1[[#This Row],[Transaction_ID]],Transactions!A$2:A$501,Transactions!F$2:F$501)</f>
        <v>Debit Card</v>
      </c>
      <c r="L749" t="b">
        <f>_xlfn.XLOOKUP(Table1[[#This Row],[Transaction_ID]],Transactions!A$2:A$501,Transactions!G$2:G$501)</f>
        <v>1</v>
      </c>
      <c r="M749" s="1">
        <f>IF(L749=TRUE, _xlfn.XLOOKUP(C749, Products!A$2:A$91,Products!G$2:G$91), 0)</f>
        <v>0</v>
      </c>
      <c r="N749" t="str">
        <f ca="1">_xlfn.TEXTJOIN(", ", TRUE,
 IF(AND(L749=TRUE, E749&gt;0), "Membership Pricing", ""),
 IF(AND(L749=TRUE, M749&gt;0), "PC Points", ""),
 IF(AND(_xlfn.XLOOKUP(C749, Products!A:A, Products!C:C, "")="Bakery", RAND()&lt;0.3), "50% Perishable", "")
)</f>
        <v/>
      </c>
      <c r="O749" s="5">
        <f t="shared" ca="1" si="23"/>
        <v>0</v>
      </c>
    </row>
    <row r="750" spans="1:15" x14ac:dyDescent="0.45">
      <c r="A750" t="s">
        <v>377</v>
      </c>
      <c r="B750" s="6">
        <f>_xlfn.XLOOKUP(Table1[[#This Row],[Transaction_ID]],Transactions!A$2:A$501,Transactions!D$2:D$501)</f>
        <v>45719</v>
      </c>
      <c r="C750">
        <v>123599</v>
      </c>
      <c r="D750" s="5">
        <f>_xlfn.XLOOKUP(Table1[[#This Row],[SKU]],Products!A$2:A$91,Products!E$2:E$91)</f>
        <v>6.99</v>
      </c>
      <c r="E750" s="5">
        <f>_xlfn.XLOOKUP(C750,Products!A$2:A$91,Products!F$2:F$91)</f>
        <v>0</v>
      </c>
      <c r="F750">
        <v>3</v>
      </c>
      <c r="G750" s="5">
        <f>Table1[[#This Row],[Price]]*Table1[[#This Row],[Quantity_Sold]]</f>
        <v>20.97</v>
      </c>
      <c r="H750" s="5">
        <f t="shared" ca="1" si="22"/>
        <v>20.97</v>
      </c>
      <c r="I750">
        <f>_xlfn.XLOOKUP(Table1[[#This Row],[Transaction_ID]],Transactions!A$2:A$501,Transactions!B$2:B$501)</f>
        <v>214</v>
      </c>
      <c r="J750">
        <f>_xlfn.XLOOKUP(Table1[[#This Row],[Transaction_ID]],Transactions!$A$2:$A$501,Transactions!$C$2:$C$501)</f>
        <v>7</v>
      </c>
      <c r="K750" t="str">
        <f>_xlfn.XLOOKUP(Table1[[#This Row],[Transaction_ID]],Transactions!A$2:A$501,Transactions!F$2:F$501)</f>
        <v>Debit Card</v>
      </c>
      <c r="L750" t="b">
        <f>_xlfn.XLOOKUP(Table1[[#This Row],[Transaction_ID]],Transactions!A$2:A$501,Transactions!G$2:G$501)</f>
        <v>1</v>
      </c>
      <c r="M750" s="1">
        <f>IF(L750=TRUE, _xlfn.XLOOKUP(C750, Products!A$2:A$91,Products!G$2:G$91), 0)</f>
        <v>0</v>
      </c>
      <c r="N750" t="str">
        <f ca="1">_xlfn.TEXTJOIN(", ", TRUE,
 IF(AND(L750=TRUE, E750&gt;0), "Membership Pricing", ""),
 IF(AND(L750=TRUE, M750&gt;0), "PC Points", ""),
 IF(AND(_xlfn.XLOOKUP(C750, Products!A:A, Products!C:C, "")="Bakery", RAND()&lt;0.3), "50% Perishable", "")
)</f>
        <v/>
      </c>
      <c r="O750" s="5">
        <f t="shared" ca="1" si="23"/>
        <v>0</v>
      </c>
    </row>
    <row r="751" spans="1:15" x14ac:dyDescent="0.45">
      <c r="A751" t="s">
        <v>377</v>
      </c>
      <c r="B751" s="6">
        <f>_xlfn.XLOOKUP(Table1[[#This Row],[Transaction_ID]],Transactions!A$2:A$501,Transactions!D$2:D$501)</f>
        <v>45719</v>
      </c>
      <c r="C751">
        <v>123557</v>
      </c>
      <c r="D751" s="5">
        <f>_xlfn.XLOOKUP(Table1[[#This Row],[SKU]],Products!A$2:A$91,Products!E$2:E$91)</f>
        <v>6.49</v>
      </c>
      <c r="E751" s="5">
        <f>_xlfn.XLOOKUP(C751,Products!A$2:A$91,Products!F$2:F$91)</f>
        <v>4.99</v>
      </c>
      <c r="F751">
        <v>3</v>
      </c>
      <c r="G751" s="5">
        <f>Table1[[#This Row],[Price]]*Table1[[#This Row],[Quantity_Sold]]</f>
        <v>19.47</v>
      </c>
      <c r="H751" s="5">
        <f t="shared" ca="1" si="22"/>
        <v>14.97</v>
      </c>
      <c r="I751">
        <f>_xlfn.XLOOKUP(Table1[[#This Row],[Transaction_ID]],Transactions!A$2:A$501,Transactions!B$2:B$501)</f>
        <v>214</v>
      </c>
      <c r="J751">
        <f>_xlfn.XLOOKUP(Table1[[#This Row],[Transaction_ID]],Transactions!$A$2:$A$501,Transactions!$C$2:$C$501)</f>
        <v>7</v>
      </c>
      <c r="K751" t="str">
        <f>_xlfn.XLOOKUP(Table1[[#This Row],[Transaction_ID]],Transactions!A$2:A$501,Transactions!F$2:F$501)</f>
        <v>Debit Card</v>
      </c>
      <c r="L751" t="b">
        <f>_xlfn.XLOOKUP(Table1[[#This Row],[Transaction_ID]],Transactions!A$2:A$501,Transactions!G$2:G$501)</f>
        <v>1</v>
      </c>
      <c r="M751" s="1">
        <f>IF(L751=TRUE, _xlfn.XLOOKUP(C751, Products!A$2:A$91,Products!G$2:G$91), 0)</f>
        <v>0</v>
      </c>
      <c r="N751" t="str">
        <f ca="1">_xlfn.TEXTJOIN(", ", TRUE,
 IF(AND(L751=TRUE, E751&gt;0), "Membership Pricing", ""),
 IF(AND(L751=TRUE, M751&gt;0), "PC Points", ""),
 IF(AND(_xlfn.XLOOKUP(C751, Products!A:A, Products!C:C, "")="Bakery", RAND()&lt;0.3), "50% Perishable", "")
)</f>
        <v>Membership Pricing</v>
      </c>
      <c r="O751" s="5">
        <f t="shared" ca="1" si="23"/>
        <v>4.4999999999999982</v>
      </c>
    </row>
    <row r="752" spans="1:15" x14ac:dyDescent="0.45">
      <c r="A752" t="s">
        <v>377</v>
      </c>
      <c r="B752" s="6">
        <f>_xlfn.XLOOKUP(Table1[[#This Row],[Transaction_ID]],Transactions!A$2:A$501,Transactions!D$2:D$501)</f>
        <v>45719</v>
      </c>
      <c r="C752">
        <v>123561</v>
      </c>
      <c r="D752" s="5">
        <f>_xlfn.XLOOKUP(Table1[[#This Row],[SKU]],Products!A$2:A$91,Products!E$2:E$91)</f>
        <v>8.99</v>
      </c>
      <c r="E752" s="5">
        <f>_xlfn.XLOOKUP(C752,Products!A$2:A$91,Products!F$2:F$91)</f>
        <v>0</v>
      </c>
      <c r="F752">
        <v>2</v>
      </c>
      <c r="G752" s="5">
        <f>Table1[[#This Row],[Price]]*Table1[[#This Row],[Quantity_Sold]]</f>
        <v>17.98</v>
      </c>
      <c r="H752" s="5">
        <f t="shared" ca="1" si="22"/>
        <v>17.98</v>
      </c>
      <c r="I752">
        <f>_xlfn.XLOOKUP(Table1[[#This Row],[Transaction_ID]],Transactions!A$2:A$501,Transactions!B$2:B$501)</f>
        <v>214</v>
      </c>
      <c r="J752">
        <f>_xlfn.XLOOKUP(Table1[[#This Row],[Transaction_ID]],Transactions!$A$2:$A$501,Transactions!$C$2:$C$501)</f>
        <v>7</v>
      </c>
      <c r="K752" t="str">
        <f>_xlfn.XLOOKUP(Table1[[#This Row],[Transaction_ID]],Transactions!A$2:A$501,Transactions!F$2:F$501)</f>
        <v>Debit Card</v>
      </c>
      <c r="L752" t="b">
        <f>_xlfn.XLOOKUP(Table1[[#This Row],[Transaction_ID]],Transactions!A$2:A$501,Transactions!G$2:G$501)</f>
        <v>1</v>
      </c>
      <c r="M752" s="1">
        <f>IF(L752=TRUE, _xlfn.XLOOKUP(C752, Products!A$2:A$91,Products!G$2:G$91), 0)</f>
        <v>3000</v>
      </c>
      <c r="N752" t="str">
        <f ca="1">_xlfn.TEXTJOIN(", ", TRUE,
 IF(AND(L752=TRUE, E752&gt;0), "Membership Pricing", ""),
 IF(AND(L752=TRUE, M752&gt;0), "PC Points", ""),
 IF(AND(_xlfn.XLOOKUP(C752, Products!A:A, Products!C:C, "")="Bakery", RAND()&lt;0.3), "50% Perishable", "")
)</f>
        <v>PC Points</v>
      </c>
      <c r="O752" s="5">
        <f t="shared" ca="1" si="23"/>
        <v>0</v>
      </c>
    </row>
    <row r="753" spans="1:15" x14ac:dyDescent="0.45">
      <c r="A753" t="s">
        <v>160</v>
      </c>
      <c r="B753" s="6">
        <f>_xlfn.XLOOKUP(Table1[[#This Row],[Transaction_ID]],Transactions!A$2:A$501,Transactions!D$2:D$501)</f>
        <v>45719</v>
      </c>
      <c r="C753">
        <v>123541</v>
      </c>
      <c r="D753" s="5">
        <f>_xlfn.XLOOKUP(Table1[[#This Row],[SKU]],Products!A$2:A$91,Products!E$2:E$91)</f>
        <v>6.99</v>
      </c>
      <c r="E753" s="5">
        <f>_xlfn.XLOOKUP(C753,Products!A$2:A$91,Products!F$2:F$91)</f>
        <v>0</v>
      </c>
      <c r="F753">
        <v>5</v>
      </c>
      <c r="G753" s="5">
        <f>Table1[[#This Row],[Price]]*Table1[[#This Row],[Quantity_Sold]]</f>
        <v>34.950000000000003</v>
      </c>
      <c r="H753" s="5">
        <f t="shared" ca="1" si="22"/>
        <v>34.950000000000003</v>
      </c>
      <c r="I753">
        <f>_xlfn.XLOOKUP(Table1[[#This Row],[Transaction_ID]],Transactions!A$2:A$501,Transactions!B$2:B$501)</f>
        <v>219</v>
      </c>
      <c r="J753">
        <f>_xlfn.XLOOKUP(Table1[[#This Row],[Transaction_ID]],Transactions!$A$2:$A$501,Transactions!$C$2:$C$501)</f>
        <v>7</v>
      </c>
      <c r="K753" t="str">
        <f>_xlfn.XLOOKUP(Table1[[#This Row],[Transaction_ID]],Transactions!A$2:A$501,Transactions!F$2:F$501)</f>
        <v>Debit Card</v>
      </c>
      <c r="L753" t="b">
        <f>_xlfn.XLOOKUP(Table1[[#This Row],[Transaction_ID]],Transactions!A$2:A$501,Transactions!G$2:G$501)</f>
        <v>1</v>
      </c>
      <c r="M753" s="1">
        <f>IF(L753=TRUE, _xlfn.XLOOKUP(C753, Products!A$2:A$91,Products!G$2:G$91), 0)</f>
        <v>0</v>
      </c>
      <c r="N753" t="str">
        <f ca="1">_xlfn.TEXTJOIN(", ", TRUE,
 IF(AND(L753=TRUE, E753&gt;0), "Membership Pricing", ""),
 IF(AND(L753=TRUE, M753&gt;0), "PC Points", ""),
 IF(AND(_xlfn.XLOOKUP(C753, Products!A:A, Products!C:C, "")="Bakery", RAND()&lt;0.3), "50% Perishable", "")
)</f>
        <v/>
      </c>
      <c r="O753" s="5">
        <f t="shared" ca="1" si="23"/>
        <v>0</v>
      </c>
    </row>
    <row r="754" spans="1:15" x14ac:dyDescent="0.45">
      <c r="A754" t="s">
        <v>160</v>
      </c>
      <c r="B754" s="6">
        <f>_xlfn.XLOOKUP(Table1[[#This Row],[Transaction_ID]],Transactions!A$2:A$501,Transactions!D$2:D$501)</f>
        <v>45719</v>
      </c>
      <c r="C754">
        <v>123597</v>
      </c>
      <c r="D754" s="5">
        <f>_xlfn.XLOOKUP(Table1[[#This Row],[SKU]],Products!A$2:A$91,Products!E$2:E$91)</f>
        <v>5.49</v>
      </c>
      <c r="E754" s="5">
        <f>_xlfn.XLOOKUP(C754,Products!A$2:A$91,Products!F$2:F$91)</f>
        <v>0</v>
      </c>
      <c r="F754">
        <v>2</v>
      </c>
      <c r="G754" s="5">
        <f>Table1[[#This Row],[Price]]*Table1[[#This Row],[Quantity_Sold]]</f>
        <v>10.98</v>
      </c>
      <c r="H754" s="5">
        <f t="shared" ca="1" si="22"/>
        <v>10.98</v>
      </c>
      <c r="I754">
        <f>_xlfn.XLOOKUP(Table1[[#This Row],[Transaction_ID]],Transactions!A$2:A$501,Transactions!B$2:B$501)</f>
        <v>219</v>
      </c>
      <c r="J754">
        <f>_xlfn.XLOOKUP(Table1[[#This Row],[Transaction_ID]],Transactions!$A$2:$A$501,Transactions!$C$2:$C$501)</f>
        <v>7</v>
      </c>
      <c r="K754" t="str">
        <f>_xlfn.XLOOKUP(Table1[[#This Row],[Transaction_ID]],Transactions!A$2:A$501,Transactions!F$2:F$501)</f>
        <v>Debit Card</v>
      </c>
      <c r="L754" t="b">
        <f>_xlfn.XLOOKUP(Table1[[#This Row],[Transaction_ID]],Transactions!A$2:A$501,Transactions!G$2:G$501)</f>
        <v>1</v>
      </c>
      <c r="M754" s="1">
        <f>IF(L754=TRUE, _xlfn.XLOOKUP(C754, Products!A$2:A$91,Products!G$2:G$91), 0)</f>
        <v>0</v>
      </c>
      <c r="N754" t="str">
        <f ca="1">_xlfn.TEXTJOIN(", ", TRUE,
 IF(AND(L754=TRUE, E754&gt;0), "Membership Pricing", ""),
 IF(AND(L754=TRUE, M754&gt;0), "PC Points", ""),
 IF(AND(_xlfn.XLOOKUP(C754, Products!A:A, Products!C:C, "")="Bakery", RAND()&lt;0.3), "50% Perishable", "")
)</f>
        <v/>
      </c>
      <c r="O754" s="5">
        <f t="shared" ca="1" si="23"/>
        <v>0</v>
      </c>
    </row>
    <row r="755" spans="1:15" x14ac:dyDescent="0.45">
      <c r="A755" t="s">
        <v>160</v>
      </c>
      <c r="B755" s="6">
        <f>_xlfn.XLOOKUP(Table1[[#This Row],[Transaction_ID]],Transactions!A$2:A$501,Transactions!D$2:D$501)</f>
        <v>45719</v>
      </c>
      <c r="C755">
        <v>123512</v>
      </c>
      <c r="D755" s="5">
        <f>_xlfn.XLOOKUP(Table1[[#This Row],[SKU]],Products!A$2:A$91,Products!E$2:E$91)</f>
        <v>3.49</v>
      </c>
      <c r="E755" s="5">
        <f>_xlfn.XLOOKUP(C755,Products!A$2:A$91,Products!F$2:F$91)</f>
        <v>0</v>
      </c>
      <c r="F755">
        <v>5</v>
      </c>
      <c r="G755" s="5">
        <f>Table1[[#This Row],[Price]]*Table1[[#This Row],[Quantity_Sold]]</f>
        <v>17.450000000000003</v>
      </c>
      <c r="H755" s="5">
        <f t="shared" ca="1" si="22"/>
        <v>17.450000000000003</v>
      </c>
      <c r="I755">
        <f>_xlfn.XLOOKUP(Table1[[#This Row],[Transaction_ID]],Transactions!A$2:A$501,Transactions!B$2:B$501)</f>
        <v>219</v>
      </c>
      <c r="J755">
        <f>_xlfn.XLOOKUP(Table1[[#This Row],[Transaction_ID]],Transactions!$A$2:$A$501,Transactions!$C$2:$C$501)</f>
        <v>7</v>
      </c>
      <c r="K755" t="str">
        <f>_xlfn.XLOOKUP(Table1[[#This Row],[Transaction_ID]],Transactions!A$2:A$501,Transactions!F$2:F$501)</f>
        <v>Debit Card</v>
      </c>
      <c r="L755" t="b">
        <f>_xlfn.XLOOKUP(Table1[[#This Row],[Transaction_ID]],Transactions!A$2:A$501,Transactions!G$2:G$501)</f>
        <v>1</v>
      </c>
      <c r="M755" s="1">
        <f>IF(L755=TRUE, _xlfn.XLOOKUP(C755, Products!A$2:A$91,Products!G$2:G$91), 0)</f>
        <v>0</v>
      </c>
      <c r="N755" t="str">
        <f ca="1">_xlfn.TEXTJOIN(", ", TRUE,
 IF(AND(L755=TRUE, E755&gt;0), "Membership Pricing", ""),
 IF(AND(L755=TRUE, M755&gt;0), "PC Points", ""),
 IF(AND(_xlfn.XLOOKUP(C755, Products!A:A, Products!C:C, "")="Bakery", RAND()&lt;0.3), "50% Perishable", "")
)</f>
        <v/>
      </c>
      <c r="O755" s="5">
        <f t="shared" ca="1" si="23"/>
        <v>0</v>
      </c>
    </row>
    <row r="756" spans="1:15" x14ac:dyDescent="0.45">
      <c r="A756" t="s">
        <v>160</v>
      </c>
      <c r="B756" s="6">
        <f>_xlfn.XLOOKUP(Table1[[#This Row],[Transaction_ID]],Transactions!A$2:A$501,Transactions!D$2:D$501)</f>
        <v>45719</v>
      </c>
      <c r="C756">
        <v>123560</v>
      </c>
      <c r="D756" s="5">
        <f>_xlfn.XLOOKUP(Table1[[#This Row],[SKU]],Products!A$2:A$91,Products!E$2:E$91)</f>
        <v>7.99</v>
      </c>
      <c r="E756" s="5">
        <f>_xlfn.XLOOKUP(C756,Products!A$2:A$91,Products!F$2:F$91)</f>
        <v>0</v>
      </c>
      <c r="F756">
        <v>2</v>
      </c>
      <c r="G756" s="5">
        <f>Table1[[#This Row],[Price]]*Table1[[#This Row],[Quantity_Sold]]</f>
        <v>15.98</v>
      </c>
      <c r="H756" s="5">
        <f t="shared" ca="1" si="22"/>
        <v>15.98</v>
      </c>
      <c r="I756">
        <f>_xlfn.XLOOKUP(Table1[[#This Row],[Transaction_ID]],Transactions!A$2:A$501,Transactions!B$2:B$501)</f>
        <v>219</v>
      </c>
      <c r="J756">
        <f>_xlfn.XLOOKUP(Table1[[#This Row],[Transaction_ID]],Transactions!$A$2:$A$501,Transactions!$C$2:$C$501)</f>
        <v>7</v>
      </c>
      <c r="K756" t="str">
        <f>_xlfn.XLOOKUP(Table1[[#This Row],[Transaction_ID]],Transactions!A$2:A$501,Transactions!F$2:F$501)</f>
        <v>Debit Card</v>
      </c>
      <c r="L756" t="b">
        <f>_xlfn.XLOOKUP(Table1[[#This Row],[Transaction_ID]],Transactions!A$2:A$501,Transactions!G$2:G$501)</f>
        <v>1</v>
      </c>
      <c r="M756" s="1">
        <f>IF(L756=TRUE, _xlfn.XLOOKUP(C756, Products!A$2:A$91,Products!G$2:G$91), 0)</f>
        <v>0</v>
      </c>
      <c r="N756" t="str">
        <f ca="1">_xlfn.TEXTJOIN(", ", TRUE,
 IF(AND(L756=TRUE, E756&gt;0), "Membership Pricing", ""),
 IF(AND(L756=TRUE, M756&gt;0), "PC Points", ""),
 IF(AND(_xlfn.XLOOKUP(C756, Products!A:A, Products!C:C, "")="Bakery", RAND()&lt;0.3), "50% Perishable", "")
)</f>
        <v/>
      </c>
      <c r="O756" s="5">
        <f t="shared" ca="1" si="23"/>
        <v>0</v>
      </c>
    </row>
    <row r="757" spans="1:15" x14ac:dyDescent="0.45">
      <c r="A757" t="s">
        <v>161</v>
      </c>
      <c r="B757" s="6">
        <f>_xlfn.XLOOKUP(Table1[[#This Row],[Transaction_ID]],Transactions!A$2:A$501,Transactions!D$2:D$501)</f>
        <v>45719</v>
      </c>
      <c r="C757">
        <v>123584</v>
      </c>
      <c r="D757" s="5">
        <f>_xlfn.XLOOKUP(Table1[[#This Row],[SKU]],Products!A$2:A$91,Products!E$2:E$91)</f>
        <v>4.99</v>
      </c>
      <c r="E757" s="5">
        <f>_xlfn.XLOOKUP(C757,Products!A$2:A$91,Products!F$2:F$91)</f>
        <v>0</v>
      </c>
      <c r="F757">
        <v>4</v>
      </c>
      <c r="G757" s="5">
        <f>Table1[[#This Row],[Price]]*Table1[[#This Row],[Quantity_Sold]]</f>
        <v>19.96</v>
      </c>
      <c r="H757" s="5">
        <f t="shared" ca="1" si="22"/>
        <v>19.96</v>
      </c>
      <c r="I757">
        <f>_xlfn.XLOOKUP(Table1[[#This Row],[Transaction_ID]],Transactions!A$2:A$501,Transactions!B$2:B$501)</f>
        <v>212</v>
      </c>
      <c r="J757">
        <f>_xlfn.XLOOKUP(Table1[[#This Row],[Transaction_ID]],Transactions!$A$2:$A$501,Transactions!$C$2:$C$501)</f>
        <v>5</v>
      </c>
      <c r="K757" t="str">
        <f>_xlfn.XLOOKUP(Table1[[#This Row],[Transaction_ID]],Transactions!A$2:A$501,Transactions!F$2:F$501)</f>
        <v>Debit Card</v>
      </c>
      <c r="L757" t="b">
        <f>_xlfn.XLOOKUP(Table1[[#This Row],[Transaction_ID]],Transactions!A$2:A$501,Transactions!G$2:G$501)</f>
        <v>1</v>
      </c>
      <c r="M757" s="1">
        <f>IF(L757=TRUE, _xlfn.XLOOKUP(C757, Products!A$2:A$91,Products!G$2:G$91), 0)</f>
        <v>0</v>
      </c>
      <c r="N757" t="str">
        <f ca="1">_xlfn.TEXTJOIN(", ", TRUE,
 IF(AND(L757=TRUE, E757&gt;0), "Membership Pricing", ""),
 IF(AND(L757=TRUE, M757&gt;0), "PC Points", ""),
 IF(AND(_xlfn.XLOOKUP(C757, Products!A:A, Products!C:C, "")="Bakery", RAND()&lt;0.3), "50% Perishable", "")
)</f>
        <v/>
      </c>
      <c r="O757" s="5">
        <f t="shared" ca="1" si="23"/>
        <v>0</v>
      </c>
    </row>
    <row r="758" spans="1:15" x14ac:dyDescent="0.45">
      <c r="A758" t="s">
        <v>161</v>
      </c>
      <c r="B758" s="6">
        <f>_xlfn.XLOOKUP(Table1[[#This Row],[Transaction_ID]],Transactions!A$2:A$501,Transactions!D$2:D$501)</f>
        <v>45719</v>
      </c>
      <c r="C758">
        <v>123542</v>
      </c>
      <c r="D758" s="5">
        <f>_xlfn.XLOOKUP(Table1[[#This Row],[SKU]],Products!A$2:A$91,Products!E$2:E$91)</f>
        <v>2.4900000000000002</v>
      </c>
      <c r="E758" s="5">
        <f>_xlfn.XLOOKUP(C758,Products!A$2:A$91,Products!F$2:F$91)</f>
        <v>0</v>
      </c>
      <c r="F758">
        <v>5</v>
      </c>
      <c r="G758" s="5">
        <f>Table1[[#This Row],[Price]]*Table1[[#This Row],[Quantity_Sold]]</f>
        <v>12.450000000000001</v>
      </c>
      <c r="H758" s="5">
        <f t="shared" ca="1" si="22"/>
        <v>12.450000000000001</v>
      </c>
      <c r="I758">
        <f>_xlfn.XLOOKUP(Table1[[#This Row],[Transaction_ID]],Transactions!A$2:A$501,Transactions!B$2:B$501)</f>
        <v>212</v>
      </c>
      <c r="J758">
        <f>_xlfn.XLOOKUP(Table1[[#This Row],[Transaction_ID]],Transactions!$A$2:$A$501,Transactions!$C$2:$C$501)</f>
        <v>5</v>
      </c>
      <c r="K758" t="str">
        <f>_xlfn.XLOOKUP(Table1[[#This Row],[Transaction_ID]],Transactions!A$2:A$501,Transactions!F$2:F$501)</f>
        <v>Debit Card</v>
      </c>
      <c r="L758" t="b">
        <f>_xlfn.XLOOKUP(Table1[[#This Row],[Transaction_ID]],Transactions!A$2:A$501,Transactions!G$2:G$501)</f>
        <v>1</v>
      </c>
      <c r="M758" s="1">
        <f>IF(L758=TRUE, _xlfn.XLOOKUP(C758, Products!A$2:A$91,Products!G$2:G$91), 0)</f>
        <v>0</v>
      </c>
      <c r="N758" t="str">
        <f ca="1">_xlfn.TEXTJOIN(", ", TRUE,
 IF(AND(L758=TRUE, E758&gt;0), "Membership Pricing", ""),
 IF(AND(L758=TRUE, M758&gt;0), "PC Points", ""),
 IF(AND(_xlfn.XLOOKUP(C758, Products!A:A, Products!C:C, "")="Bakery", RAND()&lt;0.3), "50% Perishable", "")
)</f>
        <v/>
      </c>
      <c r="O758" s="5">
        <f t="shared" ca="1" si="23"/>
        <v>0</v>
      </c>
    </row>
    <row r="759" spans="1:15" x14ac:dyDescent="0.45">
      <c r="A759" t="s">
        <v>161</v>
      </c>
      <c r="B759" s="6">
        <f>_xlfn.XLOOKUP(Table1[[#This Row],[Transaction_ID]],Transactions!A$2:A$501,Transactions!D$2:D$501)</f>
        <v>45719</v>
      </c>
      <c r="C759">
        <v>123515</v>
      </c>
      <c r="D759" s="5">
        <f>_xlfn.XLOOKUP(Table1[[#This Row],[SKU]],Products!A$2:A$91,Products!E$2:E$91)</f>
        <v>5.99</v>
      </c>
      <c r="E759" s="5">
        <f>_xlfn.XLOOKUP(C759,Products!A$2:A$91,Products!F$2:F$91)</f>
        <v>0</v>
      </c>
      <c r="F759">
        <v>5</v>
      </c>
      <c r="G759" s="5">
        <f>Table1[[#This Row],[Price]]*Table1[[#This Row],[Quantity_Sold]]</f>
        <v>29.950000000000003</v>
      </c>
      <c r="H759" s="5">
        <f t="shared" ca="1" si="22"/>
        <v>29.950000000000003</v>
      </c>
      <c r="I759">
        <f>_xlfn.XLOOKUP(Table1[[#This Row],[Transaction_ID]],Transactions!A$2:A$501,Transactions!B$2:B$501)</f>
        <v>212</v>
      </c>
      <c r="J759">
        <f>_xlfn.XLOOKUP(Table1[[#This Row],[Transaction_ID]],Transactions!$A$2:$A$501,Transactions!$C$2:$C$501)</f>
        <v>5</v>
      </c>
      <c r="K759" t="str">
        <f>_xlfn.XLOOKUP(Table1[[#This Row],[Transaction_ID]],Transactions!A$2:A$501,Transactions!F$2:F$501)</f>
        <v>Debit Card</v>
      </c>
      <c r="L759" t="b">
        <f>_xlfn.XLOOKUP(Table1[[#This Row],[Transaction_ID]],Transactions!A$2:A$501,Transactions!G$2:G$501)</f>
        <v>1</v>
      </c>
      <c r="M759" s="1">
        <f>IF(L759=TRUE, _xlfn.XLOOKUP(C759, Products!A$2:A$91,Products!G$2:G$91), 0)</f>
        <v>0</v>
      </c>
      <c r="N759" t="str">
        <f ca="1">_xlfn.TEXTJOIN(", ", TRUE,
 IF(AND(L759=TRUE, E759&gt;0), "Membership Pricing", ""),
 IF(AND(L759=TRUE, M759&gt;0), "PC Points", ""),
 IF(AND(_xlfn.XLOOKUP(C759, Products!A:A, Products!C:C, "")="Bakery", RAND()&lt;0.3), "50% Perishable", "")
)</f>
        <v/>
      </c>
      <c r="O759" s="5">
        <f t="shared" ca="1" si="23"/>
        <v>0</v>
      </c>
    </row>
    <row r="760" spans="1:15" x14ac:dyDescent="0.45">
      <c r="A760" t="s">
        <v>161</v>
      </c>
      <c r="B760" s="6">
        <f>_xlfn.XLOOKUP(Table1[[#This Row],[Transaction_ID]],Transactions!A$2:A$501,Transactions!D$2:D$501)</f>
        <v>45719</v>
      </c>
      <c r="C760">
        <v>123545</v>
      </c>
      <c r="D760" s="5">
        <f>_xlfn.XLOOKUP(Table1[[#This Row],[SKU]],Products!A$2:A$91,Products!E$2:E$91)</f>
        <v>3.99</v>
      </c>
      <c r="E760" s="5">
        <f>_xlfn.XLOOKUP(C760,Products!A$2:A$91,Products!F$2:F$91)</f>
        <v>2.4900000000000002</v>
      </c>
      <c r="F760">
        <v>5</v>
      </c>
      <c r="G760" s="5">
        <f>Table1[[#This Row],[Price]]*Table1[[#This Row],[Quantity_Sold]]</f>
        <v>19.950000000000003</v>
      </c>
      <c r="H760" s="5">
        <f t="shared" ca="1" si="22"/>
        <v>12.450000000000001</v>
      </c>
      <c r="I760">
        <f>_xlfn.XLOOKUP(Table1[[#This Row],[Transaction_ID]],Transactions!A$2:A$501,Transactions!B$2:B$501)</f>
        <v>212</v>
      </c>
      <c r="J760">
        <f>_xlfn.XLOOKUP(Table1[[#This Row],[Transaction_ID]],Transactions!$A$2:$A$501,Transactions!$C$2:$C$501)</f>
        <v>5</v>
      </c>
      <c r="K760" t="str">
        <f>_xlfn.XLOOKUP(Table1[[#This Row],[Transaction_ID]],Transactions!A$2:A$501,Transactions!F$2:F$501)</f>
        <v>Debit Card</v>
      </c>
      <c r="L760" t="b">
        <f>_xlfn.XLOOKUP(Table1[[#This Row],[Transaction_ID]],Transactions!A$2:A$501,Transactions!G$2:G$501)</f>
        <v>1</v>
      </c>
      <c r="M760" s="1">
        <f>IF(L760=TRUE, _xlfn.XLOOKUP(C760, Products!A$2:A$91,Products!G$2:G$91), 0)</f>
        <v>0</v>
      </c>
      <c r="N760" t="str">
        <f ca="1">_xlfn.TEXTJOIN(", ", TRUE,
 IF(AND(L760=TRUE, E760&gt;0), "Membership Pricing", ""),
 IF(AND(L760=TRUE, M760&gt;0), "PC Points", ""),
 IF(AND(_xlfn.XLOOKUP(C760, Products!A:A, Products!C:C, "")="Bakery", RAND()&lt;0.3), "50% Perishable", "")
)</f>
        <v>Membership Pricing</v>
      </c>
      <c r="O760" s="5">
        <f t="shared" ca="1" si="23"/>
        <v>7.5000000000000018</v>
      </c>
    </row>
    <row r="761" spans="1:15" x14ac:dyDescent="0.45">
      <c r="A761" t="s">
        <v>162</v>
      </c>
      <c r="B761" s="6">
        <f>_xlfn.XLOOKUP(Table1[[#This Row],[Transaction_ID]],Transactions!A$2:A$501,Transactions!D$2:D$501)</f>
        <v>45714</v>
      </c>
      <c r="C761">
        <v>123527</v>
      </c>
      <c r="D761" s="5">
        <f>_xlfn.XLOOKUP(Table1[[#This Row],[SKU]],Products!A$2:A$91,Products!E$2:E$91)</f>
        <v>4.99</v>
      </c>
      <c r="E761" s="5">
        <f>_xlfn.XLOOKUP(C761,Products!A$2:A$91,Products!F$2:F$91)</f>
        <v>0</v>
      </c>
      <c r="F761">
        <v>5</v>
      </c>
      <c r="G761" s="5">
        <f>Table1[[#This Row],[Price]]*Table1[[#This Row],[Quantity_Sold]]</f>
        <v>24.950000000000003</v>
      </c>
      <c r="H761" s="5">
        <f t="shared" ca="1" si="22"/>
        <v>12.475000000000001</v>
      </c>
      <c r="I761">
        <f>_xlfn.XLOOKUP(Table1[[#This Row],[Transaction_ID]],Transactions!A$2:A$501,Transactions!B$2:B$501)</f>
        <v>208</v>
      </c>
      <c r="J761">
        <f>_xlfn.XLOOKUP(Table1[[#This Row],[Transaction_ID]],Transactions!$A$2:$A$501,Transactions!$C$2:$C$501)</f>
        <v>5</v>
      </c>
      <c r="K761" t="str">
        <f>_xlfn.XLOOKUP(Table1[[#This Row],[Transaction_ID]],Transactions!A$2:A$501,Transactions!F$2:F$501)</f>
        <v>Cash</v>
      </c>
      <c r="L761" t="b">
        <f>_xlfn.XLOOKUP(Table1[[#This Row],[Transaction_ID]],Transactions!A$2:A$501,Transactions!G$2:G$501)</f>
        <v>1</v>
      </c>
      <c r="M761" s="1">
        <f>IF(L761=TRUE, _xlfn.XLOOKUP(C761, Products!A$2:A$91,Products!G$2:G$91), 0)</f>
        <v>0</v>
      </c>
      <c r="N761" t="str">
        <f ca="1">_xlfn.TEXTJOIN(", ", TRUE,
 IF(AND(L761=TRUE, E761&gt;0), "Membership Pricing", ""),
 IF(AND(L761=TRUE, M761&gt;0), "PC Points", ""),
 IF(AND(_xlfn.XLOOKUP(C761, Products!A:A, Products!C:C, "")="Bakery", RAND()&lt;0.3), "50% Perishable", "")
)</f>
        <v>50% Perishable</v>
      </c>
      <c r="O761" s="5">
        <f t="shared" ca="1" si="23"/>
        <v>12.475000000000001</v>
      </c>
    </row>
    <row r="762" spans="1:15" x14ac:dyDescent="0.45">
      <c r="A762" t="s">
        <v>162</v>
      </c>
      <c r="B762" s="6">
        <f>_xlfn.XLOOKUP(Table1[[#This Row],[Transaction_ID]],Transactions!A$2:A$501,Transactions!D$2:D$501)</f>
        <v>45714</v>
      </c>
      <c r="C762">
        <v>123547</v>
      </c>
      <c r="D762" s="5">
        <f>_xlfn.XLOOKUP(Table1[[#This Row],[SKU]],Products!A$2:A$91,Products!E$2:E$91)</f>
        <v>2.99</v>
      </c>
      <c r="E762" s="5">
        <f>_xlfn.XLOOKUP(C762,Products!A$2:A$91,Products!F$2:F$91)</f>
        <v>0</v>
      </c>
      <c r="F762">
        <v>4</v>
      </c>
      <c r="G762" s="5">
        <f>Table1[[#This Row],[Price]]*Table1[[#This Row],[Quantity_Sold]]</f>
        <v>11.96</v>
      </c>
      <c r="H762" s="5">
        <f t="shared" ca="1" si="22"/>
        <v>11.96</v>
      </c>
      <c r="I762">
        <f>_xlfn.XLOOKUP(Table1[[#This Row],[Transaction_ID]],Transactions!A$2:A$501,Transactions!B$2:B$501)</f>
        <v>208</v>
      </c>
      <c r="J762">
        <f>_xlfn.XLOOKUP(Table1[[#This Row],[Transaction_ID]],Transactions!$A$2:$A$501,Transactions!$C$2:$C$501)</f>
        <v>5</v>
      </c>
      <c r="K762" t="str">
        <f>_xlfn.XLOOKUP(Table1[[#This Row],[Transaction_ID]],Transactions!A$2:A$501,Transactions!F$2:F$501)</f>
        <v>Cash</v>
      </c>
      <c r="L762" t="b">
        <f>_xlfn.XLOOKUP(Table1[[#This Row],[Transaction_ID]],Transactions!A$2:A$501,Transactions!G$2:G$501)</f>
        <v>1</v>
      </c>
      <c r="M762" s="1">
        <f>IF(L762=TRUE, _xlfn.XLOOKUP(C762, Products!A$2:A$91,Products!G$2:G$91), 0)</f>
        <v>0</v>
      </c>
      <c r="N762" t="str">
        <f ca="1">_xlfn.TEXTJOIN(", ", TRUE,
 IF(AND(L762=TRUE, E762&gt;0), "Membership Pricing", ""),
 IF(AND(L762=TRUE, M762&gt;0), "PC Points", ""),
 IF(AND(_xlfn.XLOOKUP(C762, Products!A:A, Products!C:C, "")="Bakery", RAND()&lt;0.3), "50% Perishable", "")
)</f>
        <v/>
      </c>
      <c r="O762" s="5">
        <f t="shared" ca="1" si="23"/>
        <v>0</v>
      </c>
    </row>
    <row r="763" spans="1:15" x14ac:dyDescent="0.45">
      <c r="A763" t="s">
        <v>162</v>
      </c>
      <c r="B763" s="6">
        <f>_xlfn.XLOOKUP(Table1[[#This Row],[Transaction_ID]],Transactions!A$2:A$501,Transactions!D$2:D$501)</f>
        <v>45714</v>
      </c>
      <c r="C763">
        <v>123590</v>
      </c>
      <c r="D763" s="5">
        <f>_xlfn.XLOOKUP(Table1[[#This Row],[SKU]],Products!A$2:A$91,Products!E$2:E$91)</f>
        <v>6.99</v>
      </c>
      <c r="E763" s="5">
        <f>_xlfn.XLOOKUP(C763,Products!A$2:A$91,Products!F$2:F$91)</f>
        <v>6</v>
      </c>
      <c r="F763">
        <v>3</v>
      </c>
      <c r="G763" s="5">
        <f>Table1[[#This Row],[Price]]*Table1[[#This Row],[Quantity_Sold]]</f>
        <v>20.97</v>
      </c>
      <c r="H763" s="5">
        <f t="shared" ca="1" si="22"/>
        <v>18</v>
      </c>
      <c r="I763">
        <f>_xlfn.XLOOKUP(Table1[[#This Row],[Transaction_ID]],Transactions!A$2:A$501,Transactions!B$2:B$501)</f>
        <v>208</v>
      </c>
      <c r="J763">
        <f>_xlfn.XLOOKUP(Table1[[#This Row],[Transaction_ID]],Transactions!$A$2:$A$501,Transactions!$C$2:$C$501)</f>
        <v>5</v>
      </c>
      <c r="K763" t="str">
        <f>_xlfn.XLOOKUP(Table1[[#This Row],[Transaction_ID]],Transactions!A$2:A$501,Transactions!F$2:F$501)</f>
        <v>Cash</v>
      </c>
      <c r="L763" t="b">
        <f>_xlfn.XLOOKUP(Table1[[#This Row],[Transaction_ID]],Transactions!A$2:A$501,Transactions!G$2:G$501)</f>
        <v>1</v>
      </c>
      <c r="M763" s="1">
        <f>IF(L763=TRUE, _xlfn.XLOOKUP(C763, Products!A$2:A$91,Products!G$2:G$91), 0)</f>
        <v>0</v>
      </c>
      <c r="N763" t="str">
        <f ca="1">_xlfn.TEXTJOIN(", ", TRUE,
 IF(AND(L763=TRUE, E763&gt;0), "Membership Pricing", ""),
 IF(AND(L763=TRUE, M763&gt;0), "PC Points", ""),
 IF(AND(_xlfn.XLOOKUP(C763, Products!A:A, Products!C:C, "")="Bakery", RAND()&lt;0.3), "50% Perishable", "")
)</f>
        <v>Membership Pricing</v>
      </c>
      <c r="O763" s="5">
        <f t="shared" ca="1" si="23"/>
        <v>2.9699999999999989</v>
      </c>
    </row>
    <row r="764" spans="1:15" x14ac:dyDescent="0.45">
      <c r="A764" t="s">
        <v>163</v>
      </c>
      <c r="B764" s="6">
        <f>_xlfn.XLOOKUP(Table1[[#This Row],[Transaction_ID]],Transactions!A$2:A$501,Transactions!D$2:D$501)</f>
        <v>45714</v>
      </c>
      <c r="C764">
        <v>123548</v>
      </c>
      <c r="D764" s="5">
        <f>_xlfn.XLOOKUP(Table1[[#This Row],[SKU]],Products!A$2:A$91,Products!E$2:E$91)</f>
        <v>3.49</v>
      </c>
      <c r="E764" s="5">
        <f>_xlfn.XLOOKUP(C764,Products!A$2:A$91,Products!F$2:F$91)</f>
        <v>0</v>
      </c>
      <c r="F764">
        <v>3</v>
      </c>
      <c r="G764" s="5">
        <f>Table1[[#This Row],[Price]]*Table1[[#This Row],[Quantity_Sold]]</f>
        <v>10.47</v>
      </c>
      <c r="H764" s="5">
        <f t="shared" ca="1" si="22"/>
        <v>10.47</v>
      </c>
      <c r="I764">
        <f>_xlfn.XLOOKUP(Table1[[#This Row],[Transaction_ID]],Transactions!A$2:A$501,Transactions!B$2:B$501)</f>
        <v>215</v>
      </c>
      <c r="J764">
        <f>_xlfn.XLOOKUP(Table1[[#This Row],[Transaction_ID]],Transactions!$A$2:$A$501,Transactions!$C$2:$C$501)</f>
        <v>5</v>
      </c>
      <c r="K764" t="str">
        <f>_xlfn.XLOOKUP(Table1[[#This Row],[Transaction_ID]],Transactions!A$2:A$501,Transactions!F$2:F$501)</f>
        <v>Cash</v>
      </c>
      <c r="L764" t="b">
        <f>_xlfn.XLOOKUP(Table1[[#This Row],[Transaction_ID]],Transactions!A$2:A$501,Transactions!G$2:G$501)</f>
        <v>1</v>
      </c>
      <c r="M764" s="1">
        <f>IF(L764=TRUE, _xlfn.XLOOKUP(C764, Products!A$2:A$91,Products!G$2:G$91), 0)</f>
        <v>0</v>
      </c>
      <c r="N764" t="str">
        <f ca="1">_xlfn.TEXTJOIN(", ", TRUE,
 IF(AND(L764=TRUE, E764&gt;0), "Membership Pricing", ""),
 IF(AND(L764=TRUE, M764&gt;0), "PC Points", ""),
 IF(AND(_xlfn.XLOOKUP(C764, Products!A:A, Products!C:C, "")="Bakery", RAND()&lt;0.3), "50% Perishable", "")
)</f>
        <v/>
      </c>
      <c r="O764" s="5">
        <f t="shared" ca="1" si="23"/>
        <v>0</v>
      </c>
    </row>
    <row r="765" spans="1:15" x14ac:dyDescent="0.45">
      <c r="A765" t="s">
        <v>163</v>
      </c>
      <c r="B765" s="6">
        <f>_xlfn.XLOOKUP(Table1[[#This Row],[Transaction_ID]],Transactions!A$2:A$501,Transactions!D$2:D$501)</f>
        <v>45714</v>
      </c>
      <c r="C765">
        <v>123516</v>
      </c>
      <c r="D765" s="5">
        <f>_xlfn.XLOOKUP(Table1[[#This Row],[SKU]],Products!A$2:A$91,Products!E$2:E$91)</f>
        <v>7.99</v>
      </c>
      <c r="E765" s="5">
        <f>_xlfn.XLOOKUP(C765,Products!A$2:A$91,Products!F$2:F$91)</f>
        <v>0</v>
      </c>
      <c r="F765">
        <v>5</v>
      </c>
      <c r="G765" s="5">
        <f>Table1[[#This Row],[Price]]*Table1[[#This Row],[Quantity_Sold]]</f>
        <v>39.950000000000003</v>
      </c>
      <c r="H765" s="5">
        <f t="shared" ca="1" si="22"/>
        <v>39.950000000000003</v>
      </c>
      <c r="I765">
        <f>_xlfn.XLOOKUP(Table1[[#This Row],[Transaction_ID]],Transactions!A$2:A$501,Transactions!B$2:B$501)</f>
        <v>215</v>
      </c>
      <c r="J765">
        <f>_xlfn.XLOOKUP(Table1[[#This Row],[Transaction_ID]],Transactions!$A$2:$A$501,Transactions!$C$2:$C$501)</f>
        <v>5</v>
      </c>
      <c r="K765" t="str">
        <f>_xlfn.XLOOKUP(Table1[[#This Row],[Transaction_ID]],Transactions!A$2:A$501,Transactions!F$2:F$501)</f>
        <v>Cash</v>
      </c>
      <c r="L765" t="b">
        <f>_xlfn.XLOOKUP(Table1[[#This Row],[Transaction_ID]],Transactions!A$2:A$501,Transactions!G$2:G$501)</f>
        <v>1</v>
      </c>
      <c r="M765" s="1">
        <f>IF(L765=TRUE, _xlfn.XLOOKUP(C765, Products!A$2:A$91,Products!G$2:G$91), 0)</f>
        <v>0</v>
      </c>
      <c r="N765" t="str">
        <f ca="1">_xlfn.TEXTJOIN(", ", TRUE,
 IF(AND(L765=TRUE, E765&gt;0), "Membership Pricing", ""),
 IF(AND(L765=TRUE, M765&gt;0), "PC Points", ""),
 IF(AND(_xlfn.XLOOKUP(C765, Products!A:A, Products!C:C, "")="Bakery", RAND()&lt;0.3), "50% Perishable", "")
)</f>
        <v/>
      </c>
      <c r="O765" s="5">
        <f t="shared" ca="1" si="23"/>
        <v>0</v>
      </c>
    </row>
    <row r="766" spans="1:15" x14ac:dyDescent="0.45">
      <c r="A766" t="s">
        <v>163</v>
      </c>
      <c r="B766" s="6">
        <f>_xlfn.XLOOKUP(Table1[[#This Row],[Transaction_ID]],Transactions!A$2:A$501,Transactions!D$2:D$501)</f>
        <v>45714</v>
      </c>
      <c r="C766">
        <v>123557</v>
      </c>
      <c r="D766" s="5">
        <f>_xlfn.XLOOKUP(Table1[[#This Row],[SKU]],Products!A$2:A$91,Products!E$2:E$91)</f>
        <v>6.49</v>
      </c>
      <c r="E766" s="5">
        <f>_xlfn.XLOOKUP(C766,Products!A$2:A$91,Products!F$2:F$91)</f>
        <v>4.99</v>
      </c>
      <c r="F766">
        <v>4</v>
      </c>
      <c r="G766" s="5">
        <f>Table1[[#This Row],[Price]]*Table1[[#This Row],[Quantity_Sold]]</f>
        <v>25.96</v>
      </c>
      <c r="H766" s="5">
        <f t="shared" ca="1" si="22"/>
        <v>19.96</v>
      </c>
      <c r="I766">
        <f>_xlfn.XLOOKUP(Table1[[#This Row],[Transaction_ID]],Transactions!A$2:A$501,Transactions!B$2:B$501)</f>
        <v>215</v>
      </c>
      <c r="J766">
        <f>_xlfn.XLOOKUP(Table1[[#This Row],[Transaction_ID]],Transactions!$A$2:$A$501,Transactions!$C$2:$C$501)</f>
        <v>5</v>
      </c>
      <c r="K766" t="str">
        <f>_xlfn.XLOOKUP(Table1[[#This Row],[Transaction_ID]],Transactions!A$2:A$501,Transactions!F$2:F$501)</f>
        <v>Cash</v>
      </c>
      <c r="L766" t="b">
        <f>_xlfn.XLOOKUP(Table1[[#This Row],[Transaction_ID]],Transactions!A$2:A$501,Transactions!G$2:G$501)</f>
        <v>1</v>
      </c>
      <c r="M766" s="1">
        <f>IF(L766=TRUE, _xlfn.XLOOKUP(C766, Products!A$2:A$91,Products!G$2:G$91), 0)</f>
        <v>0</v>
      </c>
      <c r="N766" t="str">
        <f ca="1">_xlfn.TEXTJOIN(", ", TRUE,
 IF(AND(L766=TRUE, E766&gt;0), "Membership Pricing", ""),
 IF(AND(L766=TRUE, M766&gt;0), "PC Points", ""),
 IF(AND(_xlfn.XLOOKUP(C766, Products!A:A, Products!C:C, "")="Bakery", RAND()&lt;0.3), "50% Perishable", "")
)</f>
        <v>Membership Pricing</v>
      </c>
      <c r="O766" s="5">
        <f t="shared" ca="1" si="23"/>
        <v>6</v>
      </c>
    </row>
    <row r="767" spans="1:15" x14ac:dyDescent="0.45">
      <c r="A767" t="s">
        <v>164</v>
      </c>
      <c r="B767" s="6">
        <f>_xlfn.XLOOKUP(Table1[[#This Row],[Transaction_ID]],Transactions!A$2:A$501,Transactions!D$2:D$501)</f>
        <v>45714</v>
      </c>
      <c r="C767">
        <v>123581</v>
      </c>
      <c r="D767" s="5">
        <f>_xlfn.XLOOKUP(Table1[[#This Row],[SKU]],Products!A$2:A$91,Products!E$2:E$91)</f>
        <v>2.99</v>
      </c>
      <c r="E767" s="5">
        <f>_xlfn.XLOOKUP(C767,Products!A$2:A$91,Products!F$2:F$91)</f>
        <v>0</v>
      </c>
      <c r="F767">
        <v>3</v>
      </c>
      <c r="G767" s="5">
        <f>Table1[[#This Row],[Price]]*Table1[[#This Row],[Quantity_Sold]]</f>
        <v>8.9700000000000006</v>
      </c>
      <c r="H767" s="5">
        <f t="shared" ca="1" si="22"/>
        <v>8.9700000000000006</v>
      </c>
      <c r="I767">
        <f>_xlfn.XLOOKUP(Table1[[#This Row],[Transaction_ID]],Transactions!A$2:A$501,Transactions!B$2:B$501)</f>
        <v>208</v>
      </c>
      <c r="J767">
        <f>_xlfn.XLOOKUP(Table1[[#This Row],[Transaction_ID]],Transactions!$A$2:$A$501,Transactions!$C$2:$C$501)</f>
        <v>4</v>
      </c>
      <c r="K767" t="str">
        <f>_xlfn.XLOOKUP(Table1[[#This Row],[Transaction_ID]],Transactions!A$2:A$501,Transactions!F$2:F$501)</f>
        <v>Cash</v>
      </c>
      <c r="L767" t="b">
        <f>_xlfn.XLOOKUP(Table1[[#This Row],[Transaction_ID]],Transactions!A$2:A$501,Transactions!G$2:G$501)</f>
        <v>1</v>
      </c>
      <c r="M767" s="1">
        <f>IF(L767=TRUE, _xlfn.XLOOKUP(C767, Products!A$2:A$91,Products!G$2:G$91), 0)</f>
        <v>0</v>
      </c>
      <c r="N767" t="str">
        <f ca="1">_xlfn.TEXTJOIN(", ", TRUE,
 IF(AND(L767=TRUE, E767&gt;0), "Membership Pricing", ""),
 IF(AND(L767=TRUE, M767&gt;0), "PC Points", ""),
 IF(AND(_xlfn.XLOOKUP(C767, Products!A:A, Products!C:C, "")="Bakery", RAND()&lt;0.3), "50% Perishable", "")
)</f>
        <v/>
      </c>
      <c r="O767" s="5">
        <f t="shared" ca="1" si="23"/>
        <v>0</v>
      </c>
    </row>
    <row r="768" spans="1:15" x14ac:dyDescent="0.45">
      <c r="A768" t="s">
        <v>164</v>
      </c>
      <c r="B768" s="6">
        <f>_xlfn.XLOOKUP(Table1[[#This Row],[Transaction_ID]],Transactions!A$2:A$501,Transactions!D$2:D$501)</f>
        <v>45714</v>
      </c>
      <c r="C768">
        <v>123598</v>
      </c>
      <c r="D768" s="5">
        <f>_xlfn.XLOOKUP(Table1[[#This Row],[SKU]],Products!A$2:A$91,Products!E$2:E$91)</f>
        <v>6.49</v>
      </c>
      <c r="E768" s="5">
        <f>_xlfn.XLOOKUP(C768,Products!A$2:A$91,Products!F$2:F$91)</f>
        <v>0</v>
      </c>
      <c r="F768">
        <v>4</v>
      </c>
      <c r="G768" s="5">
        <f>Table1[[#This Row],[Price]]*Table1[[#This Row],[Quantity_Sold]]</f>
        <v>25.96</v>
      </c>
      <c r="H768" s="5">
        <f t="shared" ca="1" si="22"/>
        <v>25.96</v>
      </c>
      <c r="I768">
        <f>_xlfn.XLOOKUP(Table1[[#This Row],[Transaction_ID]],Transactions!A$2:A$501,Transactions!B$2:B$501)</f>
        <v>208</v>
      </c>
      <c r="J768">
        <f>_xlfn.XLOOKUP(Table1[[#This Row],[Transaction_ID]],Transactions!$A$2:$A$501,Transactions!$C$2:$C$501)</f>
        <v>4</v>
      </c>
      <c r="K768" t="str">
        <f>_xlfn.XLOOKUP(Table1[[#This Row],[Transaction_ID]],Transactions!A$2:A$501,Transactions!F$2:F$501)</f>
        <v>Cash</v>
      </c>
      <c r="L768" t="b">
        <f>_xlfn.XLOOKUP(Table1[[#This Row],[Transaction_ID]],Transactions!A$2:A$501,Transactions!G$2:G$501)</f>
        <v>1</v>
      </c>
      <c r="M768" s="1">
        <f>IF(L768=TRUE, _xlfn.XLOOKUP(C768, Products!A$2:A$91,Products!G$2:G$91), 0)</f>
        <v>0</v>
      </c>
      <c r="N768" t="str">
        <f ca="1">_xlfn.TEXTJOIN(", ", TRUE,
 IF(AND(L768=TRUE, E768&gt;0), "Membership Pricing", ""),
 IF(AND(L768=TRUE, M768&gt;0), "PC Points", ""),
 IF(AND(_xlfn.XLOOKUP(C768, Products!A:A, Products!C:C, "")="Bakery", RAND()&lt;0.3), "50% Perishable", "")
)</f>
        <v/>
      </c>
      <c r="O768" s="5">
        <f t="shared" ca="1" si="23"/>
        <v>0</v>
      </c>
    </row>
    <row r="769" spans="1:15" x14ac:dyDescent="0.45">
      <c r="A769" t="s">
        <v>378</v>
      </c>
      <c r="B769" s="6">
        <f>_xlfn.XLOOKUP(Table1[[#This Row],[Transaction_ID]],Transactions!A$2:A$501,Transactions!D$2:D$501)</f>
        <v>45693</v>
      </c>
      <c r="C769">
        <v>123561</v>
      </c>
      <c r="D769" s="5">
        <f>_xlfn.XLOOKUP(Table1[[#This Row],[SKU]],Products!A$2:A$91,Products!E$2:E$91)</f>
        <v>8.99</v>
      </c>
      <c r="E769" s="5">
        <f>_xlfn.XLOOKUP(C769,Products!A$2:A$91,Products!F$2:F$91)</f>
        <v>0</v>
      </c>
      <c r="F769">
        <v>5</v>
      </c>
      <c r="G769" s="5">
        <f>Table1[[#This Row],[Price]]*Table1[[#This Row],[Quantity_Sold]]</f>
        <v>44.95</v>
      </c>
      <c r="H769" s="5">
        <f t="shared" ca="1" si="22"/>
        <v>44.95</v>
      </c>
      <c r="I769">
        <f>_xlfn.XLOOKUP(Table1[[#This Row],[Transaction_ID]],Transactions!A$2:A$501,Transactions!B$2:B$501)</f>
        <v>216</v>
      </c>
      <c r="J769">
        <f>_xlfn.XLOOKUP(Table1[[#This Row],[Transaction_ID]],Transactions!$A$2:$A$501,Transactions!$C$2:$C$501)</f>
        <v>7</v>
      </c>
      <c r="K769" t="str">
        <f>_xlfn.XLOOKUP(Table1[[#This Row],[Transaction_ID]],Transactions!A$2:A$501,Transactions!F$2:F$501)</f>
        <v>Cash</v>
      </c>
      <c r="L769" t="b">
        <f>_xlfn.XLOOKUP(Table1[[#This Row],[Transaction_ID]],Transactions!A$2:A$501,Transactions!G$2:G$501)</f>
        <v>1</v>
      </c>
      <c r="M769" s="1">
        <f>IF(L769=TRUE, _xlfn.XLOOKUP(C769, Products!A$2:A$91,Products!G$2:G$91), 0)</f>
        <v>3000</v>
      </c>
      <c r="N769" t="str">
        <f ca="1">_xlfn.TEXTJOIN(", ", TRUE,
 IF(AND(L769=TRUE, E769&gt;0), "Membership Pricing", ""),
 IF(AND(L769=TRUE, M769&gt;0), "PC Points", ""),
 IF(AND(_xlfn.XLOOKUP(C769, Products!A:A, Products!C:C, "")="Bakery", RAND()&lt;0.3), "50% Perishable", "")
)</f>
        <v>PC Points</v>
      </c>
      <c r="O769" s="5">
        <f t="shared" ca="1" si="23"/>
        <v>0</v>
      </c>
    </row>
    <row r="770" spans="1:15" x14ac:dyDescent="0.45">
      <c r="A770" t="s">
        <v>378</v>
      </c>
      <c r="B770" s="6">
        <f>_xlfn.XLOOKUP(Table1[[#This Row],[Transaction_ID]],Transactions!A$2:A$501,Transactions!D$2:D$501)</f>
        <v>45693</v>
      </c>
      <c r="C770">
        <v>123527</v>
      </c>
      <c r="D770" s="5">
        <f>_xlfn.XLOOKUP(Table1[[#This Row],[SKU]],Products!A$2:A$91,Products!E$2:E$91)</f>
        <v>4.99</v>
      </c>
      <c r="E770" s="5">
        <f>_xlfn.XLOOKUP(C770,Products!A$2:A$91,Products!F$2:F$91)</f>
        <v>0</v>
      </c>
      <c r="F770">
        <v>1</v>
      </c>
      <c r="G770" s="5">
        <f>Table1[[#This Row],[Price]]*Table1[[#This Row],[Quantity_Sold]]</f>
        <v>4.99</v>
      </c>
      <c r="H770" s="5">
        <f t="shared" ref="H770:H833" ca="1" si="24" xml:space="preserve">
 IF(AND(ISNUMBER(SEARCH("50% Perishable", N770)), ISNUMBER(SEARCH("Membership Pricing", N770)), E770&gt;0),
    F770 * E770 * 0.5,
    IF(AND(ISNUMBER(SEARCH("50% Perishable", N770)), NOT(ISNUMBER(SEARCH("Membership Pricing", N770)))),
       F770 * D770 * 0.5,
       IF(AND(L770=TRUE, ISNUMBER(SEARCH("Membership Pricing", N770)), E770&gt;0),
          F770 * E770,
          F770 * D770
       )
    )
)</f>
        <v>2.4950000000000001</v>
      </c>
      <c r="I770">
        <f>_xlfn.XLOOKUP(Table1[[#This Row],[Transaction_ID]],Transactions!A$2:A$501,Transactions!B$2:B$501)</f>
        <v>216</v>
      </c>
      <c r="J770">
        <f>_xlfn.XLOOKUP(Table1[[#This Row],[Transaction_ID]],Transactions!$A$2:$A$501,Transactions!$C$2:$C$501)</f>
        <v>7</v>
      </c>
      <c r="K770" t="str">
        <f>_xlfn.XLOOKUP(Table1[[#This Row],[Transaction_ID]],Transactions!A$2:A$501,Transactions!F$2:F$501)</f>
        <v>Cash</v>
      </c>
      <c r="L770" t="b">
        <f>_xlfn.XLOOKUP(Table1[[#This Row],[Transaction_ID]],Transactions!A$2:A$501,Transactions!G$2:G$501)</f>
        <v>1</v>
      </c>
      <c r="M770" s="1">
        <f>IF(L770=TRUE, _xlfn.XLOOKUP(C770, Products!A$2:A$91,Products!G$2:G$91), 0)</f>
        <v>0</v>
      </c>
      <c r="N770" t="str">
        <f ca="1">_xlfn.TEXTJOIN(", ", TRUE,
 IF(AND(L770=TRUE, E770&gt;0), "Membership Pricing", ""),
 IF(AND(L770=TRUE, M770&gt;0), "PC Points", ""),
 IF(AND(_xlfn.XLOOKUP(C770, Products!A:A, Products!C:C, "")="Bakery", RAND()&lt;0.3), "50% Perishable", "")
)</f>
        <v>50% Perishable</v>
      </c>
      <c r="O770" s="5">
        <f t="shared" ref="O770:O833" ca="1" si="25">G770-H770</f>
        <v>2.4950000000000001</v>
      </c>
    </row>
    <row r="771" spans="1:15" x14ac:dyDescent="0.45">
      <c r="A771" t="s">
        <v>165</v>
      </c>
      <c r="B771" s="6">
        <f>_xlfn.XLOOKUP(Table1[[#This Row],[Transaction_ID]],Transactions!A$2:A$501,Transactions!D$2:D$501)</f>
        <v>45693</v>
      </c>
      <c r="C771">
        <v>123551</v>
      </c>
      <c r="D771" s="5">
        <f>_xlfn.XLOOKUP(Table1[[#This Row],[SKU]],Products!A$2:A$91,Products!E$2:E$91)</f>
        <v>6.49</v>
      </c>
      <c r="E771" s="5">
        <f>_xlfn.XLOOKUP(C771,Products!A$2:A$91,Products!F$2:F$91)</f>
        <v>0</v>
      </c>
      <c r="F771">
        <v>5</v>
      </c>
      <c r="G771" s="5">
        <f>Table1[[#This Row],[Price]]*Table1[[#This Row],[Quantity_Sold]]</f>
        <v>32.450000000000003</v>
      </c>
      <c r="H771" s="5">
        <f t="shared" ca="1" si="24"/>
        <v>32.450000000000003</v>
      </c>
      <c r="I771">
        <f>_xlfn.XLOOKUP(Table1[[#This Row],[Transaction_ID]],Transactions!A$2:A$501,Transactions!B$2:B$501)</f>
        <v>211</v>
      </c>
      <c r="J771">
        <f>_xlfn.XLOOKUP(Table1[[#This Row],[Transaction_ID]],Transactions!$A$2:$A$501,Transactions!$C$2:$C$501)</f>
        <v>5</v>
      </c>
      <c r="K771" t="str">
        <f>_xlfn.XLOOKUP(Table1[[#This Row],[Transaction_ID]],Transactions!A$2:A$501,Transactions!F$2:F$501)</f>
        <v>Cash</v>
      </c>
      <c r="L771" t="b">
        <f>_xlfn.XLOOKUP(Table1[[#This Row],[Transaction_ID]],Transactions!A$2:A$501,Transactions!G$2:G$501)</f>
        <v>1</v>
      </c>
      <c r="M771" s="1">
        <f>IF(L771=TRUE, _xlfn.XLOOKUP(C771, Products!A$2:A$91,Products!G$2:G$91), 0)</f>
        <v>1000</v>
      </c>
      <c r="N771" t="str">
        <f ca="1">_xlfn.TEXTJOIN(", ", TRUE,
 IF(AND(L771=TRUE, E771&gt;0), "Membership Pricing", ""),
 IF(AND(L771=TRUE, M771&gt;0), "PC Points", ""),
 IF(AND(_xlfn.XLOOKUP(C771, Products!A:A, Products!C:C, "")="Bakery", RAND()&lt;0.3), "50% Perishable", "")
)</f>
        <v>PC Points</v>
      </c>
      <c r="O771" s="5">
        <f t="shared" ca="1" si="25"/>
        <v>0</v>
      </c>
    </row>
    <row r="772" spans="1:15" x14ac:dyDescent="0.45">
      <c r="A772" t="s">
        <v>165</v>
      </c>
      <c r="B772" s="6">
        <f>_xlfn.XLOOKUP(Table1[[#This Row],[Transaction_ID]],Transactions!A$2:A$501,Transactions!D$2:D$501)</f>
        <v>45693</v>
      </c>
      <c r="C772">
        <v>123547</v>
      </c>
      <c r="D772" s="5">
        <f>_xlfn.XLOOKUP(Table1[[#This Row],[SKU]],Products!A$2:A$91,Products!E$2:E$91)</f>
        <v>2.99</v>
      </c>
      <c r="E772" s="5">
        <f>_xlfn.XLOOKUP(C772,Products!A$2:A$91,Products!F$2:F$91)</f>
        <v>0</v>
      </c>
      <c r="F772">
        <v>2</v>
      </c>
      <c r="G772" s="5">
        <f>Table1[[#This Row],[Price]]*Table1[[#This Row],[Quantity_Sold]]</f>
        <v>5.98</v>
      </c>
      <c r="H772" s="5">
        <f t="shared" ca="1" si="24"/>
        <v>5.98</v>
      </c>
      <c r="I772">
        <f>_xlfn.XLOOKUP(Table1[[#This Row],[Transaction_ID]],Transactions!A$2:A$501,Transactions!B$2:B$501)</f>
        <v>211</v>
      </c>
      <c r="J772">
        <f>_xlfn.XLOOKUP(Table1[[#This Row],[Transaction_ID]],Transactions!$A$2:$A$501,Transactions!$C$2:$C$501)</f>
        <v>5</v>
      </c>
      <c r="K772" t="str">
        <f>_xlfn.XLOOKUP(Table1[[#This Row],[Transaction_ID]],Transactions!A$2:A$501,Transactions!F$2:F$501)</f>
        <v>Cash</v>
      </c>
      <c r="L772" t="b">
        <f>_xlfn.XLOOKUP(Table1[[#This Row],[Transaction_ID]],Transactions!A$2:A$501,Transactions!G$2:G$501)</f>
        <v>1</v>
      </c>
      <c r="M772" s="1">
        <f>IF(L772=TRUE, _xlfn.XLOOKUP(C772, Products!A$2:A$91,Products!G$2:G$91), 0)</f>
        <v>0</v>
      </c>
      <c r="N772" t="str">
        <f ca="1">_xlfn.TEXTJOIN(", ", TRUE,
 IF(AND(L772=TRUE, E772&gt;0), "Membership Pricing", ""),
 IF(AND(L772=TRUE, M772&gt;0), "PC Points", ""),
 IF(AND(_xlfn.XLOOKUP(C772, Products!A:A, Products!C:C, "")="Bakery", RAND()&lt;0.3), "50% Perishable", "")
)</f>
        <v/>
      </c>
      <c r="O772" s="5">
        <f t="shared" ca="1" si="25"/>
        <v>0</v>
      </c>
    </row>
    <row r="773" spans="1:15" x14ac:dyDescent="0.45">
      <c r="A773" t="s">
        <v>165</v>
      </c>
      <c r="B773" s="6">
        <f>_xlfn.XLOOKUP(Table1[[#This Row],[Transaction_ID]],Transactions!A$2:A$501,Transactions!D$2:D$501)</f>
        <v>45693</v>
      </c>
      <c r="C773">
        <v>123583</v>
      </c>
      <c r="D773" s="5">
        <f>_xlfn.XLOOKUP(Table1[[#This Row],[SKU]],Products!A$2:A$91,Products!E$2:E$91)</f>
        <v>3.49</v>
      </c>
      <c r="E773" s="5">
        <f>_xlfn.XLOOKUP(C773,Products!A$2:A$91,Products!F$2:F$91)</f>
        <v>0</v>
      </c>
      <c r="F773">
        <v>5</v>
      </c>
      <c r="G773" s="5">
        <f>Table1[[#This Row],[Price]]*Table1[[#This Row],[Quantity_Sold]]</f>
        <v>17.450000000000003</v>
      </c>
      <c r="H773" s="5">
        <f t="shared" ca="1" si="24"/>
        <v>17.450000000000003</v>
      </c>
      <c r="I773">
        <f>_xlfn.XLOOKUP(Table1[[#This Row],[Transaction_ID]],Transactions!A$2:A$501,Transactions!B$2:B$501)</f>
        <v>211</v>
      </c>
      <c r="J773">
        <f>_xlfn.XLOOKUP(Table1[[#This Row],[Transaction_ID]],Transactions!$A$2:$A$501,Transactions!$C$2:$C$501)</f>
        <v>5</v>
      </c>
      <c r="K773" t="str">
        <f>_xlfn.XLOOKUP(Table1[[#This Row],[Transaction_ID]],Transactions!A$2:A$501,Transactions!F$2:F$501)</f>
        <v>Cash</v>
      </c>
      <c r="L773" t="b">
        <f>_xlfn.XLOOKUP(Table1[[#This Row],[Transaction_ID]],Transactions!A$2:A$501,Transactions!G$2:G$501)</f>
        <v>1</v>
      </c>
      <c r="M773" s="1">
        <f>IF(L773=TRUE, _xlfn.XLOOKUP(C773, Products!A$2:A$91,Products!G$2:G$91), 0)</f>
        <v>0</v>
      </c>
      <c r="N773" t="str">
        <f ca="1">_xlfn.TEXTJOIN(", ", TRUE,
 IF(AND(L773=TRUE, E773&gt;0), "Membership Pricing", ""),
 IF(AND(L773=TRUE, M773&gt;0), "PC Points", ""),
 IF(AND(_xlfn.XLOOKUP(C773, Products!A:A, Products!C:C, "")="Bakery", RAND()&lt;0.3), "50% Perishable", "")
)</f>
        <v/>
      </c>
      <c r="O773" s="5">
        <f t="shared" ca="1" si="25"/>
        <v>0</v>
      </c>
    </row>
    <row r="774" spans="1:15" x14ac:dyDescent="0.45">
      <c r="A774" t="s">
        <v>166</v>
      </c>
      <c r="B774" s="6">
        <f>_xlfn.XLOOKUP(Table1[[#This Row],[Transaction_ID]],Transactions!A$2:A$501,Transactions!D$2:D$501)</f>
        <v>45693</v>
      </c>
      <c r="C774">
        <v>123600</v>
      </c>
      <c r="D774" s="5">
        <f>_xlfn.XLOOKUP(Table1[[#This Row],[SKU]],Products!A$2:A$91,Products!E$2:E$91)</f>
        <v>4.99</v>
      </c>
      <c r="E774" s="5">
        <f>_xlfn.XLOOKUP(C774,Products!A$2:A$91,Products!F$2:F$91)</f>
        <v>0</v>
      </c>
      <c r="F774">
        <v>3</v>
      </c>
      <c r="G774" s="5">
        <f>Table1[[#This Row],[Price]]*Table1[[#This Row],[Quantity_Sold]]</f>
        <v>14.97</v>
      </c>
      <c r="H774" s="5">
        <f t="shared" ca="1" si="24"/>
        <v>14.97</v>
      </c>
      <c r="I774">
        <f>_xlfn.XLOOKUP(Table1[[#This Row],[Transaction_ID]],Transactions!A$2:A$501,Transactions!B$2:B$501)</f>
        <v>211</v>
      </c>
      <c r="J774">
        <f>_xlfn.XLOOKUP(Table1[[#This Row],[Transaction_ID]],Transactions!$A$2:$A$501,Transactions!$C$2:$C$501)</f>
        <v>4</v>
      </c>
      <c r="K774" t="str">
        <f>_xlfn.XLOOKUP(Table1[[#This Row],[Transaction_ID]],Transactions!A$2:A$501,Transactions!F$2:F$501)</f>
        <v>Cash</v>
      </c>
      <c r="L774" t="b">
        <f>_xlfn.XLOOKUP(Table1[[#This Row],[Transaction_ID]],Transactions!A$2:A$501,Transactions!G$2:G$501)</f>
        <v>1</v>
      </c>
      <c r="M774" s="1">
        <f>IF(L774=TRUE, _xlfn.XLOOKUP(C774, Products!A$2:A$91,Products!G$2:G$91), 0)</f>
        <v>2000</v>
      </c>
      <c r="N774" t="str">
        <f ca="1">_xlfn.TEXTJOIN(", ", TRUE,
 IF(AND(L774=TRUE, E774&gt;0), "Membership Pricing", ""),
 IF(AND(L774=TRUE, M774&gt;0), "PC Points", ""),
 IF(AND(_xlfn.XLOOKUP(C774, Products!A:A, Products!C:C, "")="Bakery", RAND()&lt;0.3), "50% Perishable", "")
)</f>
        <v>PC Points</v>
      </c>
      <c r="O774" s="5">
        <f t="shared" ca="1" si="25"/>
        <v>0</v>
      </c>
    </row>
    <row r="775" spans="1:15" x14ac:dyDescent="0.45">
      <c r="A775" t="s">
        <v>166</v>
      </c>
      <c r="B775" s="6">
        <f>_xlfn.XLOOKUP(Table1[[#This Row],[Transaction_ID]],Transactions!A$2:A$501,Transactions!D$2:D$501)</f>
        <v>45693</v>
      </c>
      <c r="C775">
        <v>123566</v>
      </c>
      <c r="D775" s="5">
        <f>_xlfn.XLOOKUP(Table1[[#This Row],[SKU]],Products!A$2:A$91,Products!E$2:E$91)</f>
        <v>2.4900000000000002</v>
      </c>
      <c r="E775" s="5">
        <f>_xlfn.XLOOKUP(C775,Products!A$2:A$91,Products!F$2:F$91)</f>
        <v>0</v>
      </c>
      <c r="F775">
        <v>1</v>
      </c>
      <c r="G775" s="5">
        <f>Table1[[#This Row],[Price]]*Table1[[#This Row],[Quantity_Sold]]</f>
        <v>2.4900000000000002</v>
      </c>
      <c r="H775" s="5">
        <f t="shared" ca="1" si="24"/>
        <v>2.4900000000000002</v>
      </c>
      <c r="I775">
        <f>_xlfn.XLOOKUP(Table1[[#This Row],[Transaction_ID]],Transactions!A$2:A$501,Transactions!B$2:B$501)</f>
        <v>211</v>
      </c>
      <c r="J775">
        <f>_xlfn.XLOOKUP(Table1[[#This Row],[Transaction_ID]],Transactions!$A$2:$A$501,Transactions!$C$2:$C$501)</f>
        <v>4</v>
      </c>
      <c r="K775" t="str">
        <f>_xlfn.XLOOKUP(Table1[[#This Row],[Transaction_ID]],Transactions!A$2:A$501,Transactions!F$2:F$501)</f>
        <v>Cash</v>
      </c>
      <c r="L775" t="b">
        <f>_xlfn.XLOOKUP(Table1[[#This Row],[Transaction_ID]],Transactions!A$2:A$501,Transactions!G$2:G$501)</f>
        <v>1</v>
      </c>
      <c r="M775" s="1">
        <f>IF(L775=TRUE, _xlfn.XLOOKUP(C775, Products!A$2:A$91,Products!G$2:G$91), 0)</f>
        <v>0</v>
      </c>
      <c r="N775" t="str">
        <f ca="1">_xlfn.TEXTJOIN(", ", TRUE,
 IF(AND(L775=TRUE, E775&gt;0), "Membership Pricing", ""),
 IF(AND(L775=TRUE, M775&gt;0), "PC Points", ""),
 IF(AND(_xlfn.XLOOKUP(C775, Products!A:A, Products!C:C, "")="Bakery", RAND()&lt;0.3), "50% Perishable", "")
)</f>
        <v/>
      </c>
      <c r="O775" s="5">
        <f t="shared" ca="1" si="25"/>
        <v>0</v>
      </c>
    </row>
    <row r="776" spans="1:15" x14ac:dyDescent="0.45">
      <c r="A776" t="s">
        <v>166</v>
      </c>
      <c r="B776" s="6">
        <f>_xlfn.XLOOKUP(Table1[[#This Row],[Transaction_ID]],Transactions!A$2:A$501,Transactions!D$2:D$501)</f>
        <v>45693</v>
      </c>
      <c r="C776">
        <v>123599</v>
      </c>
      <c r="D776" s="5">
        <f>_xlfn.XLOOKUP(Table1[[#This Row],[SKU]],Products!A$2:A$91,Products!E$2:E$91)</f>
        <v>6.99</v>
      </c>
      <c r="E776" s="5">
        <f>_xlfn.XLOOKUP(C776,Products!A$2:A$91,Products!F$2:F$91)</f>
        <v>0</v>
      </c>
      <c r="F776">
        <v>4</v>
      </c>
      <c r="G776" s="5">
        <f>Table1[[#This Row],[Price]]*Table1[[#This Row],[Quantity_Sold]]</f>
        <v>27.96</v>
      </c>
      <c r="H776" s="5">
        <f t="shared" ca="1" si="24"/>
        <v>27.96</v>
      </c>
      <c r="I776">
        <f>_xlfn.XLOOKUP(Table1[[#This Row],[Transaction_ID]],Transactions!A$2:A$501,Transactions!B$2:B$501)</f>
        <v>211</v>
      </c>
      <c r="J776">
        <f>_xlfn.XLOOKUP(Table1[[#This Row],[Transaction_ID]],Transactions!$A$2:$A$501,Transactions!$C$2:$C$501)</f>
        <v>4</v>
      </c>
      <c r="K776" t="str">
        <f>_xlfn.XLOOKUP(Table1[[#This Row],[Transaction_ID]],Transactions!A$2:A$501,Transactions!F$2:F$501)</f>
        <v>Cash</v>
      </c>
      <c r="L776" t="b">
        <f>_xlfn.XLOOKUP(Table1[[#This Row],[Transaction_ID]],Transactions!A$2:A$501,Transactions!G$2:G$501)</f>
        <v>1</v>
      </c>
      <c r="M776" s="1">
        <f>IF(L776=TRUE, _xlfn.XLOOKUP(C776, Products!A$2:A$91,Products!G$2:G$91), 0)</f>
        <v>0</v>
      </c>
      <c r="N776" t="str">
        <f ca="1">_xlfn.TEXTJOIN(", ", TRUE,
 IF(AND(L776=TRUE, E776&gt;0), "Membership Pricing", ""),
 IF(AND(L776=TRUE, M776&gt;0), "PC Points", ""),
 IF(AND(_xlfn.XLOOKUP(C776, Products!A:A, Products!C:C, "")="Bakery", RAND()&lt;0.3), "50% Perishable", "")
)</f>
        <v/>
      </c>
      <c r="O776" s="5">
        <f t="shared" ca="1" si="25"/>
        <v>0</v>
      </c>
    </row>
    <row r="777" spans="1:15" x14ac:dyDescent="0.45">
      <c r="A777" t="s">
        <v>379</v>
      </c>
      <c r="B777" s="6">
        <f>_xlfn.XLOOKUP(Table1[[#This Row],[Transaction_ID]],Transactions!A$2:A$501,Transactions!D$2:D$501)</f>
        <v>45693</v>
      </c>
      <c r="C777">
        <v>123594</v>
      </c>
      <c r="D777" s="5">
        <f>_xlfn.XLOOKUP(Table1[[#This Row],[SKU]],Products!A$2:A$91,Products!E$2:E$91)</f>
        <v>3.49</v>
      </c>
      <c r="E777" s="5">
        <f>_xlfn.XLOOKUP(C777,Products!A$2:A$91,Products!F$2:F$91)</f>
        <v>0</v>
      </c>
      <c r="F777">
        <v>3</v>
      </c>
      <c r="G777" s="5">
        <f>Table1[[#This Row],[Price]]*Table1[[#This Row],[Quantity_Sold]]</f>
        <v>10.47</v>
      </c>
      <c r="H777" s="5">
        <f t="shared" ca="1" si="24"/>
        <v>10.47</v>
      </c>
      <c r="I777">
        <f>_xlfn.XLOOKUP(Table1[[#This Row],[Transaction_ID]],Transactions!A$2:A$501,Transactions!B$2:B$501)</f>
        <v>214</v>
      </c>
      <c r="J777">
        <f>_xlfn.XLOOKUP(Table1[[#This Row],[Transaction_ID]],Transactions!$A$2:$A$501,Transactions!$C$2:$C$501)</f>
        <v>7</v>
      </c>
      <c r="K777" t="str">
        <f>_xlfn.XLOOKUP(Table1[[#This Row],[Transaction_ID]],Transactions!A$2:A$501,Transactions!F$2:F$501)</f>
        <v>Cash</v>
      </c>
      <c r="L777" t="b">
        <f>_xlfn.XLOOKUP(Table1[[#This Row],[Transaction_ID]],Transactions!A$2:A$501,Transactions!G$2:G$501)</f>
        <v>1</v>
      </c>
      <c r="M777" s="1">
        <f>IF(L777=TRUE, _xlfn.XLOOKUP(C777, Products!A$2:A$91,Products!G$2:G$91), 0)</f>
        <v>0</v>
      </c>
      <c r="N777" t="str">
        <f ca="1">_xlfn.TEXTJOIN(", ", TRUE,
 IF(AND(L777=TRUE, E777&gt;0), "Membership Pricing", ""),
 IF(AND(L777=TRUE, M777&gt;0), "PC Points", ""),
 IF(AND(_xlfn.XLOOKUP(C777, Products!A:A, Products!C:C, "")="Bakery", RAND()&lt;0.3), "50% Perishable", "")
)</f>
        <v/>
      </c>
      <c r="O777" s="5">
        <f t="shared" ca="1" si="25"/>
        <v>0</v>
      </c>
    </row>
    <row r="778" spans="1:15" x14ac:dyDescent="0.45">
      <c r="A778" t="s">
        <v>379</v>
      </c>
      <c r="B778" s="6">
        <f>_xlfn.XLOOKUP(Table1[[#This Row],[Transaction_ID]],Transactions!A$2:A$501,Transactions!D$2:D$501)</f>
        <v>45693</v>
      </c>
      <c r="C778">
        <v>123546</v>
      </c>
      <c r="D778" s="5">
        <f>_xlfn.XLOOKUP(Table1[[#This Row],[SKU]],Products!A$2:A$91,Products!E$2:E$91)</f>
        <v>3.49</v>
      </c>
      <c r="E778" s="5">
        <f>_xlfn.XLOOKUP(C778,Products!A$2:A$91,Products!F$2:F$91)</f>
        <v>0</v>
      </c>
      <c r="F778">
        <v>2</v>
      </c>
      <c r="G778" s="5">
        <f>Table1[[#This Row],[Price]]*Table1[[#This Row],[Quantity_Sold]]</f>
        <v>6.98</v>
      </c>
      <c r="H778" s="5">
        <f t="shared" ca="1" si="24"/>
        <v>6.98</v>
      </c>
      <c r="I778">
        <f>_xlfn.XLOOKUP(Table1[[#This Row],[Transaction_ID]],Transactions!A$2:A$501,Transactions!B$2:B$501)</f>
        <v>214</v>
      </c>
      <c r="J778">
        <f>_xlfn.XLOOKUP(Table1[[#This Row],[Transaction_ID]],Transactions!$A$2:$A$501,Transactions!$C$2:$C$501)</f>
        <v>7</v>
      </c>
      <c r="K778" t="str">
        <f>_xlfn.XLOOKUP(Table1[[#This Row],[Transaction_ID]],Transactions!A$2:A$501,Transactions!F$2:F$501)</f>
        <v>Cash</v>
      </c>
      <c r="L778" t="b">
        <f>_xlfn.XLOOKUP(Table1[[#This Row],[Transaction_ID]],Transactions!A$2:A$501,Transactions!G$2:G$501)</f>
        <v>1</v>
      </c>
      <c r="M778" s="1">
        <f>IF(L778=TRUE, _xlfn.XLOOKUP(C778, Products!A$2:A$91,Products!G$2:G$91), 0)</f>
        <v>0</v>
      </c>
      <c r="N778" t="str">
        <f ca="1">_xlfn.TEXTJOIN(", ", TRUE,
 IF(AND(L778=TRUE, E778&gt;0), "Membership Pricing", ""),
 IF(AND(L778=TRUE, M778&gt;0), "PC Points", ""),
 IF(AND(_xlfn.XLOOKUP(C778, Products!A:A, Products!C:C, "")="Bakery", RAND()&lt;0.3), "50% Perishable", "")
)</f>
        <v/>
      </c>
      <c r="O778" s="5">
        <f t="shared" ca="1" si="25"/>
        <v>0</v>
      </c>
    </row>
    <row r="779" spans="1:15" x14ac:dyDescent="0.45">
      <c r="A779" t="s">
        <v>379</v>
      </c>
      <c r="B779" s="6">
        <f>_xlfn.XLOOKUP(Table1[[#This Row],[Transaction_ID]],Transactions!A$2:A$501,Transactions!D$2:D$501)</f>
        <v>45693</v>
      </c>
      <c r="C779">
        <v>123529</v>
      </c>
      <c r="D779" s="5">
        <f>_xlfn.XLOOKUP(Table1[[#This Row],[SKU]],Products!A$2:A$91,Products!E$2:E$91)</f>
        <v>2.99</v>
      </c>
      <c r="E779" s="5">
        <f>_xlfn.XLOOKUP(C779,Products!A$2:A$91,Products!F$2:F$91)</f>
        <v>0</v>
      </c>
      <c r="F779">
        <v>5</v>
      </c>
      <c r="G779" s="5">
        <f>Table1[[#This Row],[Price]]*Table1[[#This Row],[Quantity_Sold]]</f>
        <v>14.950000000000001</v>
      </c>
      <c r="H779" s="5">
        <f t="shared" ca="1" si="24"/>
        <v>14.950000000000001</v>
      </c>
      <c r="I779">
        <f>_xlfn.XLOOKUP(Table1[[#This Row],[Transaction_ID]],Transactions!A$2:A$501,Transactions!B$2:B$501)</f>
        <v>214</v>
      </c>
      <c r="J779">
        <f>_xlfn.XLOOKUP(Table1[[#This Row],[Transaction_ID]],Transactions!$A$2:$A$501,Transactions!$C$2:$C$501)</f>
        <v>7</v>
      </c>
      <c r="K779" t="str">
        <f>_xlfn.XLOOKUP(Table1[[#This Row],[Transaction_ID]],Transactions!A$2:A$501,Transactions!F$2:F$501)</f>
        <v>Cash</v>
      </c>
      <c r="L779" t="b">
        <f>_xlfn.XLOOKUP(Table1[[#This Row],[Transaction_ID]],Transactions!A$2:A$501,Transactions!G$2:G$501)</f>
        <v>1</v>
      </c>
      <c r="M779" s="1">
        <f>IF(L779=TRUE, _xlfn.XLOOKUP(C779, Products!A$2:A$91,Products!G$2:G$91), 0)</f>
        <v>500</v>
      </c>
      <c r="N779" t="str">
        <f ca="1">_xlfn.TEXTJOIN(", ", TRUE,
 IF(AND(L779=TRUE, E779&gt;0), "Membership Pricing", ""),
 IF(AND(L779=TRUE, M779&gt;0), "PC Points", ""),
 IF(AND(_xlfn.XLOOKUP(C779, Products!A:A, Products!C:C, "")="Bakery", RAND()&lt;0.3), "50% Perishable", "")
)</f>
        <v>PC Points</v>
      </c>
      <c r="O779" s="5">
        <f t="shared" ca="1" si="25"/>
        <v>0</v>
      </c>
    </row>
    <row r="780" spans="1:15" x14ac:dyDescent="0.45">
      <c r="A780" t="s">
        <v>380</v>
      </c>
      <c r="B780" s="6">
        <f>_xlfn.XLOOKUP(Table1[[#This Row],[Transaction_ID]],Transactions!A$2:A$501,Transactions!D$2:D$501)</f>
        <v>45691</v>
      </c>
      <c r="C780">
        <v>123591</v>
      </c>
      <c r="D780" s="5">
        <f>_xlfn.XLOOKUP(Table1[[#This Row],[SKU]],Products!A$2:A$91,Products!E$2:E$91)</f>
        <v>4.49</v>
      </c>
      <c r="E780" s="5">
        <f>_xlfn.XLOOKUP(C780,Products!A$2:A$91,Products!F$2:F$91)</f>
        <v>0</v>
      </c>
      <c r="F780">
        <v>1</v>
      </c>
      <c r="G780" s="5">
        <f>Table1[[#This Row],[Price]]*Table1[[#This Row],[Quantity_Sold]]</f>
        <v>4.49</v>
      </c>
      <c r="H780" s="5">
        <f t="shared" ca="1" si="24"/>
        <v>4.49</v>
      </c>
      <c r="I780">
        <f>_xlfn.XLOOKUP(Table1[[#This Row],[Transaction_ID]],Transactions!A$2:A$501,Transactions!B$2:B$501)</f>
        <v>217</v>
      </c>
      <c r="J780">
        <f>_xlfn.XLOOKUP(Table1[[#This Row],[Transaction_ID]],Transactions!$A$2:$A$501,Transactions!$C$2:$C$501)</f>
        <v>7</v>
      </c>
      <c r="K780" t="str">
        <f>_xlfn.XLOOKUP(Table1[[#This Row],[Transaction_ID]],Transactions!A$2:A$501,Transactions!F$2:F$501)</f>
        <v>Credit Card</v>
      </c>
      <c r="L780" t="b">
        <f>_xlfn.XLOOKUP(Table1[[#This Row],[Transaction_ID]],Transactions!A$2:A$501,Transactions!G$2:G$501)</f>
        <v>1</v>
      </c>
      <c r="M780" s="1">
        <f>IF(L780=TRUE, _xlfn.XLOOKUP(C780, Products!A$2:A$91,Products!G$2:G$91), 0)</f>
        <v>0</v>
      </c>
      <c r="N780" t="str">
        <f ca="1">_xlfn.TEXTJOIN(", ", TRUE,
 IF(AND(L780=TRUE, E780&gt;0), "Membership Pricing", ""),
 IF(AND(L780=TRUE, M780&gt;0), "PC Points", ""),
 IF(AND(_xlfn.XLOOKUP(C780, Products!A:A, Products!C:C, "")="Bakery", RAND()&lt;0.3), "50% Perishable", "")
)</f>
        <v/>
      </c>
      <c r="O780" s="5">
        <f t="shared" ca="1" si="25"/>
        <v>0</v>
      </c>
    </row>
    <row r="781" spans="1:15" x14ac:dyDescent="0.45">
      <c r="A781" t="s">
        <v>380</v>
      </c>
      <c r="B781" s="6">
        <f>_xlfn.XLOOKUP(Table1[[#This Row],[Transaction_ID]],Transactions!A$2:A$501,Transactions!D$2:D$501)</f>
        <v>45691</v>
      </c>
      <c r="C781">
        <v>123517</v>
      </c>
      <c r="D781" s="5">
        <f>_xlfn.XLOOKUP(Table1[[#This Row],[SKU]],Products!A$2:A$91,Products!E$2:E$91)</f>
        <v>2.4900000000000002</v>
      </c>
      <c r="E781" s="5">
        <f>_xlfn.XLOOKUP(C781,Products!A$2:A$91,Products!F$2:F$91)</f>
        <v>0</v>
      </c>
      <c r="F781">
        <v>4</v>
      </c>
      <c r="G781" s="5">
        <f>Table1[[#This Row],[Price]]*Table1[[#This Row],[Quantity_Sold]]</f>
        <v>9.9600000000000009</v>
      </c>
      <c r="H781" s="5">
        <f t="shared" ca="1" si="24"/>
        <v>9.9600000000000009</v>
      </c>
      <c r="I781">
        <f>_xlfn.XLOOKUP(Table1[[#This Row],[Transaction_ID]],Transactions!A$2:A$501,Transactions!B$2:B$501)</f>
        <v>217</v>
      </c>
      <c r="J781">
        <f>_xlfn.XLOOKUP(Table1[[#This Row],[Transaction_ID]],Transactions!$A$2:$A$501,Transactions!$C$2:$C$501)</f>
        <v>7</v>
      </c>
      <c r="K781" t="str">
        <f>_xlfn.XLOOKUP(Table1[[#This Row],[Transaction_ID]],Transactions!A$2:A$501,Transactions!F$2:F$501)</f>
        <v>Credit Card</v>
      </c>
      <c r="L781" t="b">
        <f>_xlfn.XLOOKUP(Table1[[#This Row],[Transaction_ID]],Transactions!A$2:A$501,Transactions!G$2:G$501)</f>
        <v>1</v>
      </c>
      <c r="M781" s="1">
        <f>IF(L781=TRUE, _xlfn.XLOOKUP(C781, Products!A$2:A$91,Products!G$2:G$91), 0)</f>
        <v>0</v>
      </c>
      <c r="N781" t="str">
        <f ca="1">_xlfn.TEXTJOIN(", ", TRUE,
 IF(AND(L781=TRUE, E781&gt;0), "Membership Pricing", ""),
 IF(AND(L781=TRUE, M781&gt;0), "PC Points", ""),
 IF(AND(_xlfn.XLOOKUP(C781, Products!A:A, Products!C:C, "")="Bakery", RAND()&lt;0.3), "50% Perishable", "")
)</f>
        <v/>
      </c>
      <c r="O781" s="5">
        <f t="shared" ca="1" si="25"/>
        <v>0</v>
      </c>
    </row>
    <row r="782" spans="1:15" x14ac:dyDescent="0.45">
      <c r="A782" t="s">
        <v>380</v>
      </c>
      <c r="B782" s="6">
        <f>_xlfn.XLOOKUP(Table1[[#This Row],[Transaction_ID]],Transactions!A$2:A$501,Transactions!D$2:D$501)</f>
        <v>45691</v>
      </c>
      <c r="C782">
        <v>123581</v>
      </c>
      <c r="D782" s="5">
        <f>_xlfn.XLOOKUP(Table1[[#This Row],[SKU]],Products!A$2:A$91,Products!E$2:E$91)</f>
        <v>2.99</v>
      </c>
      <c r="E782" s="5">
        <f>_xlfn.XLOOKUP(C782,Products!A$2:A$91,Products!F$2:F$91)</f>
        <v>0</v>
      </c>
      <c r="F782">
        <v>5</v>
      </c>
      <c r="G782" s="5">
        <f>Table1[[#This Row],[Price]]*Table1[[#This Row],[Quantity_Sold]]</f>
        <v>14.950000000000001</v>
      </c>
      <c r="H782" s="5">
        <f t="shared" ca="1" si="24"/>
        <v>7.4750000000000005</v>
      </c>
      <c r="I782">
        <f>_xlfn.XLOOKUP(Table1[[#This Row],[Transaction_ID]],Transactions!A$2:A$501,Transactions!B$2:B$501)</f>
        <v>217</v>
      </c>
      <c r="J782">
        <f>_xlfn.XLOOKUP(Table1[[#This Row],[Transaction_ID]],Transactions!$A$2:$A$501,Transactions!$C$2:$C$501)</f>
        <v>7</v>
      </c>
      <c r="K782" t="str">
        <f>_xlfn.XLOOKUP(Table1[[#This Row],[Transaction_ID]],Transactions!A$2:A$501,Transactions!F$2:F$501)</f>
        <v>Credit Card</v>
      </c>
      <c r="L782" t="b">
        <f>_xlfn.XLOOKUP(Table1[[#This Row],[Transaction_ID]],Transactions!A$2:A$501,Transactions!G$2:G$501)</f>
        <v>1</v>
      </c>
      <c r="M782" s="1">
        <f>IF(L782=TRUE, _xlfn.XLOOKUP(C782, Products!A$2:A$91,Products!G$2:G$91), 0)</f>
        <v>0</v>
      </c>
      <c r="N782" t="str">
        <f ca="1">_xlfn.TEXTJOIN(", ", TRUE,
 IF(AND(L782=TRUE, E782&gt;0), "Membership Pricing", ""),
 IF(AND(L782=TRUE, M782&gt;0), "PC Points", ""),
 IF(AND(_xlfn.XLOOKUP(C782, Products!A:A, Products!C:C, "")="Bakery", RAND()&lt;0.3), "50% Perishable", "")
)</f>
        <v>50% Perishable</v>
      </c>
      <c r="O782" s="5">
        <f t="shared" ca="1" si="25"/>
        <v>7.4750000000000005</v>
      </c>
    </row>
    <row r="783" spans="1:15" x14ac:dyDescent="0.45">
      <c r="A783" t="s">
        <v>167</v>
      </c>
      <c r="B783" s="6">
        <f>_xlfn.XLOOKUP(Table1[[#This Row],[Transaction_ID]],Transactions!A$2:A$501,Transactions!D$2:D$501)</f>
        <v>45691</v>
      </c>
      <c r="C783">
        <v>123556</v>
      </c>
      <c r="D783" s="5">
        <f>_xlfn.XLOOKUP(Table1[[#This Row],[SKU]],Products!A$2:A$91,Products!E$2:E$91)</f>
        <v>9.99</v>
      </c>
      <c r="E783" s="5">
        <f>_xlfn.XLOOKUP(C783,Products!A$2:A$91,Products!F$2:F$91)</f>
        <v>0</v>
      </c>
      <c r="F783">
        <v>5</v>
      </c>
      <c r="G783" s="5">
        <f>Table1[[#This Row],[Price]]*Table1[[#This Row],[Quantity_Sold]]</f>
        <v>49.95</v>
      </c>
      <c r="H783" s="5">
        <f t="shared" ca="1" si="24"/>
        <v>49.95</v>
      </c>
      <c r="I783">
        <f>_xlfn.XLOOKUP(Table1[[#This Row],[Transaction_ID]],Transactions!A$2:A$501,Transactions!B$2:B$501)</f>
        <v>209</v>
      </c>
      <c r="J783">
        <f>_xlfn.XLOOKUP(Table1[[#This Row],[Transaction_ID]],Transactions!$A$2:$A$501,Transactions!$C$2:$C$501)</f>
        <v>5</v>
      </c>
      <c r="K783" t="str">
        <f>_xlfn.XLOOKUP(Table1[[#This Row],[Transaction_ID]],Transactions!A$2:A$501,Transactions!F$2:F$501)</f>
        <v>Credit Card</v>
      </c>
      <c r="L783" t="b">
        <f>_xlfn.XLOOKUP(Table1[[#This Row],[Transaction_ID]],Transactions!A$2:A$501,Transactions!G$2:G$501)</f>
        <v>1</v>
      </c>
      <c r="M783" s="1">
        <f>IF(L783=TRUE, _xlfn.XLOOKUP(C783, Products!A$2:A$91,Products!G$2:G$91), 0)</f>
        <v>0</v>
      </c>
      <c r="N783" t="str">
        <f ca="1">_xlfn.TEXTJOIN(", ", TRUE,
 IF(AND(L783=TRUE, E783&gt;0), "Membership Pricing", ""),
 IF(AND(L783=TRUE, M783&gt;0), "PC Points", ""),
 IF(AND(_xlfn.XLOOKUP(C783, Products!A:A, Products!C:C, "")="Bakery", RAND()&lt;0.3), "50% Perishable", "")
)</f>
        <v/>
      </c>
      <c r="O783" s="5">
        <f t="shared" ca="1" si="25"/>
        <v>0</v>
      </c>
    </row>
    <row r="784" spans="1:15" x14ac:dyDescent="0.45">
      <c r="A784" t="s">
        <v>167</v>
      </c>
      <c r="B784" s="6">
        <f>_xlfn.XLOOKUP(Table1[[#This Row],[Transaction_ID]],Transactions!A$2:A$501,Transactions!D$2:D$501)</f>
        <v>45691</v>
      </c>
      <c r="C784">
        <v>123589</v>
      </c>
      <c r="D784" s="5">
        <f>_xlfn.XLOOKUP(Table1[[#This Row],[SKU]],Products!A$2:A$91,Products!E$2:E$91)</f>
        <v>4.99</v>
      </c>
      <c r="E784" s="5">
        <f>_xlfn.XLOOKUP(C784,Products!A$2:A$91,Products!F$2:F$91)</f>
        <v>0</v>
      </c>
      <c r="F784">
        <v>5</v>
      </c>
      <c r="G784" s="5">
        <f>Table1[[#This Row],[Price]]*Table1[[#This Row],[Quantity_Sold]]</f>
        <v>24.950000000000003</v>
      </c>
      <c r="H784" s="5">
        <f t="shared" ca="1" si="24"/>
        <v>24.950000000000003</v>
      </c>
      <c r="I784">
        <f>_xlfn.XLOOKUP(Table1[[#This Row],[Transaction_ID]],Transactions!A$2:A$501,Transactions!B$2:B$501)</f>
        <v>209</v>
      </c>
      <c r="J784">
        <f>_xlfn.XLOOKUP(Table1[[#This Row],[Transaction_ID]],Transactions!$A$2:$A$501,Transactions!$C$2:$C$501)</f>
        <v>5</v>
      </c>
      <c r="K784" t="str">
        <f>_xlfn.XLOOKUP(Table1[[#This Row],[Transaction_ID]],Transactions!A$2:A$501,Transactions!F$2:F$501)</f>
        <v>Credit Card</v>
      </c>
      <c r="L784" t="b">
        <f>_xlfn.XLOOKUP(Table1[[#This Row],[Transaction_ID]],Transactions!A$2:A$501,Transactions!G$2:G$501)</f>
        <v>1</v>
      </c>
      <c r="M784" s="1">
        <f>IF(L784=TRUE, _xlfn.XLOOKUP(C784, Products!A$2:A$91,Products!G$2:G$91), 0)</f>
        <v>0</v>
      </c>
      <c r="N784" t="str">
        <f ca="1">_xlfn.TEXTJOIN(", ", TRUE,
 IF(AND(L784=TRUE, E784&gt;0), "Membership Pricing", ""),
 IF(AND(L784=TRUE, M784&gt;0), "PC Points", ""),
 IF(AND(_xlfn.XLOOKUP(C784, Products!A:A, Products!C:C, "")="Bakery", RAND()&lt;0.3), "50% Perishable", "")
)</f>
        <v/>
      </c>
      <c r="O784" s="5">
        <f t="shared" ca="1" si="25"/>
        <v>0</v>
      </c>
    </row>
    <row r="785" spans="1:15" x14ac:dyDescent="0.45">
      <c r="A785" t="s">
        <v>381</v>
      </c>
      <c r="B785" s="6">
        <f>_xlfn.XLOOKUP(Table1[[#This Row],[Transaction_ID]],Transactions!A$2:A$501,Transactions!D$2:D$501)</f>
        <v>45691</v>
      </c>
      <c r="C785">
        <v>123559</v>
      </c>
      <c r="D785" s="5">
        <f>_xlfn.XLOOKUP(Table1[[#This Row],[SKU]],Products!A$2:A$91,Products!E$2:E$91)</f>
        <v>2.99</v>
      </c>
      <c r="E785" s="5">
        <f>_xlfn.XLOOKUP(C785,Products!A$2:A$91,Products!F$2:F$91)</f>
        <v>0</v>
      </c>
      <c r="F785">
        <v>4</v>
      </c>
      <c r="G785" s="5">
        <f>Table1[[#This Row],[Price]]*Table1[[#This Row],[Quantity_Sold]]</f>
        <v>11.96</v>
      </c>
      <c r="H785" s="5">
        <f t="shared" ca="1" si="24"/>
        <v>11.96</v>
      </c>
      <c r="I785">
        <f>_xlfn.XLOOKUP(Table1[[#This Row],[Transaction_ID]],Transactions!A$2:A$501,Transactions!B$2:B$501)</f>
        <v>209</v>
      </c>
      <c r="J785">
        <f>_xlfn.XLOOKUP(Table1[[#This Row],[Transaction_ID]],Transactions!$A$2:$A$501,Transactions!$C$2:$C$501)</f>
        <v>5</v>
      </c>
      <c r="K785" t="str">
        <f>_xlfn.XLOOKUP(Table1[[#This Row],[Transaction_ID]],Transactions!A$2:A$501,Transactions!F$2:F$501)</f>
        <v>Credit Card</v>
      </c>
      <c r="L785" t="b">
        <f>_xlfn.XLOOKUP(Table1[[#This Row],[Transaction_ID]],Transactions!A$2:A$501,Transactions!G$2:G$501)</f>
        <v>1</v>
      </c>
      <c r="M785" s="1">
        <f>IF(L785=TRUE, _xlfn.XLOOKUP(C785, Products!A$2:A$91,Products!G$2:G$91), 0)</f>
        <v>0</v>
      </c>
      <c r="N785" t="str">
        <f ca="1">_xlfn.TEXTJOIN(", ", TRUE,
 IF(AND(L785=TRUE, E785&gt;0), "Membership Pricing", ""),
 IF(AND(L785=TRUE, M785&gt;0), "PC Points", ""),
 IF(AND(_xlfn.XLOOKUP(C785, Products!A:A, Products!C:C, "")="Bakery", RAND()&lt;0.3), "50% Perishable", "")
)</f>
        <v/>
      </c>
      <c r="O785" s="5">
        <f t="shared" ca="1" si="25"/>
        <v>0</v>
      </c>
    </row>
    <row r="786" spans="1:15" x14ac:dyDescent="0.45">
      <c r="A786" t="s">
        <v>381</v>
      </c>
      <c r="B786" s="6">
        <f>_xlfn.XLOOKUP(Table1[[#This Row],[Transaction_ID]],Transactions!A$2:A$501,Transactions!D$2:D$501)</f>
        <v>45691</v>
      </c>
      <c r="C786">
        <v>123561</v>
      </c>
      <c r="D786" s="5">
        <f>_xlfn.XLOOKUP(Table1[[#This Row],[SKU]],Products!A$2:A$91,Products!E$2:E$91)</f>
        <v>8.99</v>
      </c>
      <c r="E786" s="5">
        <f>_xlfn.XLOOKUP(C786,Products!A$2:A$91,Products!F$2:F$91)</f>
        <v>0</v>
      </c>
      <c r="F786">
        <v>5</v>
      </c>
      <c r="G786" s="5">
        <f>Table1[[#This Row],[Price]]*Table1[[#This Row],[Quantity_Sold]]</f>
        <v>44.95</v>
      </c>
      <c r="H786" s="5">
        <f t="shared" ca="1" si="24"/>
        <v>44.95</v>
      </c>
      <c r="I786">
        <f>_xlfn.XLOOKUP(Table1[[#This Row],[Transaction_ID]],Transactions!A$2:A$501,Transactions!B$2:B$501)</f>
        <v>209</v>
      </c>
      <c r="J786">
        <f>_xlfn.XLOOKUP(Table1[[#This Row],[Transaction_ID]],Transactions!$A$2:$A$501,Transactions!$C$2:$C$501)</f>
        <v>5</v>
      </c>
      <c r="K786" t="str">
        <f>_xlfn.XLOOKUP(Table1[[#This Row],[Transaction_ID]],Transactions!A$2:A$501,Transactions!F$2:F$501)</f>
        <v>Credit Card</v>
      </c>
      <c r="L786" t="b">
        <f>_xlfn.XLOOKUP(Table1[[#This Row],[Transaction_ID]],Transactions!A$2:A$501,Transactions!G$2:G$501)</f>
        <v>1</v>
      </c>
      <c r="M786" s="1">
        <f>IF(L786=TRUE, _xlfn.XLOOKUP(C786, Products!A$2:A$91,Products!G$2:G$91), 0)</f>
        <v>3000</v>
      </c>
      <c r="N786" t="str">
        <f ca="1">_xlfn.TEXTJOIN(", ", TRUE,
 IF(AND(L786=TRUE, E786&gt;0), "Membership Pricing", ""),
 IF(AND(L786=TRUE, M786&gt;0), "PC Points", ""),
 IF(AND(_xlfn.XLOOKUP(C786, Products!A:A, Products!C:C, "")="Bakery", RAND()&lt;0.3), "50% Perishable", "")
)</f>
        <v>PC Points</v>
      </c>
      <c r="O786" s="5">
        <f t="shared" ca="1" si="25"/>
        <v>0</v>
      </c>
    </row>
    <row r="787" spans="1:15" x14ac:dyDescent="0.45">
      <c r="A787" t="s">
        <v>381</v>
      </c>
      <c r="B787" s="6">
        <f>_xlfn.XLOOKUP(Table1[[#This Row],[Transaction_ID]],Transactions!A$2:A$501,Transactions!D$2:D$501)</f>
        <v>45691</v>
      </c>
      <c r="C787">
        <v>123543</v>
      </c>
      <c r="D787" s="5">
        <f>_xlfn.XLOOKUP(Table1[[#This Row],[SKU]],Products!A$2:A$91,Products!E$2:E$91)</f>
        <v>7.99</v>
      </c>
      <c r="E787" s="5">
        <f>_xlfn.XLOOKUP(C787,Products!A$2:A$91,Products!F$2:F$91)</f>
        <v>0</v>
      </c>
      <c r="F787">
        <v>4</v>
      </c>
      <c r="G787" s="5">
        <f>Table1[[#This Row],[Price]]*Table1[[#This Row],[Quantity_Sold]]</f>
        <v>31.96</v>
      </c>
      <c r="H787" s="5">
        <f t="shared" ca="1" si="24"/>
        <v>31.96</v>
      </c>
      <c r="I787">
        <f>_xlfn.XLOOKUP(Table1[[#This Row],[Transaction_ID]],Transactions!A$2:A$501,Transactions!B$2:B$501)</f>
        <v>209</v>
      </c>
      <c r="J787">
        <f>_xlfn.XLOOKUP(Table1[[#This Row],[Transaction_ID]],Transactions!$A$2:$A$501,Transactions!$C$2:$C$501)</f>
        <v>5</v>
      </c>
      <c r="K787" t="str">
        <f>_xlfn.XLOOKUP(Table1[[#This Row],[Transaction_ID]],Transactions!A$2:A$501,Transactions!F$2:F$501)</f>
        <v>Credit Card</v>
      </c>
      <c r="L787" t="b">
        <f>_xlfn.XLOOKUP(Table1[[#This Row],[Transaction_ID]],Transactions!A$2:A$501,Transactions!G$2:G$501)</f>
        <v>1</v>
      </c>
      <c r="M787" s="1">
        <f>IF(L787=TRUE, _xlfn.XLOOKUP(C787, Products!A$2:A$91,Products!G$2:G$91), 0)</f>
        <v>3000</v>
      </c>
      <c r="N787" t="str">
        <f ca="1">_xlfn.TEXTJOIN(", ", TRUE,
 IF(AND(L787=TRUE, E787&gt;0), "Membership Pricing", ""),
 IF(AND(L787=TRUE, M787&gt;0), "PC Points", ""),
 IF(AND(_xlfn.XLOOKUP(C787, Products!A:A, Products!C:C, "")="Bakery", RAND()&lt;0.3), "50% Perishable", "")
)</f>
        <v>PC Points</v>
      </c>
      <c r="O787" s="5">
        <f t="shared" ca="1" si="25"/>
        <v>0</v>
      </c>
    </row>
    <row r="788" spans="1:15" x14ac:dyDescent="0.45">
      <c r="A788" t="s">
        <v>382</v>
      </c>
      <c r="B788" s="6">
        <f>_xlfn.XLOOKUP(Table1[[#This Row],[Transaction_ID]],Transactions!A$2:A$501,Transactions!D$2:D$501)</f>
        <v>45691</v>
      </c>
      <c r="C788">
        <v>123579</v>
      </c>
      <c r="D788" s="5">
        <f>_xlfn.XLOOKUP(Table1[[#This Row],[SKU]],Products!A$2:A$91,Products!E$2:E$91)</f>
        <v>5.49</v>
      </c>
      <c r="E788" s="5">
        <f>_xlfn.XLOOKUP(C788,Products!A$2:A$91,Products!F$2:F$91)</f>
        <v>0</v>
      </c>
      <c r="F788">
        <v>4</v>
      </c>
      <c r="G788" s="5">
        <f>Table1[[#This Row],[Price]]*Table1[[#This Row],[Quantity_Sold]]</f>
        <v>21.96</v>
      </c>
      <c r="H788" s="5">
        <f t="shared" ca="1" si="24"/>
        <v>21.96</v>
      </c>
      <c r="I788">
        <f>_xlfn.XLOOKUP(Table1[[#This Row],[Transaction_ID]],Transactions!A$2:A$501,Transactions!B$2:B$501)</f>
        <v>212</v>
      </c>
      <c r="J788">
        <f>_xlfn.XLOOKUP(Table1[[#This Row],[Transaction_ID]],Transactions!$A$2:$A$501,Transactions!$C$2:$C$501)</f>
        <v>4</v>
      </c>
      <c r="K788" t="str">
        <f>_xlfn.XLOOKUP(Table1[[#This Row],[Transaction_ID]],Transactions!A$2:A$501,Transactions!F$2:F$501)</f>
        <v>Credit Card</v>
      </c>
      <c r="L788" t="b">
        <f>_xlfn.XLOOKUP(Table1[[#This Row],[Transaction_ID]],Transactions!A$2:A$501,Transactions!G$2:G$501)</f>
        <v>1</v>
      </c>
      <c r="M788" s="1">
        <f>IF(L788=TRUE, _xlfn.XLOOKUP(C788, Products!A$2:A$91,Products!G$2:G$91), 0)</f>
        <v>0</v>
      </c>
      <c r="N788" t="str">
        <f ca="1">_xlfn.TEXTJOIN(", ", TRUE,
 IF(AND(L788=TRUE, E788&gt;0), "Membership Pricing", ""),
 IF(AND(L788=TRUE, M788&gt;0), "PC Points", ""),
 IF(AND(_xlfn.XLOOKUP(C788, Products!A:A, Products!C:C, "")="Bakery", RAND()&lt;0.3), "50% Perishable", "")
)</f>
        <v/>
      </c>
      <c r="O788" s="5">
        <f t="shared" ca="1" si="25"/>
        <v>0</v>
      </c>
    </row>
    <row r="789" spans="1:15" x14ac:dyDescent="0.45">
      <c r="A789" t="s">
        <v>382</v>
      </c>
      <c r="B789" s="6">
        <f>_xlfn.XLOOKUP(Table1[[#This Row],[Transaction_ID]],Transactions!A$2:A$501,Transactions!D$2:D$501)</f>
        <v>45691</v>
      </c>
      <c r="C789">
        <v>123539</v>
      </c>
      <c r="D789" s="5">
        <f>_xlfn.XLOOKUP(Table1[[#This Row],[SKU]],Products!A$2:A$91,Products!E$2:E$91)</f>
        <v>3.99</v>
      </c>
      <c r="E789" s="5">
        <f>_xlfn.XLOOKUP(C789,Products!A$2:A$91,Products!F$2:F$91)</f>
        <v>0</v>
      </c>
      <c r="F789">
        <v>3</v>
      </c>
      <c r="G789" s="5">
        <f>Table1[[#This Row],[Price]]*Table1[[#This Row],[Quantity_Sold]]</f>
        <v>11.97</v>
      </c>
      <c r="H789" s="5">
        <f t="shared" ca="1" si="24"/>
        <v>11.97</v>
      </c>
      <c r="I789">
        <f>_xlfn.XLOOKUP(Table1[[#This Row],[Transaction_ID]],Transactions!A$2:A$501,Transactions!B$2:B$501)</f>
        <v>212</v>
      </c>
      <c r="J789">
        <f>_xlfn.XLOOKUP(Table1[[#This Row],[Transaction_ID]],Transactions!$A$2:$A$501,Transactions!$C$2:$C$501)</f>
        <v>4</v>
      </c>
      <c r="K789" t="str">
        <f>_xlfn.XLOOKUP(Table1[[#This Row],[Transaction_ID]],Transactions!A$2:A$501,Transactions!F$2:F$501)</f>
        <v>Credit Card</v>
      </c>
      <c r="L789" t="b">
        <f>_xlfn.XLOOKUP(Table1[[#This Row],[Transaction_ID]],Transactions!A$2:A$501,Transactions!G$2:G$501)</f>
        <v>1</v>
      </c>
      <c r="M789" s="1">
        <f>IF(L789=TRUE, _xlfn.XLOOKUP(C789, Products!A$2:A$91,Products!G$2:G$91), 0)</f>
        <v>0</v>
      </c>
      <c r="N789" t="str">
        <f ca="1">_xlfn.TEXTJOIN(", ", TRUE,
 IF(AND(L789=TRUE, E789&gt;0), "Membership Pricing", ""),
 IF(AND(L789=TRUE, M789&gt;0), "PC Points", ""),
 IF(AND(_xlfn.XLOOKUP(C789, Products!A:A, Products!C:C, "")="Bakery", RAND()&lt;0.3), "50% Perishable", "")
)</f>
        <v/>
      </c>
      <c r="O789" s="5">
        <f t="shared" ca="1" si="25"/>
        <v>0</v>
      </c>
    </row>
    <row r="790" spans="1:15" x14ac:dyDescent="0.45">
      <c r="A790" t="s">
        <v>168</v>
      </c>
      <c r="B790" s="6">
        <f>_xlfn.XLOOKUP(Table1[[#This Row],[Transaction_ID]],Transactions!A$2:A$501,Transactions!D$2:D$501)</f>
        <v>45729</v>
      </c>
      <c r="C790">
        <v>123565</v>
      </c>
      <c r="D790" s="5">
        <f>_xlfn.XLOOKUP(Table1[[#This Row],[SKU]],Products!A$2:A$91,Products!E$2:E$91)</f>
        <v>3.49</v>
      </c>
      <c r="E790" s="5">
        <f>_xlfn.XLOOKUP(C790,Products!A$2:A$91,Products!F$2:F$91)</f>
        <v>0</v>
      </c>
      <c r="F790">
        <v>3</v>
      </c>
      <c r="G790" s="5">
        <f>Table1[[#This Row],[Price]]*Table1[[#This Row],[Quantity_Sold]]</f>
        <v>10.47</v>
      </c>
      <c r="H790" s="5">
        <f t="shared" ca="1" si="24"/>
        <v>10.47</v>
      </c>
      <c r="I790">
        <f>_xlfn.XLOOKUP(Table1[[#This Row],[Transaction_ID]],Transactions!A$2:A$501,Transactions!B$2:B$501)</f>
        <v>214</v>
      </c>
      <c r="J790">
        <f>_xlfn.XLOOKUP(Table1[[#This Row],[Transaction_ID]],Transactions!$A$2:$A$501,Transactions!$C$2:$C$501)</f>
        <v>5</v>
      </c>
      <c r="K790" t="str">
        <f>_xlfn.XLOOKUP(Table1[[#This Row],[Transaction_ID]],Transactions!A$2:A$501,Transactions!F$2:F$501)</f>
        <v>Credit Card</v>
      </c>
      <c r="L790" t="b">
        <f>_xlfn.XLOOKUP(Table1[[#This Row],[Transaction_ID]],Transactions!A$2:A$501,Transactions!G$2:G$501)</f>
        <v>1</v>
      </c>
      <c r="M790" s="1">
        <f>IF(L790=TRUE, _xlfn.XLOOKUP(C790, Products!A$2:A$91,Products!G$2:G$91), 0)</f>
        <v>0</v>
      </c>
      <c r="N790" t="str">
        <f ca="1">_xlfn.TEXTJOIN(", ", TRUE,
 IF(AND(L790=TRUE, E790&gt;0), "Membership Pricing", ""),
 IF(AND(L790=TRUE, M790&gt;0), "PC Points", ""),
 IF(AND(_xlfn.XLOOKUP(C790, Products!A:A, Products!C:C, "")="Bakery", RAND()&lt;0.3), "50% Perishable", "")
)</f>
        <v/>
      </c>
      <c r="O790" s="5">
        <f t="shared" ca="1" si="25"/>
        <v>0</v>
      </c>
    </row>
    <row r="791" spans="1:15" x14ac:dyDescent="0.45">
      <c r="A791" t="s">
        <v>168</v>
      </c>
      <c r="B791" s="6">
        <f>_xlfn.XLOOKUP(Table1[[#This Row],[Transaction_ID]],Transactions!A$2:A$501,Transactions!D$2:D$501)</f>
        <v>45729</v>
      </c>
      <c r="C791">
        <v>123535</v>
      </c>
      <c r="D791" s="5">
        <f>_xlfn.XLOOKUP(Table1[[#This Row],[SKU]],Products!A$2:A$91,Products!E$2:E$91)</f>
        <v>4.99</v>
      </c>
      <c r="E791" s="5">
        <f>_xlfn.XLOOKUP(C791,Products!A$2:A$91,Products!F$2:F$91)</f>
        <v>0</v>
      </c>
      <c r="F791">
        <v>2</v>
      </c>
      <c r="G791" s="5">
        <f>Table1[[#This Row],[Price]]*Table1[[#This Row],[Quantity_Sold]]</f>
        <v>9.98</v>
      </c>
      <c r="H791" s="5">
        <f t="shared" ca="1" si="24"/>
        <v>9.98</v>
      </c>
      <c r="I791">
        <f>_xlfn.XLOOKUP(Table1[[#This Row],[Transaction_ID]],Transactions!A$2:A$501,Transactions!B$2:B$501)</f>
        <v>214</v>
      </c>
      <c r="J791">
        <f>_xlfn.XLOOKUP(Table1[[#This Row],[Transaction_ID]],Transactions!$A$2:$A$501,Transactions!$C$2:$C$501)</f>
        <v>5</v>
      </c>
      <c r="K791" t="str">
        <f>_xlfn.XLOOKUP(Table1[[#This Row],[Transaction_ID]],Transactions!A$2:A$501,Transactions!F$2:F$501)</f>
        <v>Credit Card</v>
      </c>
      <c r="L791" t="b">
        <f>_xlfn.XLOOKUP(Table1[[#This Row],[Transaction_ID]],Transactions!A$2:A$501,Transactions!G$2:G$501)</f>
        <v>1</v>
      </c>
      <c r="M791" s="1">
        <f>IF(L791=TRUE, _xlfn.XLOOKUP(C791, Products!A$2:A$91,Products!G$2:G$91), 0)</f>
        <v>0</v>
      </c>
      <c r="N791" t="str">
        <f ca="1">_xlfn.TEXTJOIN(", ", TRUE,
 IF(AND(L791=TRUE, E791&gt;0), "Membership Pricing", ""),
 IF(AND(L791=TRUE, M791&gt;0), "PC Points", ""),
 IF(AND(_xlfn.XLOOKUP(C791, Products!A:A, Products!C:C, "")="Bakery", RAND()&lt;0.3), "50% Perishable", "")
)</f>
        <v/>
      </c>
      <c r="O791" s="5">
        <f t="shared" ca="1" si="25"/>
        <v>0</v>
      </c>
    </row>
    <row r="792" spans="1:15" x14ac:dyDescent="0.45">
      <c r="A792" t="s">
        <v>168</v>
      </c>
      <c r="B792" s="6">
        <f>_xlfn.XLOOKUP(Table1[[#This Row],[Transaction_ID]],Transactions!A$2:A$501,Transactions!D$2:D$501)</f>
        <v>45729</v>
      </c>
      <c r="C792">
        <v>123524</v>
      </c>
      <c r="D792" s="5">
        <f>_xlfn.XLOOKUP(Table1[[#This Row],[SKU]],Products!A$2:A$91,Products!E$2:E$91)</f>
        <v>2.99</v>
      </c>
      <c r="E792" s="5">
        <f>_xlfn.XLOOKUP(C792,Products!A$2:A$91,Products!F$2:F$91)</f>
        <v>0</v>
      </c>
      <c r="F792">
        <v>1</v>
      </c>
      <c r="G792" s="5">
        <f>Table1[[#This Row],[Price]]*Table1[[#This Row],[Quantity_Sold]]</f>
        <v>2.99</v>
      </c>
      <c r="H792" s="5">
        <f t="shared" ca="1" si="24"/>
        <v>2.99</v>
      </c>
      <c r="I792">
        <f>_xlfn.XLOOKUP(Table1[[#This Row],[Transaction_ID]],Transactions!A$2:A$501,Transactions!B$2:B$501)</f>
        <v>214</v>
      </c>
      <c r="J792">
        <f>_xlfn.XLOOKUP(Table1[[#This Row],[Transaction_ID]],Transactions!$A$2:$A$501,Transactions!$C$2:$C$501)</f>
        <v>5</v>
      </c>
      <c r="K792" t="str">
        <f>_xlfn.XLOOKUP(Table1[[#This Row],[Transaction_ID]],Transactions!A$2:A$501,Transactions!F$2:F$501)</f>
        <v>Credit Card</v>
      </c>
      <c r="L792" t="b">
        <f>_xlfn.XLOOKUP(Table1[[#This Row],[Transaction_ID]],Transactions!A$2:A$501,Transactions!G$2:G$501)</f>
        <v>1</v>
      </c>
      <c r="M792" s="1">
        <f>IF(L792=TRUE, _xlfn.XLOOKUP(C792, Products!A$2:A$91,Products!G$2:G$91), 0)</f>
        <v>0</v>
      </c>
      <c r="N792" t="str">
        <f ca="1">_xlfn.TEXTJOIN(", ", TRUE,
 IF(AND(L792=TRUE, E792&gt;0), "Membership Pricing", ""),
 IF(AND(L792=TRUE, M792&gt;0), "PC Points", ""),
 IF(AND(_xlfn.XLOOKUP(C792, Products!A:A, Products!C:C, "")="Bakery", RAND()&lt;0.3), "50% Perishable", "")
)</f>
        <v/>
      </c>
      <c r="O792" s="5">
        <f t="shared" ca="1" si="25"/>
        <v>0</v>
      </c>
    </row>
    <row r="793" spans="1:15" x14ac:dyDescent="0.45">
      <c r="A793" t="s">
        <v>168</v>
      </c>
      <c r="B793" s="6">
        <f>_xlfn.XLOOKUP(Table1[[#This Row],[Transaction_ID]],Transactions!A$2:A$501,Transactions!D$2:D$501)</f>
        <v>45729</v>
      </c>
      <c r="C793">
        <v>123547</v>
      </c>
      <c r="D793" s="5">
        <f>_xlfn.XLOOKUP(Table1[[#This Row],[SKU]],Products!A$2:A$91,Products!E$2:E$91)</f>
        <v>2.99</v>
      </c>
      <c r="E793" s="5">
        <f>_xlfn.XLOOKUP(C793,Products!A$2:A$91,Products!F$2:F$91)</f>
        <v>0</v>
      </c>
      <c r="F793">
        <v>4</v>
      </c>
      <c r="G793" s="5">
        <f>Table1[[#This Row],[Price]]*Table1[[#This Row],[Quantity_Sold]]</f>
        <v>11.96</v>
      </c>
      <c r="H793" s="5">
        <f t="shared" ca="1" si="24"/>
        <v>11.96</v>
      </c>
      <c r="I793">
        <f>_xlfn.XLOOKUP(Table1[[#This Row],[Transaction_ID]],Transactions!A$2:A$501,Transactions!B$2:B$501)</f>
        <v>214</v>
      </c>
      <c r="J793">
        <f>_xlfn.XLOOKUP(Table1[[#This Row],[Transaction_ID]],Transactions!$A$2:$A$501,Transactions!$C$2:$C$501)</f>
        <v>5</v>
      </c>
      <c r="K793" t="str">
        <f>_xlfn.XLOOKUP(Table1[[#This Row],[Transaction_ID]],Transactions!A$2:A$501,Transactions!F$2:F$501)</f>
        <v>Credit Card</v>
      </c>
      <c r="L793" t="b">
        <f>_xlfn.XLOOKUP(Table1[[#This Row],[Transaction_ID]],Transactions!A$2:A$501,Transactions!G$2:G$501)</f>
        <v>1</v>
      </c>
      <c r="M793" s="1">
        <f>IF(L793=TRUE, _xlfn.XLOOKUP(C793, Products!A$2:A$91,Products!G$2:G$91), 0)</f>
        <v>0</v>
      </c>
      <c r="N793" t="str">
        <f ca="1">_xlfn.TEXTJOIN(", ", TRUE,
 IF(AND(L793=TRUE, E793&gt;0), "Membership Pricing", ""),
 IF(AND(L793=TRUE, M793&gt;0), "PC Points", ""),
 IF(AND(_xlfn.XLOOKUP(C793, Products!A:A, Products!C:C, "")="Bakery", RAND()&lt;0.3), "50% Perishable", "")
)</f>
        <v/>
      </c>
      <c r="O793" s="5">
        <f t="shared" ca="1" si="25"/>
        <v>0</v>
      </c>
    </row>
    <row r="794" spans="1:15" x14ac:dyDescent="0.45">
      <c r="A794" t="s">
        <v>383</v>
      </c>
      <c r="B794" s="6">
        <f>_xlfn.XLOOKUP(Table1[[#This Row],[Transaction_ID]],Transactions!A$2:A$501,Transactions!D$2:D$501)</f>
        <v>45729</v>
      </c>
      <c r="C794">
        <v>123584</v>
      </c>
      <c r="D794" s="5">
        <f>_xlfn.XLOOKUP(Table1[[#This Row],[SKU]],Products!A$2:A$91,Products!E$2:E$91)</f>
        <v>4.99</v>
      </c>
      <c r="E794" s="5">
        <f>_xlfn.XLOOKUP(C794,Products!A$2:A$91,Products!F$2:F$91)</f>
        <v>0</v>
      </c>
      <c r="F794">
        <v>5</v>
      </c>
      <c r="G794" s="5">
        <f>Table1[[#This Row],[Price]]*Table1[[#This Row],[Quantity_Sold]]</f>
        <v>24.950000000000003</v>
      </c>
      <c r="H794" s="5">
        <f t="shared" ca="1" si="24"/>
        <v>24.950000000000003</v>
      </c>
      <c r="I794">
        <f>_xlfn.XLOOKUP(Table1[[#This Row],[Transaction_ID]],Transactions!A$2:A$501,Transactions!B$2:B$501)</f>
        <v>217</v>
      </c>
      <c r="J794">
        <f>_xlfn.XLOOKUP(Table1[[#This Row],[Transaction_ID]],Transactions!$A$2:$A$501,Transactions!$C$2:$C$501)</f>
        <v>5</v>
      </c>
      <c r="K794" t="str">
        <f>_xlfn.XLOOKUP(Table1[[#This Row],[Transaction_ID]],Transactions!A$2:A$501,Transactions!F$2:F$501)</f>
        <v>Credit Card</v>
      </c>
      <c r="L794" t="b">
        <f>_xlfn.XLOOKUP(Table1[[#This Row],[Transaction_ID]],Transactions!A$2:A$501,Transactions!G$2:G$501)</f>
        <v>1</v>
      </c>
      <c r="M794" s="1">
        <f>IF(L794=TRUE, _xlfn.XLOOKUP(C794, Products!A$2:A$91,Products!G$2:G$91), 0)</f>
        <v>0</v>
      </c>
      <c r="N794" t="str">
        <f ca="1">_xlfn.TEXTJOIN(", ", TRUE,
 IF(AND(L794=TRUE, E794&gt;0), "Membership Pricing", ""),
 IF(AND(L794=TRUE, M794&gt;0), "PC Points", ""),
 IF(AND(_xlfn.XLOOKUP(C794, Products!A:A, Products!C:C, "")="Bakery", RAND()&lt;0.3), "50% Perishable", "")
)</f>
        <v/>
      </c>
      <c r="O794" s="5">
        <f t="shared" ca="1" si="25"/>
        <v>0</v>
      </c>
    </row>
    <row r="795" spans="1:15" x14ac:dyDescent="0.45">
      <c r="A795" t="s">
        <v>383</v>
      </c>
      <c r="B795" s="6">
        <f>_xlfn.XLOOKUP(Table1[[#This Row],[Transaction_ID]],Transactions!A$2:A$501,Transactions!D$2:D$501)</f>
        <v>45729</v>
      </c>
      <c r="C795">
        <v>123565</v>
      </c>
      <c r="D795" s="5">
        <f>_xlfn.XLOOKUP(Table1[[#This Row],[SKU]],Products!A$2:A$91,Products!E$2:E$91)</f>
        <v>3.49</v>
      </c>
      <c r="E795" s="5">
        <f>_xlfn.XLOOKUP(C795,Products!A$2:A$91,Products!F$2:F$91)</f>
        <v>0</v>
      </c>
      <c r="F795">
        <v>3</v>
      </c>
      <c r="G795" s="5">
        <f>Table1[[#This Row],[Price]]*Table1[[#This Row],[Quantity_Sold]]</f>
        <v>10.47</v>
      </c>
      <c r="H795" s="5">
        <f t="shared" ca="1" si="24"/>
        <v>10.47</v>
      </c>
      <c r="I795">
        <f>_xlfn.XLOOKUP(Table1[[#This Row],[Transaction_ID]],Transactions!A$2:A$501,Transactions!B$2:B$501)</f>
        <v>217</v>
      </c>
      <c r="J795">
        <f>_xlfn.XLOOKUP(Table1[[#This Row],[Transaction_ID]],Transactions!$A$2:$A$501,Transactions!$C$2:$C$501)</f>
        <v>5</v>
      </c>
      <c r="K795" t="str">
        <f>_xlfn.XLOOKUP(Table1[[#This Row],[Transaction_ID]],Transactions!A$2:A$501,Transactions!F$2:F$501)</f>
        <v>Credit Card</v>
      </c>
      <c r="L795" t="b">
        <f>_xlfn.XLOOKUP(Table1[[#This Row],[Transaction_ID]],Transactions!A$2:A$501,Transactions!G$2:G$501)</f>
        <v>1</v>
      </c>
      <c r="M795" s="1">
        <f>IF(L795=TRUE, _xlfn.XLOOKUP(C795, Products!A$2:A$91,Products!G$2:G$91), 0)</f>
        <v>0</v>
      </c>
      <c r="N795" t="str">
        <f ca="1">_xlfn.TEXTJOIN(", ", TRUE,
 IF(AND(L795=TRUE, E795&gt;0), "Membership Pricing", ""),
 IF(AND(L795=TRUE, M795&gt;0), "PC Points", ""),
 IF(AND(_xlfn.XLOOKUP(C795, Products!A:A, Products!C:C, "")="Bakery", RAND()&lt;0.3), "50% Perishable", "")
)</f>
        <v/>
      </c>
      <c r="O795" s="5">
        <f t="shared" ca="1" si="25"/>
        <v>0</v>
      </c>
    </row>
    <row r="796" spans="1:15" x14ac:dyDescent="0.45">
      <c r="A796" t="s">
        <v>383</v>
      </c>
      <c r="B796" s="6">
        <f>_xlfn.XLOOKUP(Table1[[#This Row],[Transaction_ID]],Transactions!A$2:A$501,Transactions!D$2:D$501)</f>
        <v>45729</v>
      </c>
      <c r="C796">
        <v>123539</v>
      </c>
      <c r="D796" s="5">
        <f>_xlfn.XLOOKUP(Table1[[#This Row],[SKU]],Products!A$2:A$91,Products!E$2:E$91)</f>
        <v>3.99</v>
      </c>
      <c r="E796" s="5">
        <f>_xlfn.XLOOKUP(C796,Products!A$2:A$91,Products!F$2:F$91)</f>
        <v>0</v>
      </c>
      <c r="F796">
        <v>2</v>
      </c>
      <c r="G796" s="5">
        <f>Table1[[#This Row],[Price]]*Table1[[#This Row],[Quantity_Sold]]</f>
        <v>7.98</v>
      </c>
      <c r="H796" s="5">
        <f t="shared" ca="1" si="24"/>
        <v>7.98</v>
      </c>
      <c r="I796">
        <f>_xlfn.XLOOKUP(Table1[[#This Row],[Transaction_ID]],Transactions!A$2:A$501,Transactions!B$2:B$501)</f>
        <v>217</v>
      </c>
      <c r="J796">
        <f>_xlfn.XLOOKUP(Table1[[#This Row],[Transaction_ID]],Transactions!$A$2:$A$501,Transactions!$C$2:$C$501)</f>
        <v>5</v>
      </c>
      <c r="K796" t="str">
        <f>_xlfn.XLOOKUP(Table1[[#This Row],[Transaction_ID]],Transactions!A$2:A$501,Transactions!F$2:F$501)</f>
        <v>Credit Card</v>
      </c>
      <c r="L796" t="b">
        <f>_xlfn.XLOOKUP(Table1[[#This Row],[Transaction_ID]],Transactions!A$2:A$501,Transactions!G$2:G$501)</f>
        <v>1</v>
      </c>
      <c r="M796" s="1">
        <f>IF(L796=TRUE, _xlfn.XLOOKUP(C796, Products!A$2:A$91,Products!G$2:G$91), 0)</f>
        <v>0</v>
      </c>
      <c r="N796" t="str">
        <f ca="1">_xlfn.TEXTJOIN(", ", TRUE,
 IF(AND(L796=TRUE, E796&gt;0), "Membership Pricing", ""),
 IF(AND(L796=TRUE, M796&gt;0), "PC Points", ""),
 IF(AND(_xlfn.XLOOKUP(C796, Products!A:A, Products!C:C, "")="Bakery", RAND()&lt;0.3), "50% Perishable", "")
)</f>
        <v/>
      </c>
      <c r="O796" s="5">
        <f t="shared" ca="1" si="25"/>
        <v>0</v>
      </c>
    </row>
    <row r="797" spans="1:15" x14ac:dyDescent="0.45">
      <c r="A797" t="s">
        <v>169</v>
      </c>
      <c r="B797" s="6">
        <f>_xlfn.XLOOKUP(Table1[[#This Row],[Transaction_ID]],Transactions!A$2:A$501,Transactions!D$2:D$501)</f>
        <v>45730</v>
      </c>
      <c r="C797">
        <v>123516</v>
      </c>
      <c r="D797" s="5">
        <f>_xlfn.XLOOKUP(Table1[[#This Row],[SKU]],Products!A$2:A$91,Products!E$2:E$91)</f>
        <v>7.99</v>
      </c>
      <c r="E797" s="5">
        <f>_xlfn.XLOOKUP(C797,Products!A$2:A$91,Products!F$2:F$91)</f>
        <v>0</v>
      </c>
      <c r="F797">
        <v>3</v>
      </c>
      <c r="G797" s="5">
        <f>Table1[[#This Row],[Price]]*Table1[[#This Row],[Quantity_Sold]]</f>
        <v>23.97</v>
      </c>
      <c r="H797" s="5">
        <f t="shared" ca="1" si="24"/>
        <v>23.97</v>
      </c>
      <c r="I797">
        <f>_xlfn.XLOOKUP(Table1[[#This Row],[Transaction_ID]],Transactions!A$2:A$501,Transactions!B$2:B$501)</f>
        <v>223</v>
      </c>
      <c r="J797">
        <f>_xlfn.XLOOKUP(Table1[[#This Row],[Transaction_ID]],Transactions!$A$2:$A$501,Transactions!$C$2:$C$501)</f>
        <v>2</v>
      </c>
      <c r="K797" t="str">
        <f>_xlfn.XLOOKUP(Table1[[#This Row],[Transaction_ID]],Transactions!A$2:A$501,Transactions!F$2:F$501)</f>
        <v>Credit Card</v>
      </c>
      <c r="L797" t="b">
        <f>_xlfn.XLOOKUP(Table1[[#This Row],[Transaction_ID]],Transactions!A$2:A$501,Transactions!G$2:G$501)</f>
        <v>1</v>
      </c>
      <c r="M797" s="1">
        <f>IF(L797=TRUE, _xlfn.XLOOKUP(C797, Products!A$2:A$91,Products!G$2:G$91), 0)</f>
        <v>0</v>
      </c>
      <c r="N797" t="str">
        <f ca="1">_xlfn.TEXTJOIN(", ", TRUE,
 IF(AND(L797=TRUE, E797&gt;0), "Membership Pricing", ""),
 IF(AND(L797=TRUE, M797&gt;0), "PC Points", ""),
 IF(AND(_xlfn.XLOOKUP(C797, Products!A:A, Products!C:C, "")="Bakery", RAND()&lt;0.3), "50% Perishable", "")
)</f>
        <v/>
      </c>
      <c r="O797" s="5">
        <f t="shared" ca="1" si="25"/>
        <v>0</v>
      </c>
    </row>
    <row r="798" spans="1:15" x14ac:dyDescent="0.45">
      <c r="A798" t="s">
        <v>169</v>
      </c>
      <c r="B798" s="6">
        <f>_xlfn.XLOOKUP(Table1[[#This Row],[Transaction_ID]],Transactions!A$2:A$501,Transactions!D$2:D$501)</f>
        <v>45730</v>
      </c>
      <c r="C798">
        <v>123591</v>
      </c>
      <c r="D798" s="5">
        <f>_xlfn.XLOOKUP(Table1[[#This Row],[SKU]],Products!A$2:A$91,Products!E$2:E$91)</f>
        <v>4.49</v>
      </c>
      <c r="E798" s="5">
        <f>_xlfn.XLOOKUP(C798,Products!A$2:A$91,Products!F$2:F$91)</f>
        <v>0</v>
      </c>
      <c r="F798">
        <v>3</v>
      </c>
      <c r="G798" s="5">
        <f>Table1[[#This Row],[Price]]*Table1[[#This Row],[Quantity_Sold]]</f>
        <v>13.47</v>
      </c>
      <c r="H798" s="5">
        <f t="shared" ca="1" si="24"/>
        <v>13.47</v>
      </c>
      <c r="I798">
        <f>_xlfn.XLOOKUP(Table1[[#This Row],[Transaction_ID]],Transactions!A$2:A$501,Transactions!B$2:B$501)</f>
        <v>223</v>
      </c>
      <c r="J798">
        <f>_xlfn.XLOOKUP(Table1[[#This Row],[Transaction_ID]],Transactions!$A$2:$A$501,Transactions!$C$2:$C$501)</f>
        <v>2</v>
      </c>
      <c r="K798" t="str">
        <f>_xlfn.XLOOKUP(Table1[[#This Row],[Transaction_ID]],Transactions!A$2:A$501,Transactions!F$2:F$501)</f>
        <v>Credit Card</v>
      </c>
      <c r="L798" t="b">
        <f>_xlfn.XLOOKUP(Table1[[#This Row],[Transaction_ID]],Transactions!A$2:A$501,Transactions!G$2:G$501)</f>
        <v>1</v>
      </c>
      <c r="M798" s="1">
        <f>IF(L798=TRUE, _xlfn.XLOOKUP(C798, Products!A$2:A$91,Products!G$2:G$91), 0)</f>
        <v>0</v>
      </c>
      <c r="N798" t="str">
        <f ca="1">_xlfn.TEXTJOIN(", ", TRUE,
 IF(AND(L798=TRUE, E798&gt;0), "Membership Pricing", ""),
 IF(AND(L798=TRUE, M798&gt;0), "PC Points", ""),
 IF(AND(_xlfn.XLOOKUP(C798, Products!A:A, Products!C:C, "")="Bakery", RAND()&lt;0.3), "50% Perishable", "")
)</f>
        <v/>
      </c>
      <c r="O798" s="5">
        <f t="shared" ca="1" si="25"/>
        <v>0</v>
      </c>
    </row>
    <row r="799" spans="1:15" x14ac:dyDescent="0.45">
      <c r="A799" t="s">
        <v>169</v>
      </c>
      <c r="B799" s="6">
        <f>_xlfn.XLOOKUP(Table1[[#This Row],[Transaction_ID]],Transactions!A$2:A$501,Transactions!D$2:D$501)</f>
        <v>45730</v>
      </c>
      <c r="C799">
        <v>123554</v>
      </c>
      <c r="D799" s="5">
        <f>_xlfn.XLOOKUP(Table1[[#This Row],[SKU]],Products!A$2:A$91,Products!E$2:E$91)</f>
        <v>2.4900000000000002</v>
      </c>
      <c r="E799" s="5">
        <f>_xlfn.XLOOKUP(C799,Products!A$2:A$91,Products!F$2:F$91)</f>
        <v>0</v>
      </c>
      <c r="F799">
        <v>2</v>
      </c>
      <c r="G799" s="5">
        <f>Table1[[#This Row],[Price]]*Table1[[#This Row],[Quantity_Sold]]</f>
        <v>4.9800000000000004</v>
      </c>
      <c r="H799" s="5">
        <f t="shared" ca="1" si="24"/>
        <v>4.9800000000000004</v>
      </c>
      <c r="I799">
        <f>_xlfn.XLOOKUP(Table1[[#This Row],[Transaction_ID]],Transactions!A$2:A$501,Transactions!B$2:B$501)</f>
        <v>223</v>
      </c>
      <c r="J799">
        <f>_xlfn.XLOOKUP(Table1[[#This Row],[Transaction_ID]],Transactions!$A$2:$A$501,Transactions!$C$2:$C$501)</f>
        <v>2</v>
      </c>
      <c r="K799" t="str">
        <f>_xlfn.XLOOKUP(Table1[[#This Row],[Transaction_ID]],Transactions!A$2:A$501,Transactions!F$2:F$501)</f>
        <v>Credit Card</v>
      </c>
      <c r="L799" t="b">
        <f>_xlfn.XLOOKUP(Table1[[#This Row],[Transaction_ID]],Transactions!A$2:A$501,Transactions!G$2:G$501)</f>
        <v>1</v>
      </c>
      <c r="M799" s="1">
        <f>IF(L799=TRUE, _xlfn.XLOOKUP(C799, Products!A$2:A$91,Products!G$2:G$91), 0)</f>
        <v>0</v>
      </c>
      <c r="N799" t="str">
        <f ca="1">_xlfn.TEXTJOIN(", ", TRUE,
 IF(AND(L799=TRUE, E799&gt;0), "Membership Pricing", ""),
 IF(AND(L799=TRUE, M799&gt;0), "PC Points", ""),
 IF(AND(_xlfn.XLOOKUP(C799, Products!A:A, Products!C:C, "")="Bakery", RAND()&lt;0.3), "50% Perishable", "")
)</f>
        <v/>
      </c>
      <c r="O799" s="5">
        <f t="shared" ca="1" si="25"/>
        <v>0</v>
      </c>
    </row>
    <row r="800" spans="1:15" x14ac:dyDescent="0.45">
      <c r="A800" t="s">
        <v>384</v>
      </c>
      <c r="B800" s="6">
        <f>_xlfn.XLOOKUP(Table1[[#This Row],[Transaction_ID]],Transactions!A$2:A$501,Transactions!D$2:D$501)</f>
        <v>45730</v>
      </c>
      <c r="C800">
        <v>123594</v>
      </c>
      <c r="D800" s="5">
        <f>_xlfn.XLOOKUP(Table1[[#This Row],[SKU]],Products!A$2:A$91,Products!E$2:E$91)</f>
        <v>3.49</v>
      </c>
      <c r="E800" s="5">
        <f>_xlfn.XLOOKUP(C800,Products!A$2:A$91,Products!F$2:F$91)</f>
        <v>0</v>
      </c>
      <c r="F800">
        <v>3</v>
      </c>
      <c r="G800" s="5">
        <f>Table1[[#This Row],[Price]]*Table1[[#This Row],[Quantity_Sold]]</f>
        <v>10.47</v>
      </c>
      <c r="H800" s="5">
        <f t="shared" ca="1" si="24"/>
        <v>10.47</v>
      </c>
      <c r="I800">
        <f>_xlfn.XLOOKUP(Table1[[#This Row],[Transaction_ID]],Transactions!A$2:A$501,Transactions!B$2:B$501)</f>
        <v>218</v>
      </c>
      <c r="J800">
        <f>_xlfn.XLOOKUP(Table1[[#This Row],[Transaction_ID]],Transactions!$A$2:$A$501,Transactions!$C$2:$C$501)</f>
        <v>4</v>
      </c>
      <c r="K800" t="str">
        <f>_xlfn.XLOOKUP(Table1[[#This Row],[Transaction_ID]],Transactions!A$2:A$501,Transactions!F$2:F$501)</f>
        <v>Credit Card</v>
      </c>
      <c r="L800" t="b">
        <f>_xlfn.XLOOKUP(Table1[[#This Row],[Transaction_ID]],Transactions!A$2:A$501,Transactions!G$2:G$501)</f>
        <v>1</v>
      </c>
      <c r="M800" s="1">
        <f>IF(L800=TRUE, _xlfn.XLOOKUP(C800, Products!A$2:A$91,Products!G$2:G$91), 0)</f>
        <v>0</v>
      </c>
      <c r="N800" t="str">
        <f ca="1">_xlfn.TEXTJOIN(", ", TRUE,
 IF(AND(L800=TRUE, E800&gt;0), "Membership Pricing", ""),
 IF(AND(L800=TRUE, M800&gt;0), "PC Points", ""),
 IF(AND(_xlfn.XLOOKUP(C800, Products!A:A, Products!C:C, "")="Bakery", RAND()&lt;0.3), "50% Perishable", "")
)</f>
        <v/>
      </c>
      <c r="O800" s="5">
        <f t="shared" ca="1" si="25"/>
        <v>0</v>
      </c>
    </row>
    <row r="801" spans="1:15" x14ac:dyDescent="0.45">
      <c r="A801" t="s">
        <v>384</v>
      </c>
      <c r="B801" s="6">
        <f>_xlfn.XLOOKUP(Table1[[#This Row],[Transaction_ID]],Transactions!A$2:A$501,Transactions!D$2:D$501)</f>
        <v>45730</v>
      </c>
      <c r="C801">
        <v>123526</v>
      </c>
      <c r="D801" s="5">
        <f>_xlfn.XLOOKUP(Table1[[#This Row],[SKU]],Products!A$2:A$91,Products!E$2:E$91)</f>
        <v>5.49</v>
      </c>
      <c r="E801" s="5">
        <f>_xlfn.XLOOKUP(C801,Products!A$2:A$91,Products!F$2:F$91)</f>
        <v>0</v>
      </c>
      <c r="F801">
        <v>1</v>
      </c>
      <c r="G801" s="5">
        <f>Table1[[#This Row],[Price]]*Table1[[#This Row],[Quantity_Sold]]</f>
        <v>5.49</v>
      </c>
      <c r="H801" s="5">
        <f t="shared" ca="1" si="24"/>
        <v>5.49</v>
      </c>
      <c r="I801">
        <f>_xlfn.XLOOKUP(Table1[[#This Row],[Transaction_ID]],Transactions!A$2:A$501,Transactions!B$2:B$501)</f>
        <v>218</v>
      </c>
      <c r="J801">
        <f>_xlfn.XLOOKUP(Table1[[#This Row],[Transaction_ID]],Transactions!$A$2:$A$501,Transactions!$C$2:$C$501)</f>
        <v>4</v>
      </c>
      <c r="K801" t="str">
        <f>_xlfn.XLOOKUP(Table1[[#This Row],[Transaction_ID]],Transactions!A$2:A$501,Transactions!F$2:F$501)</f>
        <v>Credit Card</v>
      </c>
      <c r="L801" t="b">
        <f>_xlfn.XLOOKUP(Table1[[#This Row],[Transaction_ID]],Transactions!A$2:A$501,Transactions!G$2:G$501)</f>
        <v>1</v>
      </c>
      <c r="M801" s="1">
        <f>IF(L801=TRUE, _xlfn.XLOOKUP(C801, Products!A$2:A$91,Products!G$2:G$91), 0)</f>
        <v>0</v>
      </c>
      <c r="N801" t="str">
        <f ca="1">_xlfn.TEXTJOIN(", ", TRUE,
 IF(AND(L801=TRUE, E801&gt;0), "Membership Pricing", ""),
 IF(AND(L801=TRUE, M801&gt;0), "PC Points", ""),
 IF(AND(_xlfn.XLOOKUP(C801, Products!A:A, Products!C:C, "")="Bakery", RAND()&lt;0.3), "50% Perishable", "")
)</f>
        <v/>
      </c>
      <c r="O801" s="5">
        <f t="shared" ca="1" si="25"/>
        <v>0</v>
      </c>
    </row>
    <row r="802" spans="1:15" x14ac:dyDescent="0.45">
      <c r="A802" t="s">
        <v>384</v>
      </c>
      <c r="B802" s="6">
        <f>_xlfn.XLOOKUP(Table1[[#This Row],[Transaction_ID]],Transactions!A$2:A$501,Transactions!D$2:D$501)</f>
        <v>45730</v>
      </c>
      <c r="C802">
        <v>123578</v>
      </c>
      <c r="D802" s="5">
        <f>_xlfn.XLOOKUP(Table1[[#This Row],[SKU]],Products!A$2:A$91,Products!E$2:E$91)</f>
        <v>3.29</v>
      </c>
      <c r="E802" s="5">
        <f>_xlfn.XLOOKUP(C802,Products!A$2:A$91,Products!F$2:F$91)</f>
        <v>0</v>
      </c>
      <c r="F802">
        <v>2</v>
      </c>
      <c r="G802" s="5">
        <f>Table1[[#This Row],[Price]]*Table1[[#This Row],[Quantity_Sold]]</f>
        <v>6.58</v>
      </c>
      <c r="H802" s="5">
        <f t="shared" ca="1" si="24"/>
        <v>6.58</v>
      </c>
      <c r="I802">
        <f>_xlfn.XLOOKUP(Table1[[#This Row],[Transaction_ID]],Transactions!A$2:A$501,Transactions!B$2:B$501)</f>
        <v>218</v>
      </c>
      <c r="J802">
        <f>_xlfn.XLOOKUP(Table1[[#This Row],[Transaction_ID]],Transactions!$A$2:$A$501,Transactions!$C$2:$C$501)</f>
        <v>4</v>
      </c>
      <c r="K802" t="str">
        <f>_xlfn.XLOOKUP(Table1[[#This Row],[Transaction_ID]],Transactions!A$2:A$501,Transactions!F$2:F$501)</f>
        <v>Credit Card</v>
      </c>
      <c r="L802" t="b">
        <f>_xlfn.XLOOKUP(Table1[[#This Row],[Transaction_ID]],Transactions!A$2:A$501,Transactions!G$2:G$501)</f>
        <v>1</v>
      </c>
      <c r="M802" s="1">
        <f>IF(L802=TRUE, _xlfn.XLOOKUP(C802, Products!A$2:A$91,Products!G$2:G$91), 0)</f>
        <v>0</v>
      </c>
      <c r="N802" t="str">
        <f ca="1">_xlfn.TEXTJOIN(", ", TRUE,
 IF(AND(L802=TRUE, E802&gt;0), "Membership Pricing", ""),
 IF(AND(L802=TRUE, M802&gt;0), "PC Points", ""),
 IF(AND(_xlfn.XLOOKUP(C802, Products!A:A, Products!C:C, "")="Bakery", RAND()&lt;0.3), "50% Perishable", "")
)</f>
        <v/>
      </c>
      <c r="O802" s="5">
        <f t="shared" ca="1" si="25"/>
        <v>0</v>
      </c>
    </row>
    <row r="803" spans="1:15" x14ac:dyDescent="0.45">
      <c r="A803" t="s">
        <v>384</v>
      </c>
      <c r="B803" s="6">
        <f>_xlfn.XLOOKUP(Table1[[#This Row],[Transaction_ID]],Transactions!A$2:A$501,Transactions!D$2:D$501)</f>
        <v>45730</v>
      </c>
      <c r="C803">
        <v>123600</v>
      </c>
      <c r="D803" s="5">
        <f>_xlfn.XLOOKUP(Table1[[#This Row],[SKU]],Products!A$2:A$91,Products!E$2:E$91)</f>
        <v>4.99</v>
      </c>
      <c r="E803" s="5">
        <f>_xlfn.XLOOKUP(C803,Products!A$2:A$91,Products!F$2:F$91)</f>
        <v>0</v>
      </c>
      <c r="F803">
        <v>2</v>
      </c>
      <c r="G803" s="5">
        <f>Table1[[#This Row],[Price]]*Table1[[#This Row],[Quantity_Sold]]</f>
        <v>9.98</v>
      </c>
      <c r="H803" s="5">
        <f t="shared" ca="1" si="24"/>
        <v>9.98</v>
      </c>
      <c r="I803">
        <f>_xlfn.XLOOKUP(Table1[[#This Row],[Transaction_ID]],Transactions!A$2:A$501,Transactions!B$2:B$501)</f>
        <v>218</v>
      </c>
      <c r="J803">
        <f>_xlfn.XLOOKUP(Table1[[#This Row],[Transaction_ID]],Transactions!$A$2:$A$501,Transactions!$C$2:$C$501)</f>
        <v>4</v>
      </c>
      <c r="K803" t="str">
        <f>_xlfn.XLOOKUP(Table1[[#This Row],[Transaction_ID]],Transactions!A$2:A$501,Transactions!F$2:F$501)</f>
        <v>Credit Card</v>
      </c>
      <c r="L803" t="b">
        <f>_xlfn.XLOOKUP(Table1[[#This Row],[Transaction_ID]],Transactions!A$2:A$501,Transactions!G$2:G$501)</f>
        <v>1</v>
      </c>
      <c r="M803" s="1">
        <f>IF(L803=TRUE, _xlfn.XLOOKUP(C803, Products!A$2:A$91,Products!G$2:G$91), 0)</f>
        <v>2000</v>
      </c>
      <c r="N803" t="str">
        <f ca="1">_xlfn.TEXTJOIN(", ", TRUE,
 IF(AND(L803=TRUE, E803&gt;0), "Membership Pricing", ""),
 IF(AND(L803=TRUE, M803&gt;0), "PC Points", ""),
 IF(AND(_xlfn.XLOOKUP(C803, Products!A:A, Products!C:C, "")="Bakery", RAND()&lt;0.3), "50% Perishable", "")
)</f>
        <v>PC Points</v>
      </c>
      <c r="O803" s="5">
        <f t="shared" ca="1" si="25"/>
        <v>0</v>
      </c>
    </row>
    <row r="804" spans="1:15" x14ac:dyDescent="0.45">
      <c r="A804" t="s">
        <v>385</v>
      </c>
      <c r="B804" s="6">
        <f>_xlfn.XLOOKUP(Table1[[#This Row],[Transaction_ID]],Transactions!A$2:A$501,Transactions!D$2:D$501)</f>
        <v>45724</v>
      </c>
      <c r="C804">
        <v>123597</v>
      </c>
      <c r="D804" s="5">
        <f>_xlfn.XLOOKUP(Table1[[#This Row],[SKU]],Products!A$2:A$91,Products!E$2:E$91)</f>
        <v>5.49</v>
      </c>
      <c r="E804" s="5">
        <f>_xlfn.XLOOKUP(C804,Products!A$2:A$91,Products!F$2:F$91)</f>
        <v>0</v>
      </c>
      <c r="F804">
        <v>1</v>
      </c>
      <c r="G804" s="5">
        <f>Table1[[#This Row],[Price]]*Table1[[#This Row],[Quantity_Sold]]</f>
        <v>5.49</v>
      </c>
      <c r="H804" s="5">
        <f t="shared" ca="1" si="24"/>
        <v>5.49</v>
      </c>
      <c r="I804">
        <f>_xlfn.XLOOKUP(Table1[[#This Row],[Transaction_ID]],Transactions!A$2:A$501,Transactions!B$2:B$501)</f>
        <v>209</v>
      </c>
      <c r="J804">
        <f>_xlfn.XLOOKUP(Table1[[#This Row],[Transaction_ID]],Transactions!$A$2:$A$501,Transactions!$C$2:$C$501)</f>
        <v>4</v>
      </c>
      <c r="K804" t="str">
        <f>_xlfn.XLOOKUP(Table1[[#This Row],[Transaction_ID]],Transactions!A$2:A$501,Transactions!F$2:F$501)</f>
        <v>Credit Card</v>
      </c>
      <c r="L804" t="b">
        <f>_xlfn.XLOOKUP(Table1[[#This Row],[Transaction_ID]],Transactions!A$2:A$501,Transactions!G$2:G$501)</f>
        <v>1</v>
      </c>
      <c r="M804" s="1">
        <f>IF(L804=TRUE, _xlfn.XLOOKUP(C804, Products!A$2:A$91,Products!G$2:G$91), 0)</f>
        <v>0</v>
      </c>
      <c r="N804" t="str">
        <f ca="1">_xlfn.TEXTJOIN(", ", TRUE,
 IF(AND(L804=TRUE, E804&gt;0), "Membership Pricing", ""),
 IF(AND(L804=TRUE, M804&gt;0), "PC Points", ""),
 IF(AND(_xlfn.XLOOKUP(C804, Products!A:A, Products!C:C, "")="Bakery", RAND()&lt;0.3), "50% Perishable", "")
)</f>
        <v/>
      </c>
      <c r="O804" s="5">
        <f t="shared" ca="1" si="25"/>
        <v>0</v>
      </c>
    </row>
    <row r="805" spans="1:15" x14ac:dyDescent="0.45">
      <c r="A805" t="s">
        <v>385</v>
      </c>
      <c r="B805" s="6">
        <f>_xlfn.XLOOKUP(Table1[[#This Row],[Transaction_ID]],Transactions!A$2:A$501,Transactions!D$2:D$501)</f>
        <v>45724</v>
      </c>
      <c r="C805">
        <v>123526</v>
      </c>
      <c r="D805" s="5">
        <f>_xlfn.XLOOKUP(Table1[[#This Row],[SKU]],Products!A$2:A$91,Products!E$2:E$91)</f>
        <v>5.49</v>
      </c>
      <c r="E805" s="5">
        <f>_xlfn.XLOOKUP(C805,Products!A$2:A$91,Products!F$2:F$91)</f>
        <v>0</v>
      </c>
      <c r="F805">
        <v>5</v>
      </c>
      <c r="G805" s="5">
        <f>Table1[[#This Row],[Price]]*Table1[[#This Row],[Quantity_Sold]]</f>
        <v>27.450000000000003</v>
      </c>
      <c r="H805" s="5">
        <f t="shared" ca="1" si="24"/>
        <v>27.450000000000003</v>
      </c>
      <c r="I805">
        <f>_xlfn.XLOOKUP(Table1[[#This Row],[Transaction_ID]],Transactions!A$2:A$501,Transactions!B$2:B$501)</f>
        <v>209</v>
      </c>
      <c r="J805">
        <f>_xlfn.XLOOKUP(Table1[[#This Row],[Transaction_ID]],Transactions!$A$2:$A$501,Transactions!$C$2:$C$501)</f>
        <v>4</v>
      </c>
      <c r="K805" t="str">
        <f>_xlfn.XLOOKUP(Table1[[#This Row],[Transaction_ID]],Transactions!A$2:A$501,Transactions!F$2:F$501)</f>
        <v>Credit Card</v>
      </c>
      <c r="L805" t="b">
        <f>_xlfn.XLOOKUP(Table1[[#This Row],[Transaction_ID]],Transactions!A$2:A$501,Transactions!G$2:G$501)</f>
        <v>1</v>
      </c>
      <c r="M805" s="1">
        <f>IF(L805=TRUE, _xlfn.XLOOKUP(C805, Products!A$2:A$91,Products!G$2:G$91), 0)</f>
        <v>0</v>
      </c>
      <c r="N805" t="str">
        <f ca="1">_xlfn.TEXTJOIN(", ", TRUE,
 IF(AND(L805=TRUE, E805&gt;0), "Membership Pricing", ""),
 IF(AND(L805=TRUE, M805&gt;0), "PC Points", ""),
 IF(AND(_xlfn.XLOOKUP(C805, Products!A:A, Products!C:C, "")="Bakery", RAND()&lt;0.3), "50% Perishable", "")
)</f>
        <v/>
      </c>
      <c r="O805" s="5">
        <f t="shared" ca="1" si="25"/>
        <v>0</v>
      </c>
    </row>
    <row r="806" spans="1:15" x14ac:dyDescent="0.45">
      <c r="A806" t="s">
        <v>385</v>
      </c>
      <c r="B806" s="6">
        <f>_xlfn.XLOOKUP(Table1[[#This Row],[Transaction_ID]],Transactions!A$2:A$501,Transactions!D$2:D$501)</f>
        <v>45724</v>
      </c>
      <c r="C806">
        <v>123520</v>
      </c>
      <c r="D806" s="5">
        <f>_xlfn.XLOOKUP(Table1[[#This Row],[SKU]],Products!A$2:A$91,Products!E$2:E$91)</f>
        <v>3.49</v>
      </c>
      <c r="E806" s="5">
        <f>_xlfn.XLOOKUP(C806,Products!A$2:A$91,Products!F$2:F$91)</f>
        <v>0</v>
      </c>
      <c r="F806">
        <v>1</v>
      </c>
      <c r="G806" s="5">
        <f>Table1[[#This Row],[Price]]*Table1[[#This Row],[Quantity_Sold]]</f>
        <v>3.49</v>
      </c>
      <c r="H806" s="5">
        <f t="shared" ca="1" si="24"/>
        <v>3.49</v>
      </c>
      <c r="I806">
        <f>_xlfn.XLOOKUP(Table1[[#This Row],[Transaction_ID]],Transactions!A$2:A$501,Transactions!B$2:B$501)</f>
        <v>209</v>
      </c>
      <c r="J806">
        <f>_xlfn.XLOOKUP(Table1[[#This Row],[Transaction_ID]],Transactions!$A$2:$A$501,Transactions!$C$2:$C$501)</f>
        <v>4</v>
      </c>
      <c r="K806" t="str">
        <f>_xlfn.XLOOKUP(Table1[[#This Row],[Transaction_ID]],Transactions!A$2:A$501,Transactions!F$2:F$501)</f>
        <v>Credit Card</v>
      </c>
      <c r="L806" t="b">
        <f>_xlfn.XLOOKUP(Table1[[#This Row],[Transaction_ID]],Transactions!A$2:A$501,Transactions!G$2:G$501)</f>
        <v>1</v>
      </c>
      <c r="M806" s="1">
        <f>IF(L806=TRUE, _xlfn.XLOOKUP(C806, Products!A$2:A$91,Products!G$2:G$91), 0)</f>
        <v>2000</v>
      </c>
      <c r="N806" t="str">
        <f ca="1">_xlfn.TEXTJOIN(", ", TRUE,
 IF(AND(L806=TRUE, E806&gt;0), "Membership Pricing", ""),
 IF(AND(L806=TRUE, M806&gt;0), "PC Points", ""),
 IF(AND(_xlfn.XLOOKUP(C806, Products!A:A, Products!C:C, "")="Bakery", RAND()&lt;0.3), "50% Perishable", "")
)</f>
        <v>PC Points</v>
      </c>
      <c r="O806" s="5">
        <f t="shared" ca="1" si="25"/>
        <v>0</v>
      </c>
    </row>
    <row r="807" spans="1:15" x14ac:dyDescent="0.45">
      <c r="A807" t="s">
        <v>386</v>
      </c>
      <c r="B807" s="6">
        <f>_xlfn.XLOOKUP(Table1[[#This Row],[Transaction_ID]],Transactions!A$2:A$501,Transactions!D$2:D$501)</f>
        <v>45724</v>
      </c>
      <c r="C807">
        <v>123579</v>
      </c>
      <c r="D807" s="5">
        <f>_xlfn.XLOOKUP(Table1[[#This Row],[SKU]],Products!A$2:A$91,Products!E$2:E$91)</f>
        <v>5.49</v>
      </c>
      <c r="E807" s="5">
        <f>_xlfn.XLOOKUP(C807,Products!A$2:A$91,Products!F$2:F$91)</f>
        <v>0</v>
      </c>
      <c r="F807">
        <v>5</v>
      </c>
      <c r="G807" s="5">
        <f>Table1[[#This Row],[Price]]*Table1[[#This Row],[Quantity_Sold]]</f>
        <v>27.450000000000003</v>
      </c>
      <c r="H807" s="5">
        <f t="shared" ca="1" si="24"/>
        <v>27.450000000000003</v>
      </c>
      <c r="I807">
        <f>_xlfn.XLOOKUP(Table1[[#This Row],[Transaction_ID]],Transactions!A$2:A$501,Transactions!B$2:B$501)</f>
        <v>211</v>
      </c>
      <c r="J807">
        <f>_xlfn.XLOOKUP(Table1[[#This Row],[Transaction_ID]],Transactions!$A$2:$A$501,Transactions!$C$2:$C$501)</f>
        <v>4</v>
      </c>
      <c r="K807" t="str">
        <f>_xlfn.XLOOKUP(Table1[[#This Row],[Transaction_ID]],Transactions!A$2:A$501,Transactions!F$2:F$501)</f>
        <v>Cash</v>
      </c>
      <c r="L807" t="b">
        <f>_xlfn.XLOOKUP(Table1[[#This Row],[Transaction_ID]],Transactions!A$2:A$501,Transactions!G$2:G$501)</f>
        <v>1</v>
      </c>
      <c r="M807" s="1">
        <f>IF(L807=TRUE, _xlfn.XLOOKUP(C807, Products!A$2:A$91,Products!G$2:G$91), 0)</f>
        <v>0</v>
      </c>
      <c r="N807" t="str">
        <f ca="1">_xlfn.TEXTJOIN(", ", TRUE,
 IF(AND(L807=TRUE, E807&gt;0), "Membership Pricing", ""),
 IF(AND(L807=TRUE, M807&gt;0), "PC Points", ""),
 IF(AND(_xlfn.XLOOKUP(C807, Products!A:A, Products!C:C, "")="Bakery", RAND()&lt;0.3), "50% Perishable", "")
)</f>
        <v/>
      </c>
      <c r="O807" s="5">
        <f t="shared" ca="1" si="25"/>
        <v>0</v>
      </c>
    </row>
    <row r="808" spans="1:15" x14ac:dyDescent="0.45">
      <c r="A808" t="s">
        <v>386</v>
      </c>
      <c r="B808" s="6">
        <f>_xlfn.XLOOKUP(Table1[[#This Row],[Transaction_ID]],Transactions!A$2:A$501,Transactions!D$2:D$501)</f>
        <v>45724</v>
      </c>
      <c r="C808">
        <v>123530</v>
      </c>
      <c r="D808" s="5">
        <f>_xlfn.XLOOKUP(Table1[[#This Row],[SKU]],Products!A$2:A$91,Products!E$2:E$91)</f>
        <v>3.49</v>
      </c>
      <c r="E808" s="5">
        <f>_xlfn.XLOOKUP(C808,Products!A$2:A$91,Products!F$2:F$91)</f>
        <v>0</v>
      </c>
      <c r="F808">
        <v>3</v>
      </c>
      <c r="G808" s="5">
        <f>Table1[[#This Row],[Price]]*Table1[[#This Row],[Quantity_Sold]]</f>
        <v>10.47</v>
      </c>
      <c r="H808" s="5">
        <f t="shared" ca="1" si="24"/>
        <v>10.47</v>
      </c>
      <c r="I808">
        <f>_xlfn.XLOOKUP(Table1[[#This Row],[Transaction_ID]],Transactions!A$2:A$501,Transactions!B$2:B$501)</f>
        <v>211</v>
      </c>
      <c r="J808">
        <f>_xlfn.XLOOKUP(Table1[[#This Row],[Transaction_ID]],Transactions!$A$2:$A$501,Transactions!$C$2:$C$501)</f>
        <v>4</v>
      </c>
      <c r="K808" t="str">
        <f>_xlfn.XLOOKUP(Table1[[#This Row],[Transaction_ID]],Transactions!A$2:A$501,Transactions!F$2:F$501)</f>
        <v>Cash</v>
      </c>
      <c r="L808" t="b">
        <f>_xlfn.XLOOKUP(Table1[[#This Row],[Transaction_ID]],Transactions!A$2:A$501,Transactions!G$2:G$501)</f>
        <v>1</v>
      </c>
      <c r="M808" s="1">
        <f>IF(L808=TRUE, _xlfn.XLOOKUP(C808, Products!A$2:A$91,Products!G$2:G$91), 0)</f>
        <v>0</v>
      </c>
      <c r="N808" t="str">
        <f ca="1">_xlfn.TEXTJOIN(", ", TRUE,
 IF(AND(L808=TRUE, E808&gt;0), "Membership Pricing", ""),
 IF(AND(L808=TRUE, M808&gt;0), "PC Points", ""),
 IF(AND(_xlfn.XLOOKUP(C808, Products!A:A, Products!C:C, "")="Bakery", RAND()&lt;0.3), "50% Perishable", "")
)</f>
        <v/>
      </c>
      <c r="O808" s="5">
        <f t="shared" ca="1" si="25"/>
        <v>0</v>
      </c>
    </row>
    <row r="809" spans="1:15" x14ac:dyDescent="0.45">
      <c r="A809" t="s">
        <v>386</v>
      </c>
      <c r="B809" s="6">
        <f>_xlfn.XLOOKUP(Table1[[#This Row],[Transaction_ID]],Transactions!A$2:A$501,Transactions!D$2:D$501)</f>
        <v>45724</v>
      </c>
      <c r="C809">
        <v>123562</v>
      </c>
      <c r="D809" s="5">
        <f>_xlfn.XLOOKUP(Table1[[#This Row],[SKU]],Products!A$2:A$91,Products!E$2:E$91)</f>
        <v>5.99</v>
      </c>
      <c r="E809" s="5">
        <f>_xlfn.XLOOKUP(C809,Products!A$2:A$91,Products!F$2:F$91)</f>
        <v>0</v>
      </c>
      <c r="F809">
        <v>3</v>
      </c>
      <c r="G809" s="5">
        <f>Table1[[#This Row],[Price]]*Table1[[#This Row],[Quantity_Sold]]</f>
        <v>17.97</v>
      </c>
      <c r="H809" s="5">
        <f t="shared" ca="1" si="24"/>
        <v>17.97</v>
      </c>
      <c r="I809">
        <f>_xlfn.XLOOKUP(Table1[[#This Row],[Transaction_ID]],Transactions!A$2:A$501,Transactions!B$2:B$501)</f>
        <v>211</v>
      </c>
      <c r="J809">
        <f>_xlfn.XLOOKUP(Table1[[#This Row],[Transaction_ID]],Transactions!$A$2:$A$501,Transactions!$C$2:$C$501)</f>
        <v>4</v>
      </c>
      <c r="K809" t="str">
        <f>_xlfn.XLOOKUP(Table1[[#This Row],[Transaction_ID]],Transactions!A$2:A$501,Transactions!F$2:F$501)</f>
        <v>Cash</v>
      </c>
      <c r="L809" t="b">
        <f>_xlfn.XLOOKUP(Table1[[#This Row],[Transaction_ID]],Transactions!A$2:A$501,Transactions!G$2:G$501)</f>
        <v>1</v>
      </c>
      <c r="M809" s="1">
        <f>IF(L809=TRUE, _xlfn.XLOOKUP(C809, Products!A$2:A$91,Products!G$2:G$91), 0)</f>
        <v>0</v>
      </c>
      <c r="N809" t="str">
        <f ca="1">_xlfn.TEXTJOIN(", ", TRUE,
 IF(AND(L809=TRUE, E809&gt;0), "Membership Pricing", ""),
 IF(AND(L809=TRUE, M809&gt;0), "PC Points", ""),
 IF(AND(_xlfn.XLOOKUP(C809, Products!A:A, Products!C:C, "")="Bakery", RAND()&lt;0.3), "50% Perishable", "")
)</f>
        <v/>
      </c>
      <c r="O809" s="5">
        <f t="shared" ca="1" si="25"/>
        <v>0</v>
      </c>
    </row>
    <row r="810" spans="1:15" x14ac:dyDescent="0.45">
      <c r="A810" t="s">
        <v>386</v>
      </c>
      <c r="B810" s="6">
        <f>_xlfn.XLOOKUP(Table1[[#This Row],[Transaction_ID]],Transactions!A$2:A$501,Transactions!D$2:D$501)</f>
        <v>45724</v>
      </c>
      <c r="C810">
        <v>123550</v>
      </c>
      <c r="D810" s="5">
        <f>_xlfn.XLOOKUP(Table1[[#This Row],[SKU]],Products!A$2:A$91,Products!E$2:E$91)</f>
        <v>5.99</v>
      </c>
      <c r="E810" s="5">
        <f>_xlfn.XLOOKUP(C810,Products!A$2:A$91,Products!F$2:F$91)</f>
        <v>0</v>
      </c>
      <c r="F810">
        <v>4</v>
      </c>
      <c r="G810" s="5">
        <f>Table1[[#This Row],[Price]]*Table1[[#This Row],[Quantity_Sold]]</f>
        <v>23.96</v>
      </c>
      <c r="H810" s="5">
        <f t="shared" ca="1" si="24"/>
        <v>23.96</v>
      </c>
      <c r="I810">
        <f>_xlfn.XLOOKUP(Table1[[#This Row],[Transaction_ID]],Transactions!A$2:A$501,Transactions!B$2:B$501)</f>
        <v>211</v>
      </c>
      <c r="J810">
        <f>_xlfn.XLOOKUP(Table1[[#This Row],[Transaction_ID]],Transactions!$A$2:$A$501,Transactions!$C$2:$C$501)</f>
        <v>4</v>
      </c>
      <c r="K810" t="str">
        <f>_xlfn.XLOOKUP(Table1[[#This Row],[Transaction_ID]],Transactions!A$2:A$501,Transactions!F$2:F$501)</f>
        <v>Cash</v>
      </c>
      <c r="L810" t="b">
        <f>_xlfn.XLOOKUP(Table1[[#This Row],[Transaction_ID]],Transactions!A$2:A$501,Transactions!G$2:G$501)</f>
        <v>1</v>
      </c>
      <c r="M810" s="1">
        <f>IF(L810=TRUE, _xlfn.XLOOKUP(C810, Products!A$2:A$91,Products!G$2:G$91), 0)</f>
        <v>0</v>
      </c>
      <c r="N810" t="str">
        <f ca="1">_xlfn.TEXTJOIN(", ", TRUE,
 IF(AND(L810=TRUE, E810&gt;0), "Membership Pricing", ""),
 IF(AND(L810=TRUE, M810&gt;0), "PC Points", ""),
 IF(AND(_xlfn.XLOOKUP(C810, Products!A:A, Products!C:C, "")="Bakery", RAND()&lt;0.3), "50% Perishable", "")
)</f>
        <v/>
      </c>
      <c r="O810" s="5">
        <f t="shared" ca="1" si="25"/>
        <v>0</v>
      </c>
    </row>
    <row r="811" spans="1:15" x14ac:dyDescent="0.45">
      <c r="A811" t="s">
        <v>387</v>
      </c>
      <c r="B811" s="6">
        <f>_xlfn.XLOOKUP(Table1[[#This Row],[Transaction_ID]],Transactions!A$2:A$501,Transactions!D$2:D$501)</f>
        <v>45724</v>
      </c>
      <c r="C811">
        <v>123554</v>
      </c>
      <c r="D811" s="5">
        <f>_xlfn.XLOOKUP(Table1[[#This Row],[SKU]],Products!A$2:A$91,Products!E$2:E$91)</f>
        <v>2.4900000000000002</v>
      </c>
      <c r="E811" s="5">
        <f>_xlfn.XLOOKUP(C811,Products!A$2:A$91,Products!F$2:F$91)</f>
        <v>0</v>
      </c>
      <c r="F811">
        <v>4</v>
      </c>
      <c r="G811" s="5">
        <f>Table1[[#This Row],[Price]]*Table1[[#This Row],[Quantity_Sold]]</f>
        <v>9.9600000000000009</v>
      </c>
      <c r="H811" s="5">
        <f t="shared" ca="1" si="24"/>
        <v>9.9600000000000009</v>
      </c>
      <c r="I811">
        <f>_xlfn.XLOOKUP(Table1[[#This Row],[Transaction_ID]],Transactions!A$2:A$501,Transactions!B$2:B$501)</f>
        <v>212</v>
      </c>
      <c r="J811">
        <f>_xlfn.XLOOKUP(Table1[[#This Row],[Transaction_ID]],Transactions!$A$2:$A$501,Transactions!$C$2:$C$501)</f>
        <v>4</v>
      </c>
      <c r="K811" t="str">
        <f>_xlfn.XLOOKUP(Table1[[#This Row],[Transaction_ID]],Transactions!A$2:A$501,Transactions!F$2:F$501)</f>
        <v>Cash</v>
      </c>
      <c r="L811" t="b">
        <f>_xlfn.XLOOKUP(Table1[[#This Row],[Transaction_ID]],Transactions!A$2:A$501,Transactions!G$2:G$501)</f>
        <v>1</v>
      </c>
      <c r="M811" s="1">
        <f>IF(L811=TRUE, _xlfn.XLOOKUP(C811, Products!A$2:A$91,Products!G$2:G$91), 0)</f>
        <v>0</v>
      </c>
      <c r="N811" t="str">
        <f ca="1">_xlfn.TEXTJOIN(", ", TRUE,
 IF(AND(L811=TRUE, E811&gt;0), "Membership Pricing", ""),
 IF(AND(L811=TRUE, M811&gt;0), "PC Points", ""),
 IF(AND(_xlfn.XLOOKUP(C811, Products!A:A, Products!C:C, "")="Bakery", RAND()&lt;0.3), "50% Perishable", "")
)</f>
        <v/>
      </c>
      <c r="O811" s="5">
        <f t="shared" ca="1" si="25"/>
        <v>0</v>
      </c>
    </row>
    <row r="812" spans="1:15" x14ac:dyDescent="0.45">
      <c r="A812" t="s">
        <v>387</v>
      </c>
      <c r="B812" s="6">
        <f>_xlfn.XLOOKUP(Table1[[#This Row],[Transaction_ID]],Transactions!A$2:A$501,Transactions!D$2:D$501)</f>
        <v>45724</v>
      </c>
      <c r="C812">
        <v>123598</v>
      </c>
      <c r="D812" s="5">
        <f>_xlfn.XLOOKUP(Table1[[#This Row],[SKU]],Products!A$2:A$91,Products!E$2:E$91)</f>
        <v>6.49</v>
      </c>
      <c r="E812" s="5">
        <f>_xlfn.XLOOKUP(C812,Products!A$2:A$91,Products!F$2:F$91)</f>
        <v>0</v>
      </c>
      <c r="F812">
        <v>1</v>
      </c>
      <c r="G812" s="5">
        <f>Table1[[#This Row],[Price]]*Table1[[#This Row],[Quantity_Sold]]</f>
        <v>6.49</v>
      </c>
      <c r="H812" s="5">
        <f t="shared" ca="1" si="24"/>
        <v>6.49</v>
      </c>
      <c r="I812">
        <f>_xlfn.XLOOKUP(Table1[[#This Row],[Transaction_ID]],Transactions!A$2:A$501,Transactions!B$2:B$501)</f>
        <v>212</v>
      </c>
      <c r="J812">
        <f>_xlfn.XLOOKUP(Table1[[#This Row],[Transaction_ID]],Transactions!$A$2:$A$501,Transactions!$C$2:$C$501)</f>
        <v>4</v>
      </c>
      <c r="K812" t="str">
        <f>_xlfn.XLOOKUP(Table1[[#This Row],[Transaction_ID]],Transactions!A$2:A$501,Transactions!F$2:F$501)</f>
        <v>Cash</v>
      </c>
      <c r="L812" t="b">
        <f>_xlfn.XLOOKUP(Table1[[#This Row],[Transaction_ID]],Transactions!A$2:A$501,Transactions!G$2:G$501)</f>
        <v>1</v>
      </c>
      <c r="M812" s="1">
        <f>IF(L812=TRUE, _xlfn.XLOOKUP(C812, Products!A$2:A$91,Products!G$2:G$91), 0)</f>
        <v>0</v>
      </c>
      <c r="N812" t="str">
        <f ca="1">_xlfn.TEXTJOIN(", ", TRUE,
 IF(AND(L812=TRUE, E812&gt;0), "Membership Pricing", ""),
 IF(AND(L812=TRUE, M812&gt;0), "PC Points", ""),
 IF(AND(_xlfn.XLOOKUP(C812, Products!A:A, Products!C:C, "")="Bakery", RAND()&lt;0.3), "50% Perishable", "")
)</f>
        <v/>
      </c>
      <c r="O812" s="5">
        <f t="shared" ca="1" si="25"/>
        <v>0</v>
      </c>
    </row>
    <row r="813" spans="1:15" x14ac:dyDescent="0.45">
      <c r="A813" t="s">
        <v>387</v>
      </c>
      <c r="B813" s="6">
        <f>_xlfn.XLOOKUP(Table1[[#This Row],[Transaction_ID]],Transactions!A$2:A$501,Transactions!D$2:D$501)</f>
        <v>45724</v>
      </c>
      <c r="C813">
        <v>123575</v>
      </c>
      <c r="D813" s="5">
        <f>_xlfn.XLOOKUP(Table1[[#This Row],[SKU]],Products!A$2:A$91,Products!E$2:E$91)</f>
        <v>3.49</v>
      </c>
      <c r="E813" s="5">
        <f>_xlfn.XLOOKUP(C813,Products!A$2:A$91,Products!F$2:F$91)</f>
        <v>0</v>
      </c>
      <c r="F813">
        <v>1</v>
      </c>
      <c r="G813" s="5">
        <f>Table1[[#This Row],[Price]]*Table1[[#This Row],[Quantity_Sold]]</f>
        <v>3.49</v>
      </c>
      <c r="H813" s="5">
        <f t="shared" ca="1" si="24"/>
        <v>1.7450000000000001</v>
      </c>
      <c r="I813">
        <f>_xlfn.XLOOKUP(Table1[[#This Row],[Transaction_ID]],Transactions!A$2:A$501,Transactions!B$2:B$501)</f>
        <v>212</v>
      </c>
      <c r="J813">
        <f>_xlfn.XLOOKUP(Table1[[#This Row],[Transaction_ID]],Transactions!$A$2:$A$501,Transactions!$C$2:$C$501)</f>
        <v>4</v>
      </c>
      <c r="K813" t="str">
        <f>_xlfn.XLOOKUP(Table1[[#This Row],[Transaction_ID]],Transactions!A$2:A$501,Transactions!F$2:F$501)</f>
        <v>Cash</v>
      </c>
      <c r="L813" t="b">
        <f>_xlfn.XLOOKUP(Table1[[#This Row],[Transaction_ID]],Transactions!A$2:A$501,Transactions!G$2:G$501)</f>
        <v>1</v>
      </c>
      <c r="M813" s="1">
        <f>IF(L813=TRUE, _xlfn.XLOOKUP(C813, Products!A$2:A$91,Products!G$2:G$91), 0)</f>
        <v>1000</v>
      </c>
      <c r="N813" t="str">
        <f ca="1">_xlfn.TEXTJOIN(", ", TRUE,
 IF(AND(L813=TRUE, E813&gt;0), "Membership Pricing", ""),
 IF(AND(L813=TRUE, M813&gt;0), "PC Points", ""),
 IF(AND(_xlfn.XLOOKUP(C813, Products!A:A, Products!C:C, "")="Bakery", RAND()&lt;0.3), "50% Perishable", "")
)</f>
        <v>PC Points, 50% Perishable</v>
      </c>
      <c r="O813" s="5">
        <f t="shared" ca="1" si="25"/>
        <v>1.7450000000000001</v>
      </c>
    </row>
    <row r="814" spans="1:15" x14ac:dyDescent="0.45">
      <c r="A814" t="s">
        <v>387</v>
      </c>
      <c r="B814" s="6">
        <f>_xlfn.XLOOKUP(Table1[[#This Row],[Transaction_ID]],Transactions!A$2:A$501,Transactions!D$2:D$501)</f>
        <v>45724</v>
      </c>
      <c r="C814">
        <v>123596</v>
      </c>
      <c r="D814" s="5">
        <f>_xlfn.XLOOKUP(Table1[[#This Row],[SKU]],Products!A$2:A$91,Products!E$2:E$91)</f>
        <v>3.99</v>
      </c>
      <c r="E814" s="5">
        <f>_xlfn.XLOOKUP(C814,Products!A$2:A$91,Products!F$2:F$91)</f>
        <v>0</v>
      </c>
      <c r="F814">
        <v>5</v>
      </c>
      <c r="G814" s="5">
        <f>Table1[[#This Row],[Price]]*Table1[[#This Row],[Quantity_Sold]]</f>
        <v>19.950000000000003</v>
      </c>
      <c r="H814" s="5">
        <f t="shared" ca="1" si="24"/>
        <v>19.950000000000003</v>
      </c>
      <c r="I814">
        <f>_xlfn.XLOOKUP(Table1[[#This Row],[Transaction_ID]],Transactions!A$2:A$501,Transactions!B$2:B$501)</f>
        <v>212</v>
      </c>
      <c r="J814">
        <f>_xlfn.XLOOKUP(Table1[[#This Row],[Transaction_ID]],Transactions!$A$2:$A$501,Transactions!$C$2:$C$501)</f>
        <v>4</v>
      </c>
      <c r="K814" t="str">
        <f>_xlfn.XLOOKUP(Table1[[#This Row],[Transaction_ID]],Transactions!A$2:A$501,Transactions!F$2:F$501)</f>
        <v>Cash</v>
      </c>
      <c r="L814" t="b">
        <f>_xlfn.XLOOKUP(Table1[[#This Row],[Transaction_ID]],Transactions!A$2:A$501,Transactions!G$2:G$501)</f>
        <v>1</v>
      </c>
      <c r="M814" s="1">
        <f>IF(L814=TRUE, _xlfn.XLOOKUP(C814, Products!A$2:A$91,Products!G$2:G$91), 0)</f>
        <v>0</v>
      </c>
      <c r="N814" t="str">
        <f ca="1">_xlfn.TEXTJOIN(", ", TRUE,
 IF(AND(L814=TRUE, E814&gt;0), "Membership Pricing", ""),
 IF(AND(L814=TRUE, M814&gt;0), "PC Points", ""),
 IF(AND(_xlfn.XLOOKUP(C814, Products!A:A, Products!C:C, "")="Bakery", RAND()&lt;0.3), "50% Perishable", "")
)</f>
        <v/>
      </c>
      <c r="O814" s="5">
        <f t="shared" ca="1" si="25"/>
        <v>0</v>
      </c>
    </row>
    <row r="815" spans="1:15" x14ac:dyDescent="0.45">
      <c r="A815" t="s">
        <v>170</v>
      </c>
      <c r="B815" s="6">
        <f>_xlfn.XLOOKUP(Table1[[#This Row],[Transaction_ID]],Transactions!A$2:A$501,Transactions!D$2:D$501)</f>
        <v>45724</v>
      </c>
      <c r="C815">
        <v>123596</v>
      </c>
      <c r="D815" s="5">
        <f>_xlfn.XLOOKUP(Table1[[#This Row],[SKU]],Products!A$2:A$91,Products!E$2:E$91)</f>
        <v>3.99</v>
      </c>
      <c r="E815" s="5">
        <f>_xlfn.XLOOKUP(C815,Products!A$2:A$91,Products!F$2:F$91)</f>
        <v>0</v>
      </c>
      <c r="F815">
        <v>2</v>
      </c>
      <c r="G815" s="5">
        <f>Table1[[#This Row],[Price]]*Table1[[#This Row],[Quantity_Sold]]</f>
        <v>7.98</v>
      </c>
      <c r="H815" s="5">
        <f t="shared" ca="1" si="24"/>
        <v>7.98</v>
      </c>
      <c r="I815">
        <f>_xlfn.XLOOKUP(Table1[[#This Row],[Transaction_ID]],Transactions!A$2:A$501,Transactions!B$2:B$501)</f>
        <v>212</v>
      </c>
      <c r="J815">
        <f>_xlfn.XLOOKUP(Table1[[#This Row],[Transaction_ID]],Transactions!$A$2:$A$501,Transactions!$C$2:$C$501)</f>
        <v>1</v>
      </c>
      <c r="K815" t="str">
        <f>_xlfn.XLOOKUP(Table1[[#This Row],[Transaction_ID]],Transactions!A$2:A$501,Transactions!F$2:F$501)</f>
        <v>Credit Card</v>
      </c>
      <c r="L815" t="b">
        <f>_xlfn.XLOOKUP(Table1[[#This Row],[Transaction_ID]],Transactions!A$2:A$501,Transactions!G$2:G$501)</f>
        <v>1</v>
      </c>
      <c r="M815" s="1">
        <f>IF(L815=TRUE, _xlfn.XLOOKUP(C815, Products!A$2:A$91,Products!G$2:G$91), 0)</f>
        <v>0</v>
      </c>
      <c r="N815" t="str">
        <f ca="1">_xlfn.TEXTJOIN(", ", TRUE,
 IF(AND(L815=TRUE, E815&gt;0), "Membership Pricing", ""),
 IF(AND(L815=TRUE, M815&gt;0), "PC Points", ""),
 IF(AND(_xlfn.XLOOKUP(C815, Products!A:A, Products!C:C, "")="Bakery", RAND()&lt;0.3), "50% Perishable", "")
)</f>
        <v/>
      </c>
      <c r="O815" s="5">
        <f t="shared" ca="1" si="25"/>
        <v>0</v>
      </c>
    </row>
    <row r="816" spans="1:15" x14ac:dyDescent="0.45">
      <c r="A816" t="s">
        <v>170</v>
      </c>
      <c r="B816" s="6">
        <f>_xlfn.XLOOKUP(Table1[[#This Row],[Transaction_ID]],Transactions!A$2:A$501,Transactions!D$2:D$501)</f>
        <v>45724</v>
      </c>
      <c r="C816">
        <v>123592</v>
      </c>
      <c r="D816" s="5">
        <f>_xlfn.XLOOKUP(Table1[[#This Row],[SKU]],Products!A$2:A$91,Products!E$2:E$91)</f>
        <v>2.99</v>
      </c>
      <c r="E816" s="5">
        <f>_xlfn.XLOOKUP(C816,Products!A$2:A$91,Products!F$2:F$91)</f>
        <v>0</v>
      </c>
      <c r="F816">
        <v>5</v>
      </c>
      <c r="G816" s="5">
        <f>Table1[[#This Row],[Price]]*Table1[[#This Row],[Quantity_Sold]]</f>
        <v>14.950000000000001</v>
      </c>
      <c r="H816" s="5">
        <f t="shared" ca="1" si="24"/>
        <v>14.950000000000001</v>
      </c>
      <c r="I816">
        <f>_xlfn.XLOOKUP(Table1[[#This Row],[Transaction_ID]],Transactions!A$2:A$501,Transactions!B$2:B$501)</f>
        <v>212</v>
      </c>
      <c r="J816">
        <f>_xlfn.XLOOKUP(Table1[[#This Row],[Transaction_ID]],Transactions!$A$2:$A$501,Transactions!$C$2:$C$501)</f>
        <v>1</v>
      </c>
      <c r="K816" t="str">
        <f>_xlfn.XLOOKUP(Table1[[#This Row],[Transaction_ID]],Transactions!A$2:A$501,Transactions!F$2:F$501)</f>
        <v>Credit Card</v>
      </c>
      <c r="L816" t="b">
        <f>_xlfn.XLOOKUP(Table1[[#This Row],[Transaction_ID]],Transactions!A$2:A$501,Transactions!G$2:G$501)</f>
        <v>1</v>
      </c>
      <c r="M816" s="1">
        <f>IF(L816=TRUE, _xlfn.XLOOKUP(C816, Products!A$2:A$91,Products!G$2:G$91), 0)</f>
        <v>0</v>
      </c>
      <c r="N816" t="str">
        <f ca="1">_xlfn.TEXTJOIN(", ", TRUE,
 IF(AND(L816=TRUE, E816&gt;0), "Membership Pricing", ""),
 IF(AND(L816=TRUE, M816&gt;0), "PC Points", ""),
 IF(AND(_xlfn.XLOOKUP(C816, Products!A:A, Products!C:C, "")="Bakery", RAND()&lt;0.3), "50% Perishable", "")
)</f>
        <v/>
      </c>
      <c r="O816" s="5">
        <f t="shared" ca="1" si="25"/>
        <v>0</v>
      </c>
    </row>
    <row r="817" spans="1:15" x14ac:dyDescent="0.45">
      <c r="A817" t="s">
        <v>171</v>
      </c>
      <c r="B817" s="6">
        <f>_xlfn.XLOOKUP(Table1[[#This Row],[Transaction_ID]],Transactions!A$2:A$501,Transactions!D$2:D$501)</f>
        <v>45695</v>
      </c>
      <c r="C817">
        <v>123590</v>
      </c>
      <c r="D817" s="5">
        <f>_xlfn.XLOOKUP(Table1[[#This Row],[SKU]],Products!A$2:A$91,Products!E$2:E$91)</f>
        <v>6.99</v>
      </c>
      <c r="E817" s="5">
        <f>_xlfn.XLOOKUP(C817,Products!A$2:A$91,Products!F$2:F$91)</f>
        <v>6</v>
      </c>
      <c r="F817">
        <v>3</v>
      </c>
      <c r="G817" s="5">
        <f>Table1[[#This Row],[Price]]*Table1[[#This Row],[Quantity_Sold]]</f>
        <v>20.97</v>
      </c>
      <c r="H817" s="5">
        <f t="shared" ca="1" si="24"/>
        <v>18</v>
      </c>
      <c r="I817">
        <f>_xlfn.XLOOKUP(Table1[[#This Row],[Transaction_ID]],Transactions!A$2:A$501,Transactions!B$2:B$501)</f>
        <v>223</v>
      </c>
      <c r="J817">
        <f>_xlfn.XLOOKUP(Table1[[#This Row],[Transaction_ID]],Transactions!$A$2:$A$501,Transactions!$C$2:$C$501)</f>
        <v>5</v>
      </c>
      <c r="K817" t="str">
        <f>_xlfn.XLOOKUP(Table1[[#This Row],[Transaction_ID]],Transactions!A$2:A$501,Transactions!F$2:F$501)</f>
        <v>Credit Card</v>
      </c>
      <c r="L817" t="b">
        <f>_xlfn.XLOOKUP(Table1[[#This Row],[Transaction_ID]],Transactions!A$2:A$501,Transactions!G$2:G$501)</f>
        <v>1</v>
      </c>
      <c r="M817" s="1">
        <f>IF(L817=TRUE, _xlfn.XLOOKUP(C817, Products!A$2:A$91,Products!G$2:G$91), 0)</f>
        <v>0</v>
      </c>
      <c r="N817" t="str">
        <f ca="1">_xlfn.TEXTJOIN(", ", TRUE,
 IF(AND(L817=TRUE, E817&gt;0), "Membership Pricing", ""),
 IF(AND(L817=TRUE, M817&gt;0), "PC Points", ""),
 IF(AND(_xlfn.XLOOKUP(C817, Products!A:A, Products!C:C, "")="Bakery", RAND()&lt;0.3), "50% Perishable", "")
)</f>
        <v>Membership Pricing</v>
      </c>
      <c r="O817" s="5">
        <f t="shared" ca="1" si="25"/>
        <v>2.9699999999999989</v>
      </c>
    </row>
    <row r="818" spans="1:15" x14ac:dyDescent="0.45">
      <c r="A818" t="s">
        <v>171</v>
      </c>
      <c r="B818" s="6">
        <f>_xlfn.XLOOKUP(Table1[[#This Row],[Transaction_ID]],Transactions!A$2:A$501,Transactions!D$2:D$501)</f>
        <v>45695</v>
      </c>
      <c r="C818">
        <v>123551</v>
      </c>
      <c r="D818" s="5">
        <f>_xlfn.XLOOKUP(Table1[[#This Row],[SKU]],Products!A$2:A$91,Products!E$2:E$91)</f>
        <v>6.49</v>
      </c>
      <c r="E818" s="5">
        <f>_xlfn.XLOOKUP(C818,Products!A$2:A$91,Products!F$2:F$91)</f>
        <v>0</v>
      </c>
      <c r="F818">
        <v>3</v>
      </c>
      <c r="G818" s="5">
        <f>Table1[[#This Row],[Price]]*Table1[[#This Row],[Quantity_Sold]]</f>
        <v>19.47</v>
      </c>
      <c r="H818" s="5">
        <f t="shared" ca="1" si="24"/>
        <v>19.47</v>
      </c>
      <c r="I818">
        <f>_xlfn.XLOOKUP(Table1[[#This Row],[Transaction_ID]],Transactions!A$2:A$501,Transactions!B$2:B$501)</f>
        <v>223</v>
      </c>
      <c r="J818">
        <f>_xlfn.XLOOKUP(Table1[[#This Row],[Transaction_ID]],Transactions!$A$2:$A$501,Transactions!$C$2:$C$501)</f>
        <v>5</v>
      </c>
      <c r="K818" t="str">
        <f>_xlfn.XLOOKUP(Table1[[#This Row],[Transaction_ID]],Transactions!A$2:A$501,Transactions!F$2:F$501)</f>
        <v>Credit Card</v>
      </c>
      <c r="L818" t="b">
        <f>_xlfn.XLOOKUP(Table1[[#This Row],[Transaction_ID]],Transactions!A$2:A$501,Transactions!G$2:G$501)</f>
        <v>1</v>
      </c>
      <c r="M818" s="1">
        <f>IF(L818=TRUE, _xlfn.XLOOKUP(C818, Products!A$2:A$91,Products!G$2:G$91), 0)</f>
        <v>1000</v>
      </c>
      <c r="N818" t="str">
        <f ca="1">_xlfn.TEXTJOIN(", ", TRUE,
 IF(AND(L818=TRUE, E818&gt;0), "Membership Pricing", ""),
 IF(AND(L818=TRUE, M818&gt;0), "PC Points", ""),
 IF(AND(_xlfn.XLOOKUP(C818, Products!A:A, Products!C:C, "")="Bakery", RAND()&lt;0.3), "50% Perishable", "")
)</f>
        <v>PC Points</v>
      </c>
      <c r="O818" s="5">
        <f t="shared" ca="1" si="25"/>
        <v>0</v>
      </c>
    </row>
    <row r="819" spans="1:15" x14ac:dyDescent="0.45">
      <c r="A819" t="s">
        <v>171</v>
      </c>
      <c r="B819" s="6">
        <f>_xlfn.XLOOKUP(Table1[[#This Row],[Transaction_ID]],Transactions!A$2:A$501,Transactions!D$2:D$501)</f>
        <v>45695</v>
      </c>
      <c r="C819">
        <v>123513</v>
      </c>
      <c r="D819" s="5">
        <f>_xlfn.XLOOKUP(Table1[[#This Row],[SKU]],Products!A$2:A$91,Products!E$2:E$91)</f>
        <v>2.99</v>
      </c>
      <c r="E819" s="5">
        <f>_xlfn.XLOOKUP(C819,Products!A$2:A$91,Products!F$2:F$91)</f>
        <v>0</v>
      </c>
      <c r="F819">
        <v>4</v>
      </c>
      <c r="G819" s="5">
        <f>Table1[[#This Row],[Price]]*Table1[[#This Row],[Quantity_Sold]]</f>
        <v>11.96</v>
      </c>
      <c r="H819" s="5">
        <f t="shared" ca="1" si="24"/>
        <v>11.96</v>
      </c>
      <c r="I819">
        <f>_xlfn.XLOOKUP(Table1[[#This Row],[Transaction_ID]],Transactions!A$2:A$501,Transactions!B$2:B$501)</f>
        <v>223</v>
      </c>
      <c r="J819">
        <f>_xlfn.XLOOKUP(Table1[[#This Row],[Transaction_ID]],Transactions!$A$2:$A$501,Transactions!$C$2:$C$501)</f>
        <v>5</v>
      </c>
      <c r="K819" t="str">
        <f>_xlfn.XLOOKUP(Table1[[#This Row],[Transaction_ID]],Transactions!A$2:A$501,Transactions!F$2:F$501)</f>
        <v>Credit Card</v>
      </c>
      <c r="L819" t="b">
        <f>_xlfn.XLOOKUP(Table1[[#This Row],[Transaction_ID]],Transactions!A$2:A$501,Transactions!G$2:G$501)</f>
        <v>1</v>
      </c>
      <c r="M819" s="1">
        <f>IF(L819=TRUE, _xlfn.XLOOKUP(C819, Products!A$2:A$91,Products!G$2:G$91), 0)</f>
        <v>1000</v>
      </c>
      <c r="N819" t="str">
        <f ca="1">_xlfn.TEXTJOIN(", ", TRUE,
 IF(AND(L819=TRUE, E819&gt;0), "Membership Pricing", ""),
 IF(AND(L819=TRUE, M819&gt;0), "PC Points", ""),
 IF(AND(_xlfn.XLOOKUP(C819, Products!A:A, Products!C:C, "")="Bakery", RAND()&lt;0.3), "50% Perishable", "")
)</f>
        <v>PC Points</v>
      </c>
      <c r="O819" s="5">
        <f t="shared" ca="1" si="25"/>
        <v>0</v>
      </c>
    </row>
    <row r="820" spans="1:15" x14ac:dyDescent="0.45">
      <c r="A820" t="s">
        <v>172</v>
      </c>
      <c r="B820" s="6">
        <f>_xlfn.XLOOKUP(Table1[[#This Row],[Transaction_ID]],Transactions!A$2:A$501,Transactions!D$2:D$501)</f>
        <v>45695</v>
      </c>
      <c r="C820">
        <v>123550</v>
      </c>
      <c r="D820" s="5">
        <f>_xlfn.XLOOKUP(Table1[[#This Row],[SKU]],Products!A$2:A$91,Products!E$2:E$91)</f>
        <v>5.99</v>
      </c>
      <c r="E820" s="5">
        <f>_xlfn.XLOOKUP(C820,Products!A$2:A$91,Products!F$2:F$91)</f>
        <v>0</v>
      </c>
      <c r="F820">
        <v>5</v>
      </c>
      <c r="G820" s="5">
        <f>Table1[[#This Row],[Price]]*Table1[[#This Row],[Quantity_Sold]]</f>
        <v>29.950000000000003</v>
      </c>
      <c r="H820" s="5">
        <f t="shared" ca="1" si="24"/>
        <v>29.950000000000003</v>
      </c>
      <c r="I820">
        <f>_xlfn.XLOOKUP(Table1[[#This Row],[Transaction_ID]],Transactions!A$2:A$501,Transactions!B$2:B$501)</f>
        <v>219</v>
      </c>
      <c r="J820">
        <f>_xlfn.XLOOKUP(Table1[[#This Row],[Transaction_ID]],Transactions!$A$2:$A$501,Transactions!$C$2:$C$501)</f>
        <v>4</v>
      </c>
      <c r="K820" t="str">
        <f>_xlfn.XLOOKUP(Table1[[#This Row],[Transaction_ID]],Transactions!A$2:A$501,Transactions!F$2:F$501)</f>
        <v>Credit Card</v>
      </c>
      <c r="L820" t="b">
        <f>_xlfn.XLOOKUP(Table1[[#This Row],[Transaction_ID]],Transactions!A$2:A$501,Transactions!G$2:G$501)</f>
        <v>1</v>
      </c>
      <c r="M820" s="1">
        <f>IF(L820=TRUE, _xlfn.XLOOKUP(C820, Products!A$2:A$91,Products!G$2:G$91), 0)</f>
        <v>0</v>
      </c>
      <c r="N820" t="str">
        <f ca="1">_xlfn.TEXTJOIN(", ", TRUE,
 IF(AND(L820=TRUE, E820&gt;0), "Membership Pricing", ""),
 IF(AND(L820=TRUE, M820&gt;0), "PC Points", ""),
 IF(AND(_xlfn.XLOOKUP(C820, Products!A:A, Products!C:C, "")="Bakery", RAND()&lt;0.3), "50% Perishable", "")
)</f>
        <v/>
      </c>
      <c r="O820" s="5">
        <f t="shared" ca="1" si="25"/>
        <v>0</v>
      </c>
    </row>
    <row r="821" spans="1:15" x14ac:dyDescent="0.45">
      <c r="A821" t="s">
        <v>172</v>
      </c>
      <c r="B821" s="6">
        <f>_xlfn.XLOOKUP(Table1[[#This Row],[Transaction_ID]],Transactions!A$2:A$501,Transactions!D$2:D$501)</f>
        <v>45695</v>
      </c>
      <c r="C821">
        <v>123580</v>
      </c>
      <c r="D821" s="5">
        <f>_xlfn.XLOOKUP(Table1[[#This Row],[SKU]],Products!A$2:A$91,Products!E$2:E$91)</f>
        <v>3.79</v>
      </c>
      <c r="E821" s="5">
        <f>_xlfn.XLOOKUP(C821,Products!A$2:A$91,Products!F$2:F$91)</f>
        <v>3.49</v>
      </c>
      <c r="F821">
        <v>5</v>
      </c>
      <c r="G821" s="5">
        <f>Table1[[#This Row],[Price]]*Table1[[#This Row],[Quantity_Sold]]</f>
        <v>18.95</v>
      </c>
      <c r="H821" s="5">
        <f t="shared" ca="1" si="24"/>
        <v>17.450000000000003</v>
      </c>
      <c r="I821">
        <f>_xlfn.XLOOKUP(Table1[[#This Row],[Transaction_ID]],Transactions!A$2:A$501,Transactions!B$2:B$501)</f>
        <v>219</v>
      </c>
      <c r="J821">
        <f>_xlfn.XLOOKUP(Table1[[#This Row],[Transaction_ID]],Transactions!$A$2:$A$501,Transactions!$C$2:$C$501)</f>
        <v>4</v>
      </c>
      <c r="K821" t="str">
        <f>_xlfn.XLOOKUP(Table1[[#This Row],[Transaction_ID]],Transactions!A$2:A$501,Transactions!F$2:F$501)</f>
        <v>Credit Card</v>
      </c>
      <c r="L821" t="b">
        <f>_xlfn.XLOOKUP(Table1[[#This Row],[Transaction_ID]],Transactions!A$2:A$501,Transactions!G$2:G$501)</f>
        <v>1</v>
      </c>
      <c r="M821" s="1">
        <f>IF(L821=TRUE, _xlfn.XLOOKUP(C821, Products!A$2:A$91,Products!G$2:G$91), 0)</f>
        <v>500</v>
      </c>
      <c r="N821" t="str">
        <f ca="1">_xlfn.TEXTJOIN(", ", TRUE,
 IF(AND(L821=TRUE, E821&gt;0), "Membership Pricing", ""),
 IF(AND(L821=TRUE, M821&gt;0), "PC Points", ""),
 IF(AND(_xlfn.XLOOKUP(C821, Products!A:A, Products!C:C, "")="Bakery", RAND()&lt;0.3), "50% Perishable", "")
)</f>
        <v>Membership Pricing, PC Points</v>
      </c>
      <c r="O821" s="5">
        <f t="shared" ca="1" si="25"/>
        <v>1.4999999999999964</v>
      </c>
    </row>
    <row r="822" spans="1:15" x14ac:dyDescent="0.45">
      <c r="A822" t="s">
        <v>388</v>
      </c>
      <c r="B822" s="6">
        <f>_xlfn.XLOOKUP(Table1[[#This Row],[Transaction_ID]],Transactions!A$2:A$501,Transactions!D$2:D$501)</f>
        <v>45695</v>
      </c>
      <c r="C822">
        <v>123567</v>
      </c>
      <c r="D822" s="5">
        <f>_xlfn.XLOOKUP(Table1[[#This Row],[SKU]],Products!A$2:A$91,Products!E$2:E$91)</f>
        <v>3.49</v>
      </c>
      <c r="E822" s="5">
        <f>_xlfn.XLOOKUP(C822,Products!A$2:A$91,Products!F$2:F$91)</f>
        <v>0</v>
      </c>
      <c r="F822">
        <v>2</v>
      </c>
      <c r="G822" s="5">
        <f>Table1[[#This Row],[Price]]*Table1[[#This Row],[Quantity_Sold]]</f>
        <v>6.98</v>
      </c>
      <c r="H822" s="5">
        <f t="shared" ca="1" si="24"/>
        <v>6.98</v>
      </c>
      <c r="I822">
        <f>_xlfn.XLOOKUP(Table1[[#This Row],[Transaction_ID]],Transactions!A$2:A$501,Transactions!B$2:B$501)</f>
        <v>215</v>
      </c>
      <c r="J822">
        <f>_xlfn.XLOOKUP(Table1[[#This Row],[Transaction_ID]],Transactions!$A$2:$A$501,Transactions!$C$2:$C$501)</f>
        <v>5</v>
      </c>
      <c r="K822" t="str">
        <f>_xlfn.XLOOKUP(Table1[[#This Row],[Transaction_ID]],Transactions!A$2:A$501,Transactions!F$2:F$501)</f>
        <v>Credit Card</v>
      </c>
      <c r="L822" t="b">
        <f>_xlfn.XLOOKUP(Table1[[#This Row],[Transaction_ID]],Transactions!A$2:A$501,Transactions!G$2:G$501)</f>
        <v>1</v>
      </c>
      <c r="M822" s="1">
        <f>IF(L822=TRUE, _xlfn.XLOOKUP(C822, Products!A$2:A$91,Products!G$2:G$91), 0)</f>
        <v>0</v>
      </c>
      <c r="N822" t="str">
        <f ca="1">_xlfn.TEXTJOIN(", ", TRUE,
 IF(AND(L822=TRUE, E822&gt;0), "Membership Pricing", ""),
 IF(AND(L822=TRUE, M822&gt;0), "PC Points", ""),
 IF(AND(_xlfn.XLOOKUP(C822, Products!A:A, Products!C:C, "")="Bakery", RAND()&lt;0.3), "50% Perishable", "")
)</f>
        <v/>
      </c>
      <c r="O822" s="5">
        <f t="shared" ca="1" si="25"/>
        <v>0</v>
      </c>
    </row>
    <row r="823" spans="1:15" x14ac:dyDescent="0.45">
      <c r="A823" t="s">
        <v>388</v>
      </c>
      <c r="B823" s="6">
        <f>_xlfn.XLOOKUP(Table1[[#This Row],[Transaction_ID]],Transactions!A$2:A$501,Transactions!D$2:D$501)</f>
        <v>45695</v>
      </c>
      <c r="C823">
        <v>123582</v>
      </c>
      <c r="D823" s="5">
        <f>_xlfn.XLOOKUP(Table1[[#This Row],[SKU]],Products!A$2:A$91,Products!E$2:E$91)</f>
        <v>3.99</v>
      </c>
      <c r="E823" s="5">
        <f>_xlfn.XLOOKUP(C823,Products!A$2:A$91,Products!F$2:F$91)</f>
        <v>0</v>
      </c>
      <c r="F823">
        <v>4</v>
      </c>
      <c r="G823" s="5">
        <f>Table1[[#This Row],[Price]]*Table1[[#This Row],[Quantity_Sold]]</f>
        <v>15.96</v>
      </c>
      <c r="H823" s="5">
        <f t="shared" ca="1" si="24"/>
        <v>7.98</v>
      </c>
      <c r="I823">
        <f>_xlfn.XLOOKUP(Table1[[#This Row],[Transaction_ID]],Transactions!A$2:A$501,Transactions!B$2:B$501)</f>
        <v>215</v>
      </c>
      <c r="J823">
        <f>_xlfn.XLOOKUP(Table1[[#This Row],[Transaction_ID]],Transactions!$A$2:$A$501,Transactions!$C$2:$C$501)</f>
        <v>5</v>
      </c>
      <c r="K823" t="str">
        <f>_xlfn.XLOOKUP(Table1[[#This Row],[Transaction_ID]],Transactions!A$2:A$501,Transactions!F$2:F$501)</f>
        <v>Credit Card</v>
      </c>
      <c r="L823" t="b">
        <f>_xlfn.XLOOKUP(Table1[[#This Row],[Transaction_ID]],Transactions!A$2:A$501,Transactions!G$2:G$501)</f>
        <v>1</v>
      </c>
      <c r="M823" s="1">
        <f>IF(L823=TRUE, _xlfn.XLOOKUP(C823, Products!A$2:A$91,Products!G$2:G$91), 0)</f>
        <v>0</v>
      </c>
      <c r="N823" t="str">
        <f ca="1">_xlfn.TEXTJOIN(", ", TRUE,
 IF(AND(L823=TRUE, E823&gt;0), "Membership Pricing", ""),
 IF(AND(L823=TRUE, M823&gt;0), "PC Points", ""),
 IF(AND(_xlfn.XLOOKUP(C823, Products!A:A, Products!C:C, "")="Bakery", RAND()&lt;0.3), "50% Perishable", "")
)</f>
        <v>50% Perishable</v>
      </c>
      <c r="O823" s="5">
        <f t="shared" ca="1" si="25"/>
        <v>7.98</v>
      </c>
    </row>
    <row r="824" spans="1:15" x14ac:dyDescent="0.45">
      <c r="A824" t="s">
        <v>388</v>
      </c>
      <c r="B824" s="6">
        <f>_xlfn.XLOOKUP(Table1[[#This Row],[Transaction_ID]],Transactions!A$2:A$501,Transactions!D$2:D$501)</f>
        <v>45695</v>
      </c>
      <c r="C824">
        <v>123547</v>
      </c>
      <c r="D824" s="5">
        <f>_xlfn.XLOOKUP(Table1[[#This Row],[SKU]],Products!A$2:A$91,Products!E$2:E$91)</f>
        <v>2.99</v>
      </c>
      <c r="E824" s="5">
        <f>_xlfn.XLOOKUP(C824,Products!A$2:A$91,Products!F$2:F$91)</f>
        <v>0</v>
      </c>
      <c r="F824">
        <v>2</v>
      </c>
      <c r="G824" s="5">
        <f>Table1[[#This Row],[Price]]*Table1[[#This Row],[Quantity_Sold]]</f>
        <v>5.98</v>
      </c>
      <c r="H824" s="5">
        <f t="shared" ca="1" si="24"/>
        <v>5.98</v>
      </c>
      <c r="I824">
        <f>_xlfn.XLOOKUP(Table1[[#This Row],[Transaction_ID]],Transactions!A$2:A$501,Transactions!B$2:B$501)</f>
        <v>215</v>
      </c>
      <c r="J824">
        <f>_xlfn.XLOOKUP(Table1[[#This Row],[Transaction_ID]],Transactions!$A$2:$A$501,Transactions!$C$2:$C$501)</f>
        <v>5</v>
      </c>
      <c r="K824" t="str">
        <f>_xlfn.XLOOKUP(Table1[[#This Row],[Transaction_ID]],Transactions!A$2:A$501,Transactions!F$2:F$501)</f>
        <v>Credit Card</v>
      </c>
      <c r="L824" t="b">
        <f>_xlfn.XLOOKUP(Table1[[#This Row],[Transaction_ID]],Transactions!A$2:A$501,Transactions!G$2:G$501)</f>
        <v>1</v>
      </c>
      <c r="M824" s="1">
        <f>IF(L824=TRUE, _xlfn.XLOOKUP(C824, Products!A$2:A$91,Products!G$2:G$91), 0)</f>
        <v>0</v>
      </c>
      <c r="N824" t="str">
        <f ca="1">_xlfn.TEXTJOIN(", ", TRUE,
 IF(AND(L824=TRUE, E824&gt;0), "Membership Pricing", ""),
 IF(AND(L824=TRUE, M824&gt;0), "PC Points", ""),
 IF(AND(_xlfn.XLOOKUP(C824, Products!A:A, Products!C:C, "")="Bakery", RAND()&lt;0.3), "50% Perishable", "")
)</f>
        <v/>
      </c>
      <c r="O824" s="5">
        <f t="shared" ca="1" si="25"/>
        <v>0</v>
      </c>
    </row>
    <row r="825" spans="1:15" x14ac:dyDescent="0.45">
      <c r="A825" t="s">
        <v>388</v>
      </c>
      <c r="B825" s="6">
        <f>_xlfn.XLOOKUP(Table1[[#This Row],[Transaction_ID]],Transactions!A$2:A$501,Transactions!D$2:D$501)</f>
        <v>45695</v>
      </c>
      <c r="C825">
        <v>123534</v>
      </c>
      <c r="D825" s="5">
        <f>_xlfn.XLOOKUP(Table1[[#This Row],[SKU]],Products!A$2:A$91,Products!E$2:E$91)</f>
        <v>10.99</v>
      </c>
      <c r="E825" s="5">
        <f>_xlfn.XLOOKUP(C825,Products!A$2:A$91,Products!F$2:F$91)</f>
        <v>7.49</v>
      </c>
      <c r="F825">
        <v>3</v>
      </c>
      <c r="G825" s="5">
        <f>Table1[[#This Row],[Price]]*Table1[[#This Row],[Quantity_Sold]]</f>
        <v>32.97</v>
      </c>
      <c r="H825" s="5">
        <f t="shared" ca="1" si="24"/>
        <v>22.47</v>
      </c>
      <c r="I825">
        <f>_xlfn.XLOOKUP(Table1[[#This Row],[Transaction_ID]],Transactions!A$2:A$501,Transactions!B$2:B$501)</f>
        <v>215</v>
      </c>
      <c r="J825">
        <f>_xlfn.XLOOKUP(Table1[[#This Row],[Transaction_ID]],Transactions!$A$2:$A$501,Transactions!$C$2:$C$501)</f>
        <v>5</v>
      </c>
      <c r="K825" t="str">
        <f>_xlfn.XLOOKUP(Table1[[#This Row],[Transaction_ID]],Transactions!A$2:A$501,Transactions!F$2:F$501)</f>
        <v>Credit Card</v>
      </c>
      <c r="L825" t="b">
        <f>_xlfn.XLOOKUP(Table1[[#This Row],[Transaction_ID]],Transactions!A$2:A$501,Transactions!G$2:G$501)</f>
        <v>1</v>
      </c>
      <c r="M825" s="1">
        <f>IF(L825=TRUE, _xlfn.XLOOKUP(C825, Products!A$2:A$91,Products!G$2:G$91), 0)</f>
        <v>0</v>
      </c>
      <c r="N825" t="str">
        <f ca="1">_xlfn.TEXTJOIN(", ", TRUE,
 IF(AND(L825=TRUE, E825&gt;0), "Membership Pricing", ""),
 IF(AND(L825=TRUE, M825&gt;0), "PC Points", ""),
 IF(AND(_xlfn.XLOOKUP(C825, Products!A:A, Products!C:C, "")="Bakery", RAND()&lt;0.3), "50% Perishable", "")
)</f>
        <v>Membership Pricing</v>
      </c>
      <c r="O825" s="5">
        <f t="shared" ca="1" si="25"/>
        <v>10.5</v>
      </c>
    </row>
    <row r="826" spans="1:15" x14ac:dyDescent="0.45">
      <c r="A826" t="s">
        <v>389</v>
      </c>
      <c r="B826" s="6">
        <f>_xlfn.XLOOKUP(Table1[[#This Row],[Transaction_ID]],Transactions!A$2:A$501,Transactions!D$2:D$501)</f>
        <v>45695</v>
      </c>
      <c r="C826">
        <v>123556</v>
      </c>
      <c r="D826" s="5">
        <f>_xlfn.XLOOKUP(Table1[[#This Row],[SKU]],Products!A$2:A$91,Products!E$2:E$91)</f>
        <v>9.99</v>
      </c>
      <c r="E826" s="5">
        <f>_xlfn.XLOOKUP(C826,Products!A$2:A$91,Products!F$2:F$91)</f>
        <v>0</v>
      </c>
      <c r="F826">
        <v>2</v>
      </c>
      <c r="G826" s="5">
        <f>Table1[[#This Row],[Price]]*Table1[[#This Row],[Quantity_Sold]]</f>
        <v>19.98</v>
      </c>
      <c r="H826" s="5">
        <f t="shared" ca="1" si="24"/>
        <v>19.98</v>
      </c>
      <c r="I826">
        <f>_xlfn.XLOOKUP(Table1[[#This Row],[Transaction_ID]],Transactions!A$2:A$501,Transactions!B$2:B$501)</f>
        <v>209</v>
      </c>
      <c r="J826">
        <f>_xlfn.XLOOKUP(Table1[[#This Row],[Transaction_ID]],Transactions!$A$2:$A$501,Transactions!$C$2:$C$501)</f>
        <v>5</v>
      </c>
      <c r="K826" t="str">
        <f>_xlfn.XLOOKUP(Table1[[#This Row],[Transaction_ID]],Transactions!A$2:A$501,Transactions!F$2:F$501)</f>
        <v>Credit Card</v>
      </c>
      <c r="L826" t="b">
        <f>_xlfn.XLOOKUP(Table1[[#This Row],[Transaction_ID]],Transactions!A$2:A$501,Transactions!G$2:G$501)</f>
        <v>1</v>
      </c>
      <c r="M826" s="1">
        <f>IF(L826=TRUE, _xlfn.XLOOKUP(C826, Products!A$2:A$91,Products!G$2:G$91), 0)</f>
        <v>0</v>
      </c>
      <c r="N826" t="str">
        <f ca="1">_xlfn.TEXTJOIN(", ", TRUE,
 IF(AND(L826=TRUE, E826&gt;0), "Membership Pricing", ""),
 IF(AND(L826=TRUE, M826&gt;0), "PC Points", ""),
 IF(AND(_xlfn.XLOOKUP(C826, Products!A:A, Products!C:C, "")="Bakery", RAND()&lt;0.3), "50% Perishable", "")
)</f>
        <v/>
      </c>
      <c r="O826" s="5">
        <f t="shared" ca="1" si="25"/>
        <v>0</v>
      </c>
    </row>
    <row r="827" spans="1:15" x14ac:dyDescent="0.45">
      <c r="A827" t="s">
        <v>389</v>
      </c>
      <c r="B827" s="6">
        <f>_xlfn.XLOOKUP(Table1[[#This Row],[Transaction_ID]],Transactions!A$2:A$501,Transactions!D$2:D$501)</f>
        <v>45695</v>
      </c>
      <c r="C827">
        <v>123579</v>
      </c>
      <c r="D827" s="5">
        <f>_xlfn.XLOOKUP(Table1[[#This Row],[SKU]],Products!A$2:A$91,Products!E$2:E$91)</f>
        <v>5.49</v>
      </c>
      <c r="E827" s="5">
        <f>_xlfn.XLOOKUP(C827,Products!A$2:A$91,Products!F$2:F$91)</f>
        <v>0</v>
      </c>
      <c r="F827">
        <v>5</v>
      </c>
      <c r="G827" s="5">
        <f>Table1[[#This Row],[Price]]*Table1[[#This Row],[Quantity_Sold]]</f>
        <v>27.450000000000003</v>
      </c>
      <c r="H827" s="5">
        <f t="shared" ca="1" si="24"/>
        <v>13.725000000000001</v>
      </c>
      <c r="I827">
        <f>_xlfn.XLOOKUP(Table1[[#This Row],[Transaction_ID]],Transactions!A$2:A$501,Transactions!B$2:B$501)</f>
        <v>209</v>
      </c>
      <c r="J827">
        <f>_xlfn.XLOOKUP(Table1[[#This Row],[Transaction_ID]],Transactions!$A$2:$A$501,Transactions!$C$2:$C$501)</f>
        <v>5</v>
      </c>
      <c r="K827" t="str">
        <f>_xlfn.XLOOKUP(Table1[[#This Row],[Transaction_ID]],Transactions!A$2:A$501,Transactions!F$2:F$501)</f>
        <v>Credit Card</v>
      </c>
      <c r="L827" t="b">
        <f>_xlfn.XLOOKUP(Table1[[#This Row],[Transaction_ID]],Transactions!A$2:A$501,Transactions!G$2:G$501)</f>
        <v>1</v>
      </c>
      <c r="M827" s="1">
        <f>IF(L827=TRUE, _xlfn.XLOOKUP(C827, Products!A$2:A$91,Products!G$2:G$91), 0)</f>
        <v>0</v>
      </c>
      <c r="N827" t="str">
        <f ca="1">_xlfn.TEXTJOIN(", ", TRUE,
 IF(AND(L827=TRUE, E827&gt;0), "Membership Pricing", ""),
 IF(AND(L827=TRUE, M827&gt;0), "PC Points", ""),
 IF(AND(_xlfn.XLOOKUP(C827, Products!A:A, Products!C:C, "")="Bakery", RAND()&lt;0.3), "50% Perishable", "")
)</f>
        <v>50% Perishable</v>
      </c>
      <c r="O827" s="5">
        <f t="shared" ca="1" si="25"/>
        <v>13.725000000000001</v>
      </c>
    </row>
    <row r="828" spans="1:15" x14ac:dyDescent="0.45">
      <c r="A828" t="s">
        <v>389</v>
      </c>
      <c r="B828" s="6">
        <f>_xlfn.XLOOKUP(Table1[[#This Row],[Transaction_ID]],Transactions!A$2:A$501,Transactions!D$2:D$501)</f>
        <v>45695</v>
      </c>
      <c r="C828">
        <v>123540</v>
      </c>
      <c r="D828" s="5">
        <f>_xlfn.XLOOKUP(Table1[[#This Row],[SKU]],Products!A$2:A$91,Products!E$2:E$91)</f>
        <v>4.49</v>
      </c>
      <c r="E828" s="5">
        <f>_xlfn.XLOOKUP(C828,Products!A$2:A$91,Products!F$2:F$91)</f>
        <v>0</v>
      </c>
      <c r="F828">
        <v>2</v>
      </c>
      <c r="G828" s="5">
        <f>Table1[[#This Row],[Price]]*Table1[[#This Row],[Quantity_Sold]]</f>
        <v>8.98</v>
      </c>
      <c r="H828" s="5">
        <f t="shared" ca="1" si="24"/>
        <v>8.98</v>
      </c>
      <c r="I828">
        <f>_xlfn.XLOOKUP(Table1[[#This Row],[Transaction_ID]],Transactions!A$2:A$501,Transactions!B$2:B$501)</f>
        <v>209</v>
      </c>
      <c r="J828">
        <f>_xlfn.XLOOKUP(Table1[[#This Row],[Transaction_ID]],Transactions!$A$2:$A$501,Transactions!$C$2:$C$501)</f>
        <v>5</v>
      </c>
      <c r="K828" t="str">
        <f>_xlfn.XLOOKUP(Table1[[#This Row],[Transaction_ID]],Transactions!A$2:A$501,Transactions!F$2:F$501)</f>
        <v>Credit Card</v>
      </c>
      <c r="L828" t="b">
        <f>_xlfn.XLOOKUP(Table1[[#This Row],[Transaction_ID]],Transactions!A$2:A$501,Transactions!G$2:G$501)</f>
        <v>1</v>
      </c>
      <c r="M828" s="1">
        <f>IF(L828=TRUE, _xlfn.XLOOKUP(C828, Products!A$2:A$91,Products!G$2:G$91), 0)</f>
        <v>0</v>
      </c>
      <c r="N828" t="str">
        <f ca="1">_xlfn.TEXTJOIN(", ", TRUE,
 IF(AND(L828=TRUE, E828&gt;0), "Membership Pricing", ""),
 IF(AND(L828=TRUE, M828&gt;0), "PC Points", ""),
 IF(AND(_xlfn.XLOOKUP(C828, Products!A:A, Products!C:C, "")="Bakery", RAND()&lt;0.3), "50% Perishable", "")
)</f>
        <v/>
      </c>
      <c r="O828" s="5">
        <f t="shared" ca="1" si="25"/>
        <v>0</v>
      </c>
    </row>
    <row r="829" spans="1:15" x14ac:dyDescent="0.45">
      <c r="A829" t="s">
        <v>390</v>
      </c>
      <c r="B829" s="6">
        <f>_xlfn.XLOOKUP(Table1[[#This Row],[Transaction_ID]],Transactions!A$2:A$501,Transactions!D$2:D$501)</f>
        <v>45695</v>
      </c>
      <c r="C829">
        <v>123538</v>
      </c>
      <c r="D829" s="5">
        <f>_xlfn.XLOOKUP(Table1[[#This Row],[SKU]],Products!A$2:A$91,Products!E$2:E$91)</f>
        <v>5.49</v>
      </c>
      <c r="E829" s="5">
        <f>_xlfn.XLOOKUP(C829,Products!A$2:A$91,Products!F$2:F$91)</f>
        <v>0</v>
      </c>
      <c r="F829">
        <v>2</v>
      </c>
      <c r="G829" s="5">
        <f>Table1[[#This Row],[Price]]*Table1[[#This Row],[Quantity_Sold]]</f>
        <v>10.98</v>
      </c>
      <c r="H829" s="5">
        <f t="shared" ca="1" si="24"/>
        <v>10.98</v>
      </c>
      <c r="I829">
        <f>_xlfn.XLOOKUP(Table1[[#This Row],[Transaction_ID]],Transactions!A$2:A$501,Transactions!B$2:B$501)</f>
        <v>208</v>
      </c>
      <c r="J829">
        <f>_xlfn.XLOOKUP(Table1[[#This Row],[Transaction_ID]],Transactions!$A$2:$A$501,Transactions!$C$2:$C$501)</f>
        <v>1</v>
      </c>
      <c r="K829" t="str">
        <f>_xlfn.XLOOKUP(Table1[[#This Row],[Transaction_ID]],Transactions!A$2:A$501,Transactions!F$2:F$501)</f>
        <v>Cash</v>
      </c>
      <c r="L829" t="b">
        <f>_xlfn.XLOOKUP(Table1[[#This Row],[Transaction_ID]],Transactions!A$2:A$501,Transactions!G$2:G$501)</f>
        <v>1</v>
      </c>
      <c r="M829" s="1">
        <f>IF(L829=TRUE, _xlfn.XLOOKUP(C829, Products!A$2:A$91,Products!G$2:G$91), 0)</f>
        <v>0</v>
      </c>
      <c r="N829" t="str">
        <f ca="1">_xlfn.TEXTJOIN(", ", TRUE,
 IF(AND(L829=TRUE, E829&gt;0), "Membership Pricing", ""),
 IF(AND(L829=TRUE, M829&gt;0), "PC Points", ""),
 IF(AND(_xlfn.XLOOKUP(C829, Products!A:A, Products!C:C, "")="Bakery", RAND()&lt;0.3), "50% Perishable", "")
)</f>
        <v/>
      </c>
      <c r="O829" s="5">
        <f t="shared" ca="1" si="25"/>
        <v>0</v>
      </c>
    </row>
    <row r="830" spans="1:15" x14ac:dyDescent="0.45">
      <c r="A830" t="s">
        <v>390</v>
      </c>
      <c r="B830" s="6">
        <f>_xlfn.XLOOKUP(Table1[[#This Row],[Transaction_ID]],Transactions!A$2:A$501,Transactions!D$2:D$501)</f>
        <v>45695</v>
      </c>
      <c r="C830">
        <v>123590</v>
      </c>
      <c r="D830" s="5">
        <f>_xlfn.XLOOKUP(Table1[[#This Row],[SKU]],Products!A$2:A$91,Products!E$2:E$91)</f>
        <v>6.99</v>
      </c>
      <c r="E830" s="5">
        <f>_xlfn.XLOOKUP(C830,Products!A$2:A$91,Products!F$2:F$91)</f>
        <v>6</v>
      </c>
      <c r="F830">
        <v>5</v>
      </c>
      <c r="G830" s="5">
        <f>Table1[[#This Row],[Price]]*Table1[[#This Row],[Quantity_Sold]]</f>
        <v>34.950000000000003</v>
      </c>
      <c r="H830" s="5">
        <f t="shared" ca="1" si="24"/>
        <v>30</v>
      </c>
      <c r="I830">
        <f>_xlfn.XLOOKUP(Table1[[#This Row],[Transaction_ID]],Transactions!A$2:A$501,Transactions!B$2:B$501)</f>
        <v>208</v>
      </c>
      <c r="J830">
        <f>_xlfn.XLOOKUP(Table1[[#This Row],[Transaction_ID]],Transactions!$A$2:$A$501,Transactions!$C$2:$C$501)</f>
        <v>1</v>
      </c>
      <c r="K830" t="str">
        <f>_xlfn.XLOOKUP(Table1[[#This Row],[Transaction_ID]],Transactions!A$2:A$501,Transactions!F$2:F$501)</f>
        <v>Cash</v>
      </c>
      <c r="L830" t="b">
        <f>_xlfn.XLOOKUP(Table1[[#This Row],[Transaction_ID]],Transactions!A$2:A$501,Transactions!G$2:G$501)</f>
        <v>1</v>
      </c>
      <c r="M830" s="1">
        <f>IF(L830=TRUE, _xlfn.XLOOKUP(C830, Products!A$2:A$91,Products!G$2:G$91), 0)</f>
        <v>0</v>
      </c>
      <c r="N830" t="str">
        <f ca="1">_xlfn.TEXTJOIN(", ", TRUE,
 IF(AND(L830=TRUE, E830&gt;0), "Membership Pricing", ""),
 IF(AND(L830=TRUE, M830&gt;0), "PC Points", ""),
 IF(AND(_xlfn.XLOOKUP(C830, Products!A:A, Products!C:C, "")="Bakery", RAND()&lt;0.3), "50% Perishable", "")
)</f>
        <v>Membership Pricing</v>
      </c>
      <c r="O830" s="5">
        <f t="shared" ca="1" si="25"/>
        <v>4.9500000000000028</v>
      </c>
    </row>
    <row r="831" spans="1:15" x14ac:dyDescent="0.45">
      <c r="A831" t="s">
        <v>173</v>
      </c>
      <c r="B831" s="6">
        <f>_xlfn.XLOOKUP(Table1[[#This Row],[Transaction_ID]],Transactions!A$2:A$501,Transactions!D$2:D$501)</f>
        <v>45695</v>
      </c>
      <c r="C831">
        <v>123539</v>
      </c>
      <c r="D831" s="5">
        <f>_xlfn.XLOOKUP(Table1[[#This Row],[SKU]],Products!A$2:A$91,Products!E$2:E$91)</f>
        <v>3.99</v>
      </c>
      <c r="E831" s="5">
        <f>_xlfn.XLOOKUP(C831,Products!A$2:A$91,Products!F$2:F$91)</f>
        <v>0</v>
      </c>
      <c r="F831">
        <v>1</v>
      </c>
      <c r="G831" s="5">
        <f>Table1[[#This Row],[Price]]*Table1[[#This Row],[Quantity_Sold]]</f>
        <v>3.99</v>
      </c>
      <c r="H831" s="5">
        <f t="shared" ca="1" si="24"/>
        <v>3.99</v>
      </c>
      <c r="I831">
        <f>_xlfn.XLOOKUP(Table1[[#This Row],[Transaction_ID]],Transactions!A$2:A$501,Transactions!B$2:B$501)</f>
        <v>216</v>
      </c>
      <c r="J831">
        <f>_xlfn.XLOOKUP(Table1[[#This Row],[Transaction_ID]],Transactions!$A$2:$A$501,Transactions!$C$2:$C$501)</f>
        <v>6</v>
      </c>
      <c r="K831" t="str">
        <f>_xlfn.XLOOKUP(Table1[[#This Row],[Transaction_ID]],Transactions!A$2:A$501,Transactions!F$2:F$501)</f>
        <v>Cash</v>
      </c>
      <c r="L831" t="b">
        <f>_xlfn.XLOOKUP(Table1[[#This Row],[Transaction_ID]],Transactions!A$2:A$501,Transactions!G$2:G$501)</f>
        <v>1</v>
      </c>
      <c r="M831" s="1">
        <f>IF(L831=TRUE, _xlfn.XLOOKUP(C831, Products!A$2:A$91,Products!G$2:G$91), 0)</f>
        <v>0</v>
      </c>
      <c r="N831" t="str">
        <f ca="1">_xlfn.TEXTJOIN(", ", TRUE,
 IF(AND(L831=TRUE, E831&gt;0), "Membership Pricing", ""),
 IF(AND(L831=TRUE, M831&gt;0), "PC Points", ""),
 IF(AND(_xlfn.XLOOKUP(C831, Products!A:A, Products!C:C, "")="Bakery", RAND()&lt;0.3), "50% Perishable", "")
)</f>
        <v/>
      </c>
      <c r="O831" s="5">
        <f t="shared" ca="1" si="25"/>
        <v>0</v>
      </c>
    </row>
    <row r="832" spans="1:15" x14ac:dyDescent="0.45">
      <c r="A832" t="s">
        <v>173</v>
      </c>
      <c r="B832" s="6">
        <f>_xlfn.XLOOKUP(Table1[[#This Row],[Transaction_ID]],Transactions!A$2:A$501,Transactions!D$2:D$501)</f>
        <v>45695</v>
      </c>
      <c r="C832">
        <v>123563</v>
      </c>
      <c r="D832" s="5">
        <f>_xlfn.XLOOKUP(Table1[[#This Row],[SKU]],Products!A$2:A$91,Products!E$2:E$91)</f>
        <v>3.49</v>
      </c>
      <c r="E832" s="5">
        <f>_xlfn.XLOOKUP(C832,Products!A$2:A$91,Products!F$2:F$91)</f>
        <v>0</v>
      </c>
      <c r="F832">
        <v>2</v>
      </c>
      <c r="G832" s="5">
        <f>Table1[[#This Row],[Price]]*Table1[[#This Row],[Quantity_Sold]]</f>
        <v>6.98</v>
      </c>
      <c r="H832" s="5">
        <f t="shared" ca="1" si="24"/>
        <v>6.98</v>
      </c>
      <c r="I832">
        <f>_xlfn.XLOOKUP(Table1[[#This Row],[Transaction_ID]],Transactions!A$2:A$501,Transactions!B$2:B$501)</f>
        <v>216</v>
      </c>
      <c r="J832">
        <f>_xlfn.XLOOKUP(Table1[[#This Row],[Transaction_ID]],Transactions!$A$2:$A$501,Transactions!$C$2:$C$501)</f>
        <v>6</v>
      </c>
      <c r="K832" t="str">
        <f>_xlfn.XLOOKUP(Table1[[#This Row],[Transaction_ID]],Transactions!A$2:A$501,Transactions!F$2:F$501)</f>
        <v>Cash</v>
      </c>
      <c r="L832" t="b">
        <f>_xlfn.XLOOKUP(Table1[[#This Row],[Transaction_ID]],Transactions!A$2:A$501,Transactions!G$2:G$501)</f>
        <v>1</v>
      </c>
      <c r="M832" s="1">
        <f>IF(L832=TRUE, _xlfn.XLOOKUP(C832, Products!A$2:A$91,Products!G$2:G$91), 0)</f>
        <v>0</v>
      </c>
      <c r="N832" t="str">
        <f ca="1">_xlfn.TEXTJOIN(", ", TRUE,
 IF(AND(L832=TRUE, E832&gt;0), "Membership Pricing", ""),
 IF(AND(L832=TRUE, M832&gt;0), "PC Points", ""),
 IF(AND(_xlfn.XLOOKUP(C832, Products!A:A, Products!C:C, "")="Bakery", RAND()&lt;0.3), "50% Perishable", "")
)</f>
        <v/>
      </c>
      <c r="O832" s="5">
        <f t="shared" ca="1" si="25"/>
        <v>0</v>
      </c>
    </row>
    <row r="833" spans="1:15" x14ac:dyDescent="0.45">
      <c r="A833" t="s">
        <v>173</v>
      </c>
      <c r="B833" s="6">
        <f>_xlfn.XLOOKUP(Table1[[#This Row],[Transaction_ID]],Transactions!A$2:A$501,Transactions!D$2:D$501)</f>
        <v>45695</v>
      </c>
      <c r="C833">
        <v>123533</v>
      </c>
      <c r="D833" s="5">
        <f>_xlfn.XLOOKUP(Table1[[#This Row],[SKU]],Products!A$2:A$91,Products!E$2:E$91)</f>
        <v>9.49</v>
      </c>
      <c r="E833" s="5">
        <f>_xlfn.XLOOKUP(C833,Products!A$2:A$91,Products!F$2:F$91)</f>
        <v>0</v>
      </c>
      <c r="F833">
        <v>5</v>
      </c>
      <c r="G833" s="5">
        <f>Table1[[#This Row],[Price]]*Table1[[#This Row],[Quantity_Sold]]</f>
        <v>47.45</v>
      </c>
      <c r="H833" s="5">
        <f t="shared" ca="1" si="24"/>
        <v>47.45</v>
      </c>
      <c r="I833">
        <f>_xlfn.XLOOKUP(Table1[[#This Row],[Transaction_ID]],Transactions!A$2:A$501,Transactions!B$2:B$501)</f>
        <v>216</v>
      </c>
      <c r="J833">
        <f>_xlfn.XLOOKUP(Table1[[#This Row],[Transaction_ID]],Transactions!$A$2:$A$501,Transactions!$C$2:$C$501)</f>
        <v>6</v>
      </c>
      <c r="K833" t="str">
        <f>_xlfn.XLOOKUP(Table1[[#This Row],[Transaction_ID]],Transactions!A$2:A$501,Transactions!F$2:F$501)</f>
        <v>Cash</v>
      </c>
      <c r="L833" t="b">
        <f>_xlfn.XLOOKUP(Table1[[#This Row],[Transaction_ID]],Transactions!A$2:A$501,Transactions!G$2:G$501)</f>
        <v>1</v>
      </c>
      <c r="M833" s="1">
        <f>IF(L833=TRUE, _xlfn.XLOOKUP(C833, Products!A$2:A$91,Products!G$2:G$91), 0)</f>
        <v>0</v>
      </c>
      <c r="N833" t="str">
        <f ca="1">_xlfn.TEXTJOIN(", ", TRUE,
 IF(AND(L833=TRUE, E833&gt;0), "Membership Pricing", ""),
 IF(AND(L833=TRUE, M833&gt;0), "PC Points", ""),
 IF(AND(_xlfn.XLOOKUP(C833, Products!A:A, Products!C:C, "")="Bakery", RAND()&lt;0.3), "50% Perishable", "")
)</f>
        <v/>
      </c>
      <c r="O833" s="5">
        <f t="shared" ca="1" si="25"/>
        <v>0</v>
      </c>
    </row>
    <row r="834" spans="1:15" x14ac:dyDescent="0.45">
      <c r="A834" t="s">
        <v>173</v>
      </c>
      <c r="B834" s="6">
        <f>_xlfn.XLOOKUP(Table1[[#This Row],[Transaction_ID]],Transactions!A$2:A$501,Transactions!D$2:D$501)</f>
        <v>45695</v>
      </c>
      <c r="C834">
        <v>123562</v>
      </c>
      <c r="D834" s="5">
        <f>_xlfn.XLOOKUP(Table1[[#This Row],[SKU]],Products!A$2:A$91,Products!E$2:E$91)</f>
        <v>5.99</v>
      </c>
      <c r="E834" s="5">
        <f>_xlfn.XLOOKUP(C834,Products!A$2:A$91,Products!F$2:F$91)</f>
        <v>0</v>
      </c>
      <c r="F834">
        <v>4</v>
      </c>
      <c r="G834" s="5">
        <f>Table1[[#This Row],[Price]]*Table1[[#This Row],[Quantity_Sold]]</f>
        <v>23.96</v>
      </c>
      <c r="H834" s="5">
        <f t="shared" ref="H834:H897" ca="1" si="26" xml:space="preserve">
 IF(AND(ISNUMBER(SEARCH("50% Perishable", N834)), ISNUMBER(SEARCH("Membership Pricing", N834)), E834&gt;0),
    F834 * E834 * 0.5,
    IF(AND(ISNUMBER(SEARCH("50% Perishable", N834)), NOT(ISNUMBER(SEARCH("Membership Pricing", N834)))),
       F834 * D834 * 0.5,
       IF(AND(L834=TRUE, ISNUMBER(SEARCH("Membership Pricing", N834)), E834&gt;0),
          F834 * E834,
          F834 * D834
       )
    )
)</f>
        <v>23.96</v>
      </c>
      <c r="I834">
        <f>_xlfn.XLOOKUP(Table1[[#This Row],[Transaction_ID]],Transactions!A$2:A$501,Transactions!B$2:B$501)</f>
        <v>216</v>
      </c>
      <c r="J834">
        <f>_xlfn.XLOOKUP(Table1[[#This Row],[Transaction_ID]],Transactions!$A$2:$A$501,Transactions!$C$2:$C$501)</f>
        <v>6</v>
      </c>
      <c r="K834" t="str">
        <f>_xlfn.XLOOKUP(Table1[[#This Row],[Transaction_ID]],Transactions!A$2:A$501,Transactions!F$2:F$501)</f>
        <v>Cash</v>
      </c>
      <c r="L834" t="b">
        <f>_xlfn.XLOOKUP(Table1[[#This Row],[Transaction_ID]],Transactions!A$2:A$501,Transactions!G$2:G$501)</f>
        <v>1</v>
      </c>
      <c r="M834" s="1">
        <f>IF(L834=TRUE, _xlfn.XLOOKUP(C834, Products!A$2:A$91,Products!G$2:G$91), 0)</f>
        <v>0</v>
      </c>
      <c r="N834" t="str">
        <f ca="1">_xlfn.TEXTJOIN(", ", TRUE,
 IF(AND(L834=TRUE, E834&gt;0), "Membership Pricing", ""),
 IF(AND(L834=TRUE, M834&gt;0), "PC Points", ""),
 IF(AND(_xlfn.XLOOKUP(C834, Products!A:A, Products!C:C, "")="Bakery", RAND()&lt;0.3), "50% Perishable", "")
)</f>
        <v/>
      </c>
      <c r="O834" s="5">
        <f t="shared" ref="O834:O897" ca="1" si="27">G834-H834</f>
        <v>0</v>
      </c>
    </row>
    <row r="835" spans="1:15" x14ac:dyDescent="0.45">
      <c r="A835" t="s">
        <v>391</v>
      </c>
      <c r="B835" s="6">
        <f>_xlfn.XLOOKUP(Table1[[#This Row],[Transaction_ID]],Transactions!A$2:A$501,Transactions!D$2:D$501)</f>
        <v>45695</v>
      </c>
      <c r="C835">
        <v>123532</v>
      </c>
      <c r="D835" s="5">
        <f>_xlfn.XLOOKUP(Table1[[#This Row],[SKU]],Products!A$2:A$91,Products!E$2:E$91)</f>
        <v>8.99</v>
      </c>
      <c r="E835" s="5">
        <f>_xlfn.XLOOKUP(C835,Products!A$2:A$91,Products!F$2:F$91)</f>
        <v>6</v>
      </c>
      <c r="F835">
        <v>3</v>
      </c>
      <c r="G835" s="5">
        <f>Table1[[#This Row],[Price]]*Table1[[#This Row],[Quantity_Sold]]</f>
        <v>26.97</v>
      </c>
      <c r="H835" s="5">
        <f t="shared" ca="1" si="26"/>
        <v>18</v>
      </c>
      <c r="I835">
        <f>_xlfn.XLOOKUP(Table1[[#This Row],[Transaction_ID]],Transactions!A$2:A$501,Transactions!B$2:B$501)</f>
        <v>218</v>
      </c>
      <c r="J835">
        <f>_xlfn.XLOOKUP(Table1[[#This Row],[Transaction_ID]],Transactions!$A$2:$A$501,Transactions!$C$2:$C$501)</f>
        <v>2</v>
      </c>
      <c r="K835" t="str">
        <f>_xlfn.XLOOKUP(Table1[[#This Row],[Transaction_ID]],Transactions!A$2:A$501,Transactions!F$2:F$501)</f>
        <v>Cash</v>
      </c>
      <c r="L835" t="b">
        <f>_xlfn.XLOOKUP(Table1[[#This Row],[Transaction_ID]],Transactions!A$2:A$501,Transactions!G$2:G$501)</f>
        <v>1</v>
      </c>
      <c r="M835" s="1">
        <f>IF(L835=TRUE, _xlfn.XLOOKUP(C835, Products!A$2:A$91,Products!G$2:G$91), 0)</f>
        <v>0</v>
      </c>
      <c r="N835" t="str">
        <f ca="1">_xlfn.TEXTJOIN(", ", TRUE,
 IF(AND(L835=TRUE, E835&gt;0), "Membership Pricing", ""),
 IF(AND(L835=TRUE, M835&gt;0), "PC Points", ""),
 IF(AND(_xlfn.XLOOKUP(C835, Products!A:A, Products!C:C, "")="Bakery", RAND()&lt;0.3), "50% Perishable", "")
)</f>
        <v>Membership Pricing</v>
      </c>
      <c r="O835" s="5">
        <f t="shared" ca="1" si="27"/>
        <v>8.9699999999999989</v>
      </c>
    </row>
    <row r="836" spans="1:15" x14ac:dyDescent="0.45">
      <c r="A836" t="s">
        <v>391</v>
      </c>
      <c r="B836" s="6">
        <f>_xlfn.XLOOKUP(Table1[[#This Row],[Transaction_ID]],Transactions!A$2:A$501,Transactions!D$2:D$501)</f>
        <v>45695</v>
      </c>
      <c r="C836">
        <v>123584</v>
      </c>
      <c r="D836" s="5">
        <f>_xlfn.XLOOKUP(Table1[[#This Row],[SKU]],Products!A$2:A$91,Products!E$2:E$91)</f>
        <v>4.99</v>
      </c>
      <c r="E836" s="5">
        <f>_xlfn.XLOOKUP(C836,Products!A$2:A$91,Products!F$2:F$91)</f>
        <v>0</v>
      </c>
      <c r="F836">
        <v>1</v>
      </c>
      <c r="G836" s="5">
        <f>Table1[[#This Row],[Price]]*Table1[[#This Row],[Quantity_Sold]]</f>
        <v>4.99</v>
      </c>
      <c r="H836" s="5">
        <f t="shared" ca="1" si="26"/>
        <v>4.99</v>
      </c>
      <c r="I836">
        <f>_xlfn.XLOOKUP(Table1[[#This Row],[Transaction_ID]],Transactions!A$2:A$501,Transactions!B$2:B$501)</f>
        <v>218</v>
      </c>
      <c r="J836">
        <f>_xlfn.XLOOKUP(Table1[[#This Row],[Transaction_ID]],Transactions!$A$2:$A$501,Transactions!$C$2:$C$501)</f>
        <v>2</v>
      </c>
      <c r="K836" t="str">
        <f>_xlfn.XLOOKUP(Table1[[#This Row],[Transaction_ID]],Transactions!A$2:A$501,Transactions!F$2:F$501)</f>
        <v>Cash</v>
      </c>
      <c r="L836" t="b">
        <f>_xlfn.XLOOKUP(Table1[[#This Row],[Transaction_ID]],Transactions!A$2:A$501,Transactions!G$2:G$501)</f>
        <v>1</v>
      </c>
      <c r="M836" s="1">
        <f>IF(L836=TRUE, _xlfn.XLOOKUP(C836, Products!A$2:A$91,Products!G$2:G$91), 0)</f>
        <v>0</v>
      </c>
      <c r="N836" t="str">
        <f ca="1">_xlfn.TEXTJOIN(", ", TRUE,
 IF(AND(L836=TRUE, E836&gt;0), "Membership Pricing", ""),
 IF(AND(L836=TRUE, M836&gt;0), "PC Points", ""),
 IF(AND(_xlfn.XLOOKUP(C836, Products!A:A, Products!C:C, "")="Bakery", RAND()&lt;0.3), "50% Perishable", "")
)</f>
        <v/>
      </c>
      <c r="O836" s="5">
        <f t="shared" ca="1" si="27"/>
        <v>0</v>
      </c>
    </row>
    <row r="837" spans="1:15" x14ac:dyDescent="0.45">
      <c r="A837" t="s">
        <v>391</v>
      </c>
      <c r="B837" s="6">
        <f>_xlfn.XLOOKUP(Table1[[#This Row],[Transaction_ID]],Transactions!A$2:A$501,Transactions!D$2:D$501)</f>
        <v>45695</v>
      </c>
      <c r="C837">
        <v>123599</v>
      </c>
      <c r="D837" s="5">
        <f>_xlfn.XLOOKUP(Table1[[#This Row],[SKU]],Products!A$2:A$91,Products!E$2:E$91)</f>
        <v>6.99</v>
      </c>
      <c r="E837" s="5">
        <f>_xlfn.XLOOKUP(C837,Products!A$2:A$91,Products!F$2:F$91)</f>
        <v>0</v>
      </c>
      <c r="F837">
        <v>2</v>
      </c>
      <c r="G837" s="5">
        <f>Table1[[#This Row],[Price]]*Table1[[#This Row],[Quantity_Sold]]</f>
        <v>13.98</v>
      </c>
      <c r="H837" s="5">
        <f t="shared" ca="1" si="26"/>
        <v>13.98</v>
      </c>
      <c r="I837">
        <f>_xlfn.XLOOKUP(Table1[[#This Row],[Transaction_ID]],Transactions!A$2:A$501,Transactions!B$2:B$501)</f>
        <v>218</v>
      </c>
      <c r="J837">
        <f>_xlfn.XLOOKUP(Table1[[#This Row],[Transaction_ID]],Transactions!$A$2:$A$501,Transactions!$C$2:$C$501)</f>
        <v>2</v>
      </c>
      <c r="K837" t="str">
        <f>_xlfn.XLOOKUP(Table1[[#This Row],[Transaction_ID]],Transactions!A$2:A$501,Transactions!F$2:F$501)</f>
        <v>Cash</v>
      </c>
      <c r="L837" t="b">
        <f>_xlfn.XLOOKUP(Table1[[#This Row],[Transaction_ID]],Transactions!A$2:A$501,Transactions!G$2:G$501)</f>
        <v>1</v>
      </c>
      <c r="M837" s="1">
        <f>IF(L837=TRUE, _xlfn.XLOOKUP(C837, Products!A$2:A$91,Products!G$2:G$91), 0)</f>
        <v>0</v>
      </c>
      <c r="N837" t="str">
        <f ca="1">_xlfn.TEXTJOIN(", ", TRUE,
 IF(AND(L837=TRUE, E837&gt;0), "Membership Pricing", ""),
 IF(AND(L837=TRUE, M837&gt;0), "PC Points", ""),
 IF(AND(_xlfn.XLOOKUP(C837, Products!A:A, Products!C:C, "")="Bakery", RAND()&lt;0.3), "50% Perishable", "")
)</f>
        <v/>
      </c>
      <c r="O837" s="5">
        <f t="shared" ca="1" si="27"/>
        <v>0</v>
      </c>
    </row>
    <row r="838" spans="1:15" x14ac:dyDescent="0.45">
      <c r="A838" t="s">
        <v>392</v>
      </c>
      <c r="B838" s="6">
        <f>_xlfn.XLOOKUP(Table1[[#This Row],[Transaction_ID]],Transactions!A$2:A$501,Transactions!D$2:D$501)</f>
        <v>45692</v>
      </c>
      <c r="C838">
        <v>123521</v>
      </c>
      <c r="D838" s="5">
        <f>_xlfn.XLOOKUP(Table1[[#This Row],[SKU]],Products!A$2:A$91,Products!E$2:E$91)</f>
        <v>3.99</v>
      </c>
      <c r="E838" s="5">
        <f>_xlfn.XLOOKUP(C838,Products!A$2:A$91,Products!F$2:F$91)</f>
        <v>0</v>
      </c>
      <c r="F838">
        <v>1</v>
      </c>
      <c r="G838" s="5">
        <f>Table1[[#This Row],[Price]]*Table1[[#This Row],[Quantity_Sold]]</f>
        <v>3.99</v>
      </c>
      <c r="H838" s="5">
        <f t="shared" ca="1" si="26"/>
        <v>3.99</v>
      </c>
      <c r="I838">
        <f>_xlfn.XLOOKUP(Table1[[#This Row],[Transaction_ID]],Transactions!A$2:A$501,Transactions!B$2:B$501)</f>
        <v>210</v>
      </c>
      <c r="J838">
        <f>_xlfn.XLOOKUP(Table1[[#This Row],[Transaction_ID]],Transactions!$A$2:$A$501,Transactions!$C$2:$C$501)</f>
        <v>6</v>
      </c>
      <c r="K838" t="str">
        <f>_xlfn.XLOOKUP(Table1[[#This Row],[Transaction_ID]],Transactions!A$2:A$501,Transactions!F$2:F$501)</f>
        <v>Cash</v>
      </c>
      <c r="L838" t="b">
        <f>_xlfn.XLOOKUP(Table1[[#This Row],[Transaction_ID]],Transactions!A$2:A$501,Transactions!G$2:G$501)</f>
        <v>1</v>
      </c>
      <c r="M838" s="1">
        <f>IF(L838=TRUE, _xlfn.XLOOKUP(C838, Products!A$2:A$91,Products!G$2:G$91), 0)</f>
        <v>0</v>
      </c>
      <c r="N838" t="str">
        <f ca="1">_xlfn.TEXTJOIN(", ", TRUE,
 IF(AND(L838=TRUE, E838&gt;0), "Membership Pricing", ""),
 IF(AND(L838=TRUE, M838&gt;0), "PC Points", ""),
 IF(AND(_xlfn.XLOOKUP(C838, Products!A:A, Products!C:C, "")="Bakery", RAND()&lt;0.3), "50% Perishable", "")
)</f>
        <v/>
      </c>
      <c r="O838" s="5">
        <f t="shared" ca="1" si="27"/>
        <v>0</v>
      </c>
    </row>
    <row r="839" spans="1:15" x14ac:dyDescent="0.45">
      <c r="A839" t="s">
        <v>392</v>
      </c>
      <c r="B839" s="6">
        <f>_xlfn.XLOOKUP(Table1[[#This Row],[Transaction_ID]],Transactions!A$2:A$501,Transactions!D$2:D$501)</f>
        <v>45692</v>
      </c>
      <c r="C839">
        <v>123550</v>
      </c>
      <c r="D839" s="5">
        <f>_xlfn.XLOOKUP(Table1[[#This Row],[SKU]],Products!A$2:A$91,Products!E$2:E$91)</f>
        <v>5.99</v>
      </c>
      <c r="E839" s="5">
        <f>_xlfn.XLOOKUP(C839,Products!A$2:A$91,Products!F$2:F$91)</f>
        <v>0</v>
      </c>
      <c r="F839">
        <v>3</v>
      </c>
      <c r="G839" s="5">
        <f>Table1[[#This Row],[Price]]*Table1[[#This Row],[Quantity_Sold]]</f>
        <v>17.97</v>
      </c>
      <c r="H839" s="5">
        <f t="shared" ca="1" si="26"/>
        <v>17.97</v>
      </c>
      <c r="I839">
        <f>_xlfn.XLOOKUP(Table1[[#This Row],[Transaction_ID]],Transactions!A$2:A$501,Transactions!B$2:B$501)</f>
        <v>210</v>
      </c>
      <c r="J839">
        <f>_xlfn.XLOOKUP(Table1[[#This Row],[Transaction_ID]],Transactions!$A$2:$A$501,Transactions!$C$2:$C$501)</f>
        <v>6</v>
      </c>
      <c r="K839" t="str">
        <f>_xlfn.XLOOKUP(Table1[[#This Row],[Transaction_ID]],Transactions!A$2:A$501,Transactions!F$2:F$501)</f>
        <v>Cash</v>
      </c>
      <c r="L839" t="b">
        <f>_xlfn.XLOOKUP(Table1[[#This Row],[Transaction_ID]],Transactions!A$2:A$501,Transactions!G$2:G$501)</f>
        <v>1</v>
      </c>
      <c r="M839" s="1">
        <f>IF(L839=TRUE, _xlfn.XLOOKUP(C839, Products!A$2:A$91,Products!G$2:G$91), 0)</f>
        <v>0</v>
      </c>
      <c r="N839" t="str">
        <f ca="1">_xlfn.TEXTJOIN(", ", TRUE,
 IF(AND(L839=TRUE, E839&gt;0), "Membership Pricing", ""),
 IF(AND(L839=TRUE, M839&gt;0), "PC Points", ""),
 IF(AND(_xlfn.XLOOKUP(C839, Products!A:A, Products!C:C, "")="Bakery", RAND()&lt;0.3), "50% Perishable", "")
)</f>
        <v/>
      </c>
      <c r="O839" s="5">
        <f t="shared" ca="1" si="27"/>
        <v>0</v>
      </c>
    </row>
    <row r="840" spans="1:15" x14ac:dyDescent="0.45">
      <c r="A840" t="s">
        <v>392</v>
      </c>
      <c r="B840" s="6">
        <f>_xlfn.XLOOKUP(Table1[[#This Row],[Transaction_ID]],Transactions!A$2:A$501,Transactions!D$2:D$501)</f>
        <v>45692</v>
      </c>
      <c r="C840">
        <v>123569</v>
      </c>
      <c r="D840" s="5">
        <f>_xlfn.XLOOKUP(Table1[[#This Row],[SKU]],Products!A$2:A$91,Products!E$2:E$91)</f>
        <v>3.99</v>
      </c>
      <c r="E840" s="5">
        <f>_xlfn.XLOOKUP(C840,Products!A$2:A$91,Products!F$2:F$91)</f>
        <v>0</v>
      </c>
      <c r="F840">
        <v>4</v>
      </c>
      <c r="G840" s="5">
        <f>Table1[[#This Row],[Price]]*Table1[[#This Row],[Quantity_Sold]]</f>
        <v>15.96</v>
      </c>
      <c r="H840" s="5">
        <f t="shared" ca="1" si="26"/>
        <v>15.96</v>
      </c>
      <c r="I840">
        <f>_xlfn.XLOOKUP(Table1[[#This Row],[Transaction_ID]],Transactions!A$2:A$501,Transactions!B$2:B$501)</f>
        <v>210</v>
      </c>
      <c r="J840">
        <f>_xlfn.XLOOKUP(Table1[[#This Row],[Transaction_ID]],Transactions!$A$2:$A$501,Transactions!$C$2:$C$501)</f>
        <v>6</v>
      </c>
      <c r="K840" t="str">
        <f>_xlfn.XLOOKUP(Table1[[#This Row],[Transaction_ID]],Transactions!A$2:A$501,Transactions!F$2:F$501)</f>
        <v>Cash</v>
      </c>
      <c r="L840" t="b">
        <f>_xlfn.XLOOKUP(Table1[[#This Row],[Transaction_ID]],Transactions!A$2:A$501,Transactions!G$2:G$501)</f>
        <v>1</v>
      </c>
      <c r="M840" s="1">
        <f>IF(L840=TRUE, _xlfn.XLOOKUP(C840, Products!A$2:A$91,Products!G$2:G$91), 0)</f>
        <v>0</v>
      </c>
      <c r="N840" t="str">
        <f ca="1">_xlfn.TEXTJOIN(", ", TRUE,
 IF(AND(L840=TRUE, E840&gt;0), "Membership Pricing", ""),
 IF(AND(L840=TRUE, M840&gt;0), "PC Points", ""),
 IF(AND(_xlfn.XLOOKUP(C840, Products!A:A, Products!C:C, "")="Bakery", RAND()&lt;0.3), "50% Perishable", "")
)</f>
        <v/>
      </c>
      <c r="O840" s="5">
        <f t="shared" ca="1" si="27"/>
        <v>0</v>
      </c>
    </row>
    <row r="841" spans="1:15" x14ac:dyDescent="0.45">
      <c r="A841" t="s">
        <v>174</v>
      </c>
      <c r="B841" s="6">
        <f>_xlfn.XLOOKUP(Table1[[#This Row],[Transaction_ID]],Transactions!A$2:A$501,Transactions!D$2:D$501)</f>
        <v>45692</v>
      </c>
      <c r="C841">
        <v>123557</v>
      </c>
      <c r="D841" s="5">
        <f>_xlfn.XLOOKUP(Table1[[#This Row],[SKU]],Products!A$2:A$91,Products!E$2:E$91)</f>
        <v>6.49</v>
      </c>
      <c r="E841" s="5">
        <f>_xlfn.XLOOKUP(C841,Products!A$2:A$91,Products!F$2:F$91)</f>
        <v>4.99</v>
      </c>
      <c r="F841">
        <v>1</v>
      </c>
      <c r="G841" s="5">
        <f>Table1[[#This Row],[Price]]*Table1[[#This Row],[Quantity_Sold]]</f>
        <v>6.49</v>
      </c>
      <c r="H841" s="5">
        <f t="shared" ca="1" si="26"/>
        <v>4.99</v>
      </c>
      <c r="I841">
        <f>_xlfn.XLOOKUP(Table1[[#This Row],[Transaction_ID]],Transactions!A$2:A$501,Transactions!B$2:B$501)</f>
        <v>215</v>
      </c>
      <c r="J841">
        <f>_xlfn.XLOOKUP(Table1[[#This Row],[Transaction_ID]],Transactions!$A$2:$A$501,Transactions!$C$2:$C$501)</f>
        <v>6</v>
      </c>
      <c r="K841" t="str">
        <f>_xlfn.XLOOKUP(Table1[[#This Row],[Transaction_ID]],Transactions!A$2:A$501,Transactions!F$2:F$501)</f>
        <v>Credit Card</v>
      </c>
      <c r="L841" t="b">
        <f>_xlfn.XLOOKUP(Table1[[#This Row],[Transaction_ID]],Transactions!A$2:A$501,Transactions!G$2:G$501)</f>
        <v>1</v>
      </c>
      <c r="M841" s="1">
        <f>IF(L841=TRUE, _xlfn.XLOOKUP(C841, Products!A$2:A$91,Products!G$2:G$91), 0)</f>
        <v>0</v>
      </c>
      <c r="N841" t="str">
        <f ca="1">_xlfn.TEXTJOIN(", ", TRUE,
 IF(AND(L841=TRUE, E841&gt;0), "Membership Pricing", ""),
 IF(AND(L841=TRUE, M841&gt;0), "PC Points", ""),
 IF(AND(_xlfn.XLOOKUP(C841, Products!A:A, Products!C:C, "")="Bakery", RAND()&lt;0.3), "50% Perishable", "")
)</f>
        <v>Membership Pricing</v>
      </c>
      <c r="O841" s="5">
        <f t="shared" ca="1" si="27"/>
        <v>1.5</v>
      </c>
    </row>
    <row r="842" spans="1:15" x14ac:dyDescent="0.45">
      <c r="A842" t="s">
        <v>174</v>
      </c>
      <c r="B842" s="6">
        <f>_xlfn.XLOOKUP(Table1[[#This Row],[Transaction_ID]],Transactions!A$2:A$501,Transactions!D$2:D$501)</f>
        <v>45692</v>
      </c>
      <c r="C842">
        <v>123571</v>
      </c>
      <c r="D842" s="5">
        <f>_xlfn.XLOOKUP(Table1[[#This Row],[SKU]],Products!A$2:A$91,Products!E$2:E$91)</f>
        <v>6.99</v>
      </c>
      <c r="E842" s="5">
        <f>_xlfn.XLOOKUP(C842,Products!A$2:A$91,Products!F$2:F$91)</f>
        <v>0</v>
      </c>
      <c r="F842">
        <v>3</v>
      </c>
      <c r="G842" s="5">
        <f>Table1[[#This Row],[Price]]*Table1[[#This Row],[Quantity_Sold]]</f>
        <v>20.97</v>
      </c>
      <c r="H842" s="5">
        <f t="shared" ca="1" si="26"/>
        <v>20.97</v>
      </c>
      <c r="I842">
        <f>_xlfn.XLOOKUP(Table1[[#This Row],[Transaction_ID]],Transactions!A$2:A$501,Transactions!B$2:B$501)</f>
        <v>215</v>
      </c>
      <c r="J842">
        <f>_xlfn.XLOOKUP(Table1[[#This Row],[Transaction_ID]],Transactions!$A$2:$A$501,Transactions!$C$2:$C$501)</f>
        <v>6</v>
      </c>
      <c r="K842" t="str">
        <f>_xlfn.XLOOKUP(Table1[[#This Row],[Transaction_ID]],Transactions!A$2:A$501,Transactions!F$2:F$501)</f>
        <v>Credit Card</v>
      </c>
      <c r="L842" t="b">
        <f>_xlfn.XLOOKUP(Table1[[#This Row],[Transaction_ID]],Transactions!A$2:A$501,Transactions!G$2:G$501)</f>
        <v>1</v>
      </c>
      <c r="M842" s="1">
        <f>IF(L842=TRUE, _xlfn.XLOOKUP(C842, Products!A$2:A$91,Products!G$2:G$91), 0)</f>
        <v>1000</v>
      </c>
      <c r="N842" t="str">
        <f ca="1">_xlfn.TEXTJOIN(", ", TRUE,
 IF(AND(L842=TRUE, E842&gt;0), "Membership Pricing", ""),
 IF(AND(L842=TRUE, M842&gt;0), "PC Points", ""),
 IF(AND(_xlfn.XLOOKUP(C842, Products!A:A, Products!C:C, "")="Bakery", RAND()&lt;0.3), "50% Perishable", "")
)</f>
        <v>PC Points</v>
      </c>
      <c r="O842" s="5">
        <f t="shared" ca="1" si="27"/>
        <v>0</v>
      </c>
    </row>
    <row r="843" spans="1:15" x14ac:dyDescent="0.45">
      <c r="A843" t="s">
        <v>393</v>
      </c>
      <c r="B843" s="6">
        <f>_xlfn.XLOOKUP(Table1[[#This Row],[Transaction_ID]],Transactions!A$2:A$501,Transactions!D$2:D$501)</f>
        <v>45723</v>
      </c>
      <c r="C843">
        <v>123590</v>
      </c>
      <c r="D843" s="5">
        <f>_xlfn.XLOOKUP(Table1[[#This Row],[SKU]],Products!A$2:A$91,Products!E$2:E$91)</f>
        <v>6.99</v>
      </c>
      <c r="E843" s="5">
        <f>_xlfn.XLOOKUP(C843,Products!A$2:A$91,Products!F$2:F$91)</f>
        <v>6</v>
      </c>
      <c r="F843">
        <v>5</v>
      </c>
      <c r="G843" s="5">
        <f>Table1[[#This Row],[Price]]*Table1[[#This Row],[Quantity_Sold]]</f>
        <v>34.950000000000003</v>
      </c>
      <c r="H843" s="5">
        <f t="shared" ca="1" si="26"/>
        <v>30</v>
      </c>
      <c r="I843">
        <f>_xlfn.XLOOKUP(Table1[[#This Row],[Transaction_ID]],Transactions!A$2:A$501,Transactions!B$2:B$501)</f>
        <v>220</v>
      </c>
      <c r="J843">
        <f>_xlfn.XLOOKUP(Table1[[#This Row],[Transaction_ID]],Transactions!$A$2:$A$501,Transactions!$C$2:$C$501)</f>
        <v>2</v>
      </c>
      <c r="K843" t="str">
        <f>_xlfn.XLOOKUP(Table1[[#This Row],[Transaction_ID]],Transactions!A$2:A$501,Transactions!F$2:F$501)</f>
        <v>Credit Card</v>
      </c>
      <c r="L843" t="b">
        <f>_xlfn.XLOOKUP(Table1[[#This Row],[Transaction_ID]],Transactions!A$2:A$501,Transactions!G$2:G$501)</f>
        <v>1</v>
      </c>
      <c r="M843" s="1">
        <f>IF(L843=TRUE, _xlfn.XLOOKUP(C843, Products!A$2:A$91,Products!G$2:G$91), 0)</f>
        <v>0</v>
      </c>
      <c r="N843" t="str">
        <f ca="1">_xlfn.TEXTJOIN(", ", TRUE,
 IF(AND(L843=TRUE, E843&gt;0), "Membership Pricing", ""),
 IF(AND(L843=TRUE, M843&gt;0), "PC Points", ""),
 IF(AND(_xlfn.XLOOKUP(C843, Products!A:A, Products!C:C, "")="Bakery", RAND()&lt;0.3), "50% Perishable", "")
)</f>
        <v>Membership Pricing</v>
      </c>
      <c r="O843" s="5">
        <f t="shared" ca="1" si="27"/>
        <v>4.9500000000000028</v>
      </c>
    </row>
    <row r="844" spans="1:15" x14ac:dyDescent="0.45">
      <c r="A844" t="s">
        <v>393</v>
      </c>
      <c r="B844" s="6">
        <f>_xlfn.XLOOKUP(Table1[[#This Row],[Transaction_ID]],Transactions!A$2:A$501,Transactions!D$2:D$501)</f>
        <v>45723</v>
      </c>
      <c r="C844">
        <v>123589</v>
      </c>
      <c r="D844" s="5">
        <f>_xlfn.XLOOKUP(Table1[[#This Row],[SKU]],Products!A$2:A$91,Products!E$2:E$91)</f>
        <v>4.99</v>
      </c>
      <c r="E844" s="5">
        <f>_xlfn.XLOOKUP(C844,Products!A$2:A$91,Products!F$2:F$91)</f>
        <v>0</v>
      </c>
      <c r="F844">
        <v>5</v>
      </c>
      <c r="G844" s="5">
        <f>Table1[[#This Row],[Price]]*Table1[[#This Row],[Quantity_Sold]]</f>
        <v>24.950000000000003</v>
      </c>
      <c r="H844" s="5">
        <f t="shared" ca="1" si="26"/>
        <v>24.950000000000003</v>
      </c>
      <c r="I844">
        <f>_xlfn.XLOOKUP(Table1[[#This Row],[Transaction_ID]],Transactions!A$2:A$501,Transactions!B$2:B$501)</f>
        <v>220</v>
      </c>
      <c r="J844">
        <f>_xlfn.XLOOKUP(Table1[[#This Row],[Transaction_ID]],Transactions!$A$2:$A$501,Transactions!$C$2:$C$501)</f>
        <v>2</v>
      </c>
      <c r="K844" t="str">
        <f>_xlfn.XLOOKUP(Table1[[#This Row],[Transaction_ID]],Transactions!A$2:A$501,Transactions!F$2:F$501)</f>
        <v>Credit Card</v>
      </c>
      <c r="L844" t="b">
        <f>_xlfn.XLOOKUP(Table1[[#This Row],[Transaction_ID]],Transactions!A$2:A$501,Transactions!G$2:G$501)</f>
        <v>1</v>
      </c>
      <c r="M844" s="1">
        <f>IF(L844=TRUE, _xlfn.XLOOKUP(C844, Products!A$2:A$91,Products!G$2:G$91), 0)</f>
        <v>0</v>
      </c>
      <c r="N844" t="str">
        <f ca="1">_xlfn.TEXTJOIN(", ", TRUE,
 IF(AND(L844=TRUE, E844&gt;0), "Membership Pricing", ""),
 IF(AND(L844=TRUE, M844&gt;0), "PC Points", ""),
 IF(AND(_xlfn.XLOOKUP(C844, Products!A:A, Products!C:C, "")="Bakery", RAND()&lt;0.3), "50% Perishable", "")
)</f>
        <v/>
      </c>
      <c r="O844" s="5">
        <f t="shared" ca="1" si="27"/>
        <v>0</v>
      </c>
    </row>
    <row r="845" spans="1:15" x14ac:dyDescent="0.45">
      <c r="A845" t="s">
        <v>393</v>
      </c>
      <c r="B845" s="6">
        <f>_xlfn.XLOOKUP(Table1[[#This Row],[Transaction_ID]],Transactions!A$2:A$501,Transactions!D$2:D$501)</f>
        <v>45723</v>
      </c>
      <c r="C845">
        <v>123532</v>
      </c>
      <c r="D845" s="5">
        <f>_xlfn.XLOOKUP(Table1[[#This Row],[SKU]],Products!A$2:A$91,Products!E$2:E$91)</f>
        <v>8.99</v>
      </c>
      <c r="E845" s="5">
        <f>_xlfn.XLOOKUP(C845,Products!A$2:A$91,Products!F$2:F$91)</f>
        <v>6</v>
      </c>
      <c r="F845">
        <v>5</v>
      </c>
      <c r="G845" s="5">
        <f>Table1[[#This Row],[Price]]*Table1[[#This Row],[Quantity_Sold]]</f>
        <v>44.95</v>
      </c>
      <c r="H845" s="5">
        <f t="shared" ca="1" si="26"/>
        <v>30</v>
      </c>
      <c r="I845">
        <f>_xlfn.XLOOKUP(Table1[[#This Row],[Transaction_ID]],Transactions!A$2:A$501,Transactions!B$2:B$501)</f>
        <v>220</v>
      </c>
      <c r="J845">
        <f>_xlfn.XLOOKUP(Table1[[#This Row],[Transaction_ID]],Transactions!$A$2:$A$501,Transactions!$C$2:$C$501)</f>
        <v>2</v>
      </c>
      <c r="K845" t="str">
        <f>_xlfn.XLOOKUP(Table1[[#This Row],[Transaction_ID]],Transactions!A$2:A$501,Transactions!F$2:F$501)</f>
        <v>Credit Card</v>
      </c>
      <c r="L845" t="b">
        <f>_xlfn.XLOOKUP(Table1[[#This Row],[Transaction_ID]],Transactions!A$2:A$501,Transactions!G$2:G$501)</f>
        <v>1</v>
      </c>
      <c r="M845" s="1">
        <f>IF(L845=TRUE, _xlfn.XLOOKUP(C845, Products!A$2:A$91,Products!G$2:G$91), 0)</f>
        <v>0</v>
      </c>
      <c r="N845" t="str">
        <f ca="1">_xlfn.TEXTJOIN(", ", TRUE,
 IF(AND(L845=TRUE, E845&gt;0), "Membership Pricing", ""),
 IF(AND(L845=TRUE, M845&gt;0), "PC Points", ""),
 IF(AND(_xlfn.XLOOKUP(C845, Products!A:A, Products!C:C, "")="Bakery", RAND()&lt;0.3), "50% Perishable", "")
)</f>
        <v>Membership Pricing</v>
      </c>
      <c r="O845" s="5">
        <f t="shared" ca="1" si="27"/>
        <v>14.950000000000003</v>
      </c>
    </row>
    <row r="846" spans="1:15" x14ac:dyDescent="0.45">
      <c r="A846" t="s">
        <v>393</v>
      </c>
      <c r="B846" s="6">
        <f>_xlfn.XLOOKUP(Table1[[#This Row],[Transaction_ID]],Transactions!A$2:A$501,Transactions!D$2:D$501)</f>
        <v>45723</v>
      </c>
      <c r="C846">
        <v>123545</v>
      </c>
      <c r="D846" s="5">
        <f>_xlfn.XLOOKUP(Table1[[#This Row],[SKU]],Products!A$2:A$91,Products!E$2:E$91)</f>
        <v>3.99</v>
      </c>
      <c r="E846" s="5">
        <f>_xlfn.XLOOKUP(C846,Products!A$2:A$91,Products!F$2:F$91)</f>
        <v>2.4900000000000002</v>
      </c>
      <c r="F846">
        <v>2</v>
      </c>
      <c r="G846" s="5">
        <f>Table1[[#This Row],[Price]]*Table1[[#This Row],[Quantity_Sold]]</f>
        <v>7.98</v>
      </c>
      <c r="H846" s="5">
        <f t="shared" ca="1" si="26"/>
        <v>4.9800000000000004</v>
      </c>
      <c r="I846">
        <f>_xlfn.XLOOKUP(Table1[[#This Row],[Transaction_ID]],Transactions!A$2:A$501,Transactions!B$2:B$501)</f>
        <v>220</v>
      </c>
      <c r="J846">
        <f>_xlfn.XLOOKUP(Table1[[#This Row],[Transaction_ID]],Transactions!$A$2:$A$501,Transactions!$C$2:$C$501)</f>
        <v>2</v>
      </c>
      <c r="K846" t="str">
        <f>_xlfn.XLOOKUP(Table1[[#This Row],[Transaction_ID]],Transactions!A$2:A$501,Transactions!F$2:F$501)</f>
        <v>Credit Card</v>
      </c>
      <c r="L846" t="b">
        <f>_xlfn.XLOOKUP(Table1[[#This Row],[Transaction_ID]],Transactions!A$2:A$501,Transactions!G$2:G$501)</f>
        <v>1</v>
      </c>
      <c r="M846" s="1">
        <f>IF(L846=TRUE, _xlfn.XLOOKUP(C846, Products!A$2:A$91,Products!G$2:G$91), 0)</f>
        <v>0</v>
      </c>
      <c r="N846" t="str">
        <f ca="1">_xlfn.TEXTJOIN(", ", TRUE,
 IF(AND(L846=TRUE, E846&gt;0), "Membership Pricing", ""),
 IF(AND(L846=TRUE, M846&gt;0), "PC Points", ""),
 IF(AND(_xlfn.XLOOKUP(C846, Products!A:A, Products!C:C, "")="Bakery", RAND()&lt;0.3), "50% Perishable", "")
)</f>
        <v>Membership Pricing</v>
      </c>
      <c r="O846" s="5">
        <f t="shared" ca="1" si="27"/>
        <v>3</v>
      </c>
    </row>
    <row r="847" spans="1:15" x14ac:dyDescent="0.45">
      <c r="A847" t="s">
        <v>394</v>
      </c>
      <c r="B847" s="6">
        <f>_xlfn.XLOOKUP(Table1[[#This Row],[Transaction_ID]],Transactions!A$2:A$501,Transactions!D$2:D$501)</f>
        <v>45723</v>
      </c>
      <c r="C847">
        <v>123523</v>
      </c>
      <c r="D847" s="5">
        <f>_xlfn.XLOOKUP(Table1[[#This Row],[SKU]],Products!A$2:A$91,Products!E$2:E$91)</f>
        <v>5.99</v>
      </c>
      <c r="E847" s="5">
        <f>_xlfn.XLOOKUP(C847,Products!A$2:A$91,Products!F$2:F$91)</f>
        <v>0</v>
      </c>
      <c r="F847">
        <v>2</v>
      </c>
      <c r="G847" s="5">
        <f>Table1[[#This Row],[Price]]*Table1[[#This Row],[Quantity_Sold]]</f>
        <v>11.98</v>
      </c>
      <c r="H847" s="5">
        <f t="shared" ca="1" si="26"/>
        <v>11.98</v>
      </c>
      <c r="I847">
        <f>_xlfn.XLOOKUP(Table1[[#This Row],[Transaction_ID]],Transactions!A$2:A$501,Transactions!B$2:B$501)</f>
        <v>211</v>
      </c>
      <c r="J847">
        <f>_xlfn.XLOOKUP(Table1[[#This Row],[Transaction_ID]],Transactions!$A$2:$A$501,Transactions!$C$2:$C$501)</f>
        <v>1</v>
      </c>
      <c r="K847" t="str">
        <f>_xlfn.XLOOKUP(Table1[[#This Row],[Transaction_ID]],Transactions!A$2:A$501,Transactions!F$2:F$501)</f>
        <v>Debit Card</v>
      </c>
      <c r="L847" t="b">
        <f>_xlfn.XLOOKUP(Table1[[#This Row],[Transaction_ID]],Transactions!A$2:A$501,Transactions!G$2:G$501)</f>
        <v>1</v>
      </c>
      <c r="M847" s="1">
        <f>IF(L847=TRUE, _xlfn.XLOOKUP(C847, Products!A$2:A$91,Products!G$2:G$91), 0)</f>
        <v>0</v>
      </c>
      <c r="N847" t="str">
        <f ca="1">_xlfn.TEXTJOIN(", ", TRUE,
 IF(AND(L847=TRUE, E847&gt;0), "Membership Pricing", ""),
 IF(AND(L847=TRUE, M847&gt;0), "PC Points", ""),
 IF(AND(_xlfn.XLOOKUP(C847, Products!A:A, Products!C:C, "")="Bakery", RAND()&lt;0.3), "50% Perishable", "")
)</f>
        <v/>
      </c>
      <c r="O847" s="5">
        <f t="shared" ca="1" si="27"/>
        <v>0</v>
      </c>
    </row>
    <row r="848" spans="1:15" x14ac:dyDescent="0.45">
      <c r="A848" t="s">
        <v>394</v>
      </c>
      <c r="B848" s="6">
        <f>_xlfn.XLOOKUP(Table1[[#This Row],[Transaction_ID]],Transactions!A$2:A$501,Transactions!D$2:D$501)</f>
        <v>45723</v>
      </c>
      <c r="C848">
        <v>123516</v>
      </c>
      <c r="D848" s="5">
        <f>_xlfn.XLOOKUP(Table1[[#This Row],[SKU]],Products!A$2:A$91,Products!E$2:E$91)</f>
        <v>7.99</v>
      </c>
      <c r="E848" s="5">
        <f>_xlfn.XLOOKUP(C848,Products!A$2:A$91,Products!F$2:F$91)</f>
        <v>0</v>
      </c>
      <c r="F848">
        <v>4</v>
      </c>
      <c r="G848" s="5">
        <f>Table1[[#This Row],[Price]]*Table1[[#This Row],[Quantity_Sold]]</f>
        <v>31.96</v>
      </c>
      <c r="H848" s="5">
        <f t="shared" ca="1" si="26"/>
        <v>31.96</v>
      </c>
      <c r="I848">
        <f>_xlfn.XLOOKUP(Table1[[#This Row],[Transaction_ID]],Transactions!A$2:A$501,Transactions!B$2:B$501)</f>
        <v>211</v>
      </c>
      <c r="J848">
        <f>_xlfn.XLOOKUP(Table1[[#This Row],[Transaction_ID]],Transactions!$A$2:$A$501,Transactions!$C$2:$C$501)</f>
        <v>1</v>
      </c>
      <c r="K848" t="str">
        <f>_xlfn.XLOOKUP(Table1[[#This Row],[Transaction_ID]],Transactions!A$2:A$501,Transactions!F$2:F$501)</f>
        <v>Debit Card</v>
      </c>
      <c r="L848" t="b">
        <f>_xlfn.XLOOKUP(Table1[[#This Row],[Transaction_ID]],Transactions!A$2:A$501,Transactions!G$2:G$501)</f>
        <v>1</v>
      </c>
      <c r="M848" s="1">
        <f>IF(L848=TRUE, _xlfn.XLOOKUP(C848, Products!A$2:A$91,Products!G$2:G$91), 0)</f>
        <v>0</v>
      </c>
      <c r="N848" t="str">
        <f ca="1">_xlfn.TEXTJOIN(", ", TRUE,
 IF(AND(L848=TRUE, E848&gt;0), "Membership Pricing", ""),
 IF(AND(L848=TRUE, M848&gt;0), "PC Points", ""),
 IF(AND(_xlfn.XLOOKUP(C848, Products!A:A, Products!C:C, "")="Bakery", RAND()&lt;0.3), "50% Perishable", "")
)</f>
        <v/>
      </c>
      <c r="O848" s="5">
        <f t="shared" ca="1" si="27"/>
        <v>0</v>
      </c>
    </row>
    <row r="849" spans="1:15" x14ac:dyDescent="0.45">
      <c r="A849" t="s">
        <v>395</v>
      </c>
      <c r="B849" s="6">
        <f>_xlfn.XLOOKUP(Table1[[#This Row],[Transaction_ID]],Transactions!A$2:A$501,Transactions!D$2:D$501)</f>
        <v>45723</v>
      </c>
      <c r="C849">
        <v>123564</v>
      </c>
      <c r="D849" s="5">
        <f>_xlfn.XLOOKUP(Table1[[#This Row],[SKU]],Products!A$2:A$91,Products!E$2:E$91)</f>
        <v>4.49</v>
      </c>
      <c r="E849" s="5">
        <f>_xlfn.XLOOKUP(C849,Products!A$2:A$91,Products!F$2:F$91)</f>
        <v>0</v>
      </c>
      <c r="F849">
        <v>5</v>
      </c>
      <c r="G849" s="5">
        <f>Table1[[#This Row],[Price]]*Table1[[#This Row],[Quantity_Sold]]</f>
        <v>22.450000000000003</v>
      </c>
      <c r="H849" s="5">
        <f t="shared" ca="1" si="26"/>
        <v>22.450000000000003</v>
      </c>
      <c r="I849">
        <f>_xlfn.XLOOKUP(Table1[[#This Row],[Transaction_ID]],Transactions!A$2:A$501,Transactions!B$2:B$501)</f>
        <v>219</v>
      </c>
      <c r="J849">
        <f>_xlfn.XLOOKUP(Table1[[#This Row],[Transaction_ID]],Transactions!$A$2:$A$501,Transactions!$C$2:$C$501)</f>
        <v>3</v>
      </c>
      <c r="K849" t="str">
        <f>_xlfn.XLOOKUP(Table1[[#This Row],[Transaction_ID]],Transactions!A$2:A$501,Transactions!F$2:F$501)</f>
        <v>Debit Card</v>
      </c>
      <c r="L849" t="b">
        <f>_xlfn.XLOOKUP(Table1[[#This Row],[Transaction_ID]],Transactions!A$2:A$501,Transactions!G$2:G$501)</f>
        <v>1</v>
      </c>
      <c r="M849" s="1">
        <f>IF(L849=TRUE, _xlfn.XLOOKUP(C849, Products!A$2:A$91,Products!G$2:G$91), 0)</f>
        <v>0</v>
      </c>
      <c r="N849" t="str">
        <f ca="1">_xlfn.TEXTJOIN(", ", TRUE,
 IF(AND(L849=TRUE, E849&gt;0), "Membership Pricing", ""),
 IF(AND(L849=TRUE, M849&gt;0), "PC Points", ""),
 IF(AND(_xlfn.XLOOKUP(C849, Products!A:A, Products!C:C, "")="Bakery", RAND()&lt;0.3), "50% Perishable", "")
)</f>
        <v/>
      </c>
      <c r="O849" s="5">
        <f t="shared" ca="1" si="27"/>
        <v>0</v>
      </c>
    </row>
    <row r="850" spans="1:15" x14ac:dyDescent="0.45">
      <c r="A850" t="s">
        <v>395</v>
      </c>
      <c r="B850" s="6">
        <f>_xlfn.XLOOKUP(Table1[[#This Row],[Transaction_ID]],Transactions!A$2:A$501,Transactions!D$2:D$501)</f>
        <v>45723</v>
      </c>
      <c r="C850">
        <v>123512</v>
      </c>
      <c r="D850" s="5">
        <f>_xlfn.XLOOKUP(Table1[[#This Row],[SKU]],Products!A$2:A$91,Products!E$2:E$91)</f>
        <v>3.49</v>
      </c>
      <c r="E850" s="5">
        <f>_xlfn.XLOOKUP(C850,Products!A$2:A$91,Products!F$2:F$91)</f>
        <v>0</v>
      </c>
      <c r="F850">
        <v>4</v>
      </c>
      <c r="G850" s="5">
        <f>Table1[[#This Row],[Price]]*Table1[[#This Row],[Quantity_Sold]]</f>
        <v>13.96</v>
      </c>
      <c r="H850" s="5">
        <f t="shared" ca="1" si="26"/>
        <v>13.96</v>
      </c>
      <c r="I850">
        <f>_xlfn.XLOOKUP(Table1[[#This Row],[Transaction_ID]],Transactions!A$2:A$501,Transactions!B$2:B$501)</f>
        <v>219</v>
      </c>
      <c r="J850">
        <f>_xlfn.XLOOKUP(Table1[[#This Row],[Transaction_ID]],Transactions!$A$2:$A$501,Transactions!$C$2:$C$501)</f>
        <v>3</v>
      </c>
      <c r="K850" t="str">
        <f>_xlfn.XLOOKUP(Table1[[#This Row],[Transaction_ID]],Transactions!A$2:A$501,Transactions!F$2:F$501)</f>
        <v>Debit Card</v>
      </c>
      <c r="L850" t="b">
        <f>_xlfn.XLOOKUP(Table1[[#This Row],[Transaction_ID]],Transactions!A$2:A$501,Transactions!G$2:G$501)</f>
        <v>1</v>
      </c>
      <c r="M850" s="1">
        <f>IF(L850=TRUE, _xlfn.XLOOKUP(C850, Products!A$2:A$91,Products!G$2:G$91), 0)</f>
        <v>0</v>
      </c>
      <c r="N850" t="str">
        <f ca="1">_xlfn.TEXTJOIN(", ", TRUE,
 IF(AND(L850=TRUE, E850&gt;0), "Membership Pricing", ""),
 IF(AND(L850=TRUE, M850&gt;0), "PC Points", ""),
 IF(AND(_xlfn.XLOOKUP(C850, Products!A:A, Products!C:C, "")="Bakery", RAND()&lt;0.3), "50% Perishable", "")
)</f>
        <v/>
      </c>
      <c r="O850" s="5">
        <f t="shared" ca="1" si="27"/>
        <v>0</v>
      </c>
    </row>
    <row r="851" spans="1:15" x14ac:dyDescent="0.45">
      <c r="A851" t="s">
        <v>396</v>
      </c>
      <c r="B851" s="6">
        <f>_xlfn.XLOOKUP(Table1[[#This Row],[Transaction_ID]],Transactions!A$2:A$501,Transactions!D$2:D$501)</f>
        <v>45714</v>
      </c>
      <c r="C851">
        <v>123558</v>
      </c>
      <c r="D851" s="5">
        <f>_xlfn.XLOOKUP(Table1[[#This Row],[SKU]],Products!A$2:A$91,Products!E$2:E$91)</f>
        <v>3.99</v>
      </c>
      <c r="E851" s="5">
        <f>_xlfn.XLOOKUP(C851,Products!A$2:A$91,Products!F$2:F$91)</f>
        <v>0</v>
      </c>
      <c r="F851">
        <v>5</v>
      </c>
      <c r="G851" s="5">
        <f>Table1[[#This Row],[Price]]*Table1[[#This Row],[Quantity_Sold]]</f>
        <v>19.950000000000003</v>
      </c>
      <c r="H851" s="5">
        <f t="shared" ca="1" si="26"/>
        <v>19.950000000000003</v>
      </c>
      <c r="I851">
        <f>_xlfn.XLOOKUP(Table1[[#This Row],[Transaction_ID]],Transactions!A$2:A$501,Transactions!B$2:B$501)</f>
        <v>209</v>
      </c>
      <c r="J851">
        <f>_xlfn.XLOOKUP(Table1[[#This Row],[Transaction_ID]],Transactions!$A$2:$A$501,Transactions!$C$2:$C$501)</f>
        <v>3</v>
      </c>
      <c r="K851" t="str">
        <f>_xlfn.XLOOKUP(Table1[[#This Row],[Transaction_ID]],Transactions!A$2:A$501,Transactions!F$2:F$501)</f>
        <v>Debit Card</v>
      </c>
      <c r="L851" t="b">
        <f>_xlfn.XLOOKUP(Table1[[#This Row],[Transaction_ID]],Transactions!A$2:A$501,Transactions!G$2:G$501)</f>
        <v>1</v>
      </c>
      <c r="M851" s="1">
        <f>IF(L851=TRUE, _xlfn.XLOOKUP(C851, Products!A$2:A$91,Products!G$2:G$91), 0)</f>
        <v>0</v>
      </c>
      <c r="N851" t="str">
        <f ca="1">_xlfn.TEXTJOIN(", ", TRUE,
 IF(AND(L851=TRUE, E851&gt;0), "Membership Pricing", ""),
 IF(AND(L851=TRUE, M851&gt;0), "PC Points", ""),
 IF(AND(_xlfn.XLOOKUP(C851, Products!A:A, Products!C:C, "")="Bakery", RAND()&lt;0.3), "50% Perishable", "")
)</f>
        <v/>
      </c>
      <c r="O851" s="5">
        <f t="shared" ca="1" si="27"/>
        <v>0</v>
      </c>
    </row>
    <row r="852" spans="1:15" x14ac:dyDescent="0.45">
      <c r="A852" t="s">
        <v>396</v>
      </c>
      <c r="B852" s="6">
        <f>_xlfn.XLOOKUP(Table1[[#This Row],[Transaction_ID]],Transactions!A$2:A$501,Transactions!D$2:D$501)</f>
        <v>45714</v>
      </c>
      <c r="C852">
        <v>123569</v>
      </c>
      <c r="D852" s="5">
        <f>_xlfn.XLOOKUP(Table1[[#This Row],[SKU]],Products!A$2:A$91,Products!E$2:E$91)</f>
        <v>3.99</v>
      </c>
      <c r="E852" s="5">
        <f>_xlfn.XLOOKUP(C852,Products!A$2:A$91,Products!F$2:F$91)</f>
        <v>0</v>
      </c>
      <c r="F852">
        <v>4</v>
      </c>
      <c r="G852" s="5">
        <f>Table1[[#This Row],[Price]]*Table1[[#This Row],[Quantity_Sold]]</f>
        <v>15.96</v>
      </c>
      <c r="H852" s="5">
        <f t="shared" ca="1" si="26"/>
        <v>15.96</v>
      </c>
      <c r="I852">
        <f>_xlfn.XLOOKUP(Table1[[#This Row],[Transaction_ID]],Transactions!A$2:A$501,Transactions!B$2:B$501)</f>
        <v>209</v>
      </c>
      <c r="J852">
        <f>_xlfn.XLOOKUP(Table1[[#This Row],[Transaction_ID]],Transactions!$A$2:$A$501,Transactions!$C$2:$C$501)</f>
        <v>3</v>
      </c>
      <c r="K852" t="str">
        <f>_xlfn.XLOOKUP(Table1[[#This Row],[Transaction_ID]],Transactions!A$2:A$501,Transactions!F$2:F$501)</f>
        <v>Debit Card</v>
      </c>
      <c r="L852" t="b">
        <f>_xlfn.XLOOKUP(Table1[[#This Row],[Transaction_ID]],Transactions!A$2:A$501,Transactions!G$2:G$501)</f>
        <v>1</v>
      </c>
      <c r="M852" s="1">
        <f>IF(L852=TRUE, _xlfn.XLOOKUP(C852, Products!A$2:A$91,Products!G$2:G$91), 0)</f>
        <v>0</v>
      </c>
      <c r="N852" t="str">
        <f ca="1">_xlfn.TEXTJOIN(", ", TRUE,
 IF(AND(L852=TRUE, E852&gt;0), "Membership Pricing", ""),
 IF(AND(L852=TRUE, M852&gt;0), "PC Points", ""),
 IF(AND(_xlfn.XLOOKUP(C852, Products!A:A, Products!C:C, "")="Bakery", RAND()&lt;0.3), "50% Perishable", "")
)</f>
        <v/>
      </c>
      <c r="O852" s="5">
        <f t="shared" ca="1" si="27"/>
        <v>0</v>
      </c>
    </row>
    <row r="853" spans="1:15" x14ac:dyDescent="0.45">
      <c r="A853" t="s">
        <v>396</v>
      </c>
      <c r="B853" s="6">
        <f>_xlfn.XLOOKUP(Table1[[#This Row],[Transaction_ID]],Transactions!A$2:A$501,Transactions!D$2:D$501)</f>
        <v>45714</v>
      </c>
      <c r="C853">
        <v>123600</v>
      </c>
      <c r="D853" s="5">
        <f>_xlfn.XLOOKUP(Table1[[#This Row],[SKU]],Products!A$2:A$91,Products!E$2:E$91)</f>
        <v>4.99</v>
      </c>
      <c r="E853" s="5">
        <f>_xlfn.XLOOKUP(C853,Products!A$2:A$91,Products!F$2:F$91)</f>
        <v>0</v>
      </c>
      <c r="F853">
        <v>3</v>
      </c>
      <c r="G853" s="5">
        <f>Table1[[#This Row],[Price]]*Table1[[#This Row],[Quantity_Sold]]</f>
        <v>14.97</v>
      </c>
      <c r="H853" s="5">
        <f t="shared" ca="1" si="26"/>
        <v>14.97</v>
      </c>
      <c r="I853">
        <f>_xlfn.XLOOKUP(Table1[[#This Row],[Transaction_ID]],Transactions!A$2:A$501,Transactions!B$2:B$501)</f>
        <v>209</v>
      </c>
      <c r="J853">
        <f>_xlfn.XLOOKUP(Table1[[#This Row],[Transaction_ID]],Transactions!$A$2:$A$501,Transactions!$C$2:$C$501)</f>
        <v>3</v>
      </c>
      <c r="K853" t="str">
        <f>_xlfn.XLOOKUP(Table1[[#This Row],[Transaction_ID]],Transactions!A$2:A$501,Transactions!F$2:F$501)</f>
        <v>Debit Card</v>
      </c>
      <c r="L853" t="b">
        <f>_xlfn.XLOOKUP(Table1[[#This Row],[Transaction_ID]],Transactions!A$2:A$501,Transactions!G$2:G$501)</f>
        <v>1</v>
      </c>
      <c r="M853" s="1">
        <f>IF(L853=TRUE, _xlfn.XLOOKUP(C853, Products!A$2:A$91,Products!G$2:G$91), 0)</f>
        <v>2000</v>
      </c>
      <c r="N853" t="str">
        <f ca="1">_xlfn.TEXTJOIN(", ", TRUE,
 IF(AND(L853=TRUE, E853&gt;0), "Membership Pricing", ""),
 IF(AND(L853=TRUE, M853&gt;0), "PC Points", ""),
 IF(AND(_xlfn.XLOOKUP(C853, Products!A:A, Products!C:C, "")="Bakery", RAND()&lt;0.3), "50% Perishable", "")
)</f>
        <v>PC Points</v>
      </c>
      <c r="O853" s="5">
        <f t="shared" ca="1" si="27"/>
        <v>0</v>
      </c>
    </row>
    <row r="854" spans="1:15" x14ac:dyDescent="0.45">
      <c r="A854" t="s">
        <v>396</v>
      </c>
      <c r="B854" s="6">
        <f>_xlfn.XLOOKUP(Table1[[#This Row],[Transaction_ID]],Transactions!A$2:A$501,Transactions!D$2:D$501)</f>
        <v>45714</v>
      </c>
      <c r="C854">
        <v>123542</v>
      </c>
      <c r="D854" s="5">
        <f>_xlfn.XLOOKUP(Table1[[#This Row],[SKU]],Products!A$2:A$91,Products!E$2:E$91)</f>
        <v>2.4900000000000002</v>
      </c>
      <c r="E854" s="5">
        <f>_xlfn.XLOOKUP(C854,Products!A$2:A$91,Products!F$2:F$91)</f>
        <v>0</v>
      </c>
      <c r="F854">
        <v>4</v>
      </c>
      <c r="G854" s="5">
        <f>Table1[[#This Row],[Price]]*Table1[[#This Row],[Quantity_Sold]]</f>
        <v>9.9600000000000009</v>
      </c>
      <c r="H854" s="5">
        <f t="shared" ca="1" si="26"/>
        <v>9.9600000000000009</v>
      </c>
      <c r="I854">
        <f>_xlfn.XLOOKUP(Table1[[#This Row],[Transaction_ID]],Transactions!A$2:A$501,Transactions!B$2:B$501)</f>
        <v>209</v>
      </c>
      <c r="J854">
        <f>_xlfn.XLOOKUP(Table1[[#This Row],[Transaction_ID]],Transactions!$A$2:$A$501,Transactions!$C$2:$C$501)</f>
        <v>3</v>
      </c>
      <c r="K854" t="str">
        <f>_xlfn.XLOOKUP(Table1[[#This Row],[Transaction_ID]],Transactions!A$2:A$501,Transactions!F$2:F$501)</f>
        <v>Debit Card</v>
      </c>
      <c r="L854" t="b">
        <f>_xlfn.XLOOKUP(Table1[[#This Row],[Transaction_ID]],Transactions!A$2:A$501,Transactions!G$2:G$501)</f>
        <v>1</v>
      </c>
      <c r="M854" s="1">
        <f>IF(L854=TRUE, _xlfn.XLOOKUP(C854, Products!A$2:A$91,Products!G$2:G$91), 0)</f>
        <v>0</v>
      </c>
      <c r="N854" t="str">
        <f ca="1">_xlfn.TEXTJOIN(", ", TRUE,
 IF(AND(L854=TRUE, E854&gt;0), "Membership Pricing", ""),
 IF(AND(L854=TRUE, M854&gt;0), "PC Points", ""),
 IF(AND(_xlfn.XLOOKUP(C854, Products!A:A, Products!C:C, "")="Bakery", RAND()&lt;0.3), "50% Perishable", "")
)</f>
        <v/>
      </c>
      <c r="O854" s="5">
        <f t="shared" ca="1" si="27"/>
        <v>0</v>
      </c>
    </row>
    <row r="855" spans="1:15" x14ac:dyDescent="0.45">
      <c r="A855" t="s">
        <v>175</v>
      </c>
      <c r="B855" s="6">
        <f>_xlfn.XLOOKUP(Table1[[#This Row],[Transaction_ID]],Transactions!A$2:A$501,Transactions!D$2:D$501)</f>
        <v>45714</v>
      </c>
      <c r="C855">
        <v>123525</v>
      </c>
      <c r="D855" s="5">
        <f>_xlfn.XLOOKUP(Table1[[#This Row],[SKU]],Products!A$2:A$91,Products!E$2:E$91)</f>
        <v>3.99</v>
      </c>
      <c r="E855" s="5">
        <f>_xlfn.XLOOKUP(C855,Products!A$2:A$91,Products!F$2:F$91)</f>
        <v>3</v>
      </c>
      <c r="F855">
        <v>5</v>
      </c>
      <c r="G855" s="5">
        <f>Table1[[#This Row],[Price]]*Table1[[#This Row],[Quantity_Sold]]</f>
        <v>19.950000000000003</v>
      </c>
      <c r="H855" s="5">
        <f t="shared" ca="1" si="26"/>
        <v>15</v>
      </c>
      <c r="I855">
        <f>_xlfn.XLOOKUP(Table1[[#This Row],[Transaction_ID]],Transactions!A$2:A$501,Transactions!B$2:B$501)</f>
        <v>215</v>
      </c>
      <c r="J855">
        <f>_xlfn.XLOOKUP(Table1[[#This Row],[Transaction_ID]],Transactions!$A$2:$A$501,Transactions!$C$2:$C$501)</f>
        <v>1</v>
      </c>
      <c r="K855" t="str">
        <f>_xlfn.XLOOKUP(Table1[[#This Row],[Transaction_ID]],Transactions!A$2:A$501,Transactions!F$2:F$501)</f>
        <v>Cash</v>
      </c>
      <c r="L855" t="b">
        <f>_xlfn.XLOOKUP(Table1[[#This Row],[Transaction_ID]],Transactions!A$2:A$501,Transactions!G$2:G$501)</f>
        <v>1</v>
      </c>
      <c r="M855" s="1">
        <f>IF(L855=TRUE, _xlfn.XLOOKUP(C855, Products!A$2:A$91,Products!G$2:G$91), 0)</f>
        <v>0</v>
      </c>
      <c r="N855" t="str">
        <f ca="1">_xlfn.TEXTJOIN(", ", TRUE,
 IF(AND(L855=TRUE, E855&gt;0), "Membership Pricing", ""),
 IF(AND(L855=TRUE, M855&gt;0), "PC Points", ""),
 IF(AND(_xlfn.XLOOKUP(C855, Products!A:A, Products!C:C, "")="Bakery", RAND()&lt;0.3), "50% Perishable", "")
)</f>
        <v>Membership Pricing</v>
      </c>
      <c r="O855" s="5">
        <f t="shared" ca="1" si="27"/>
        <v>4.9500000000000028</v>
      </c>
    </row>
    <row r="856" spans="1:15" x14ac:dyDescent="0.45">
      <c r="A856" t="s">
        <v>175</v>
      </c>
      <c r="B856" s="6">
        <f>_xlfn.XLOOKUP(Table1[[#This Row],[Transaction_ID]],Transactions!A$2:A$501,Transactions!D$2:D$501)</f>
        <v>45714</v>
      </c>
      <c r="C856">
        <v>123539</v>
      </c>
      <c r="D856" s="5">
        <f>_xlfn.XLOOKUP(Table1[[#This Row],[SKU]],Products!A$2:A$91,Products!E$2:E$91)</f>
        <v>3.99</v>
      </c>
      <c r="E856" s="5">
        <f>_xlfn.XLOOKUP(C856,Products!A$2:A$91,Products!F$2:F$91)</f>
        <v>0</v>
      </c>
      <c r="F856">
        <v>1</v>
      </c>
      <c r="G856" s="5">
        <f>Table1[[#This Row],[Price]]*Table1[[#This Row],[Quantity_Sold]]</f>
        <v>3.99</v>
      </c>
      <c r="H856" s="5">
        <f t="shared" ca="1" si="26"/>
        <v>3.99</v>
      </c>
      <c r="I856">
        <f>_xlfn.XLOOKUP(Table1[[#This Row],[Transaction_ID]],Transactions!A$2:A$501,Transactions!B$2:B$501)</f>
        <v>215</v>
      </c>
      <c r="J856">
        <f>_xlfn.XLOOKUP(Table1[[#This Row],[Transaction_ID]],Transactions!$A$2:$A$501,Transactions!$C$2:$C$501)</f>
        <v>1</v>
      </c>
      <c r="K856" t="str">
        <f>_xlfn.XLOOKUP(Table1[[#This Row],[Transaction_ID]],Transactions!A$2:A$501,Transactions!F$2:F$501)</f>
        <v>Cash</v>
      </c>
      <c r="L856" t="b">
        <f>_xlfn.XLOOKUP(Table1[[#This Row],[Transaction_ID]],Transactions!A$2:A$501,Transactions!G$2:G$501)</f>
        <v>1</v>
      </c>
      <c r="M856" s="1">
        <f>IF(L856=TRUE, _xlfn.XLOOKUP(C856, Products!A$2:A$91,Products!G$2:G$91), 0)</f>
        <v>0</v>
      </c>
      <c r="N856" t="str">
        <f ca="1">_xlfn.TEXTJOIN(", ", TRUE,
 IF(AND(L856=TRUE, E856&gt;0), "Membership Pricing", ""),
 IF(AND(L856=TRUE, M856&gt;0), "PC Points", ""),
 IF(AND(_xlfn.XLOOKUP(C856, Products!A:A, Products!C:C, "")="Bakery", RAND()&lt;0.3), "50% Perishable", "")
)</f>
        <v/>
      </c>
      <c r="O856" s="5">
        <f t="shared" ca="1" si="27"/>
        <v>0</v>
      </c>
    </row>
    <row r="857" spans="1:15" x14ac:dyDescent="0.45">
      <c r="A857" t="s">
        <v>397</v>
      </c>
      <c r="B857" s="6">
        <f>_xlfn.XLOOKUP(Table1[[#This Row],[Transaction_ID]],Transactions!A$2:A$501,Transactions!D$2:D$501)</f>
        <v>45718</v>
      </c>
      <c r="C857">
        <v>123581</v>
      </c>
      <c r="D857" s="5">
        <f>_xlfn.XLOOKUP(Table1[[#This Row],[SKU]],Products!A$2:A$91,Products!E$2:E$91)</f>
        <v>2.99</v>
      </c>
      <c r="E857" s="5">
        <f>_xlfn.XLOOKUP(C857,Products!A$2:A$91,Products!F$2:F$91)</f>
        <v>0</v>
      </c>
      <c r="F857">
        <v>4</v>
      </c>
      <c r="G857" s="5">
        <f>Table1[[#This Row],[Price]]*Table1[[#This Row],[Quantity_Sold]]</f>
        <v>11.96</v>
      </c>
      <c r="H857" s="5">
        <f t="shared" ca="1" si="26"/>
        <v>11.96</v>
      </c>
      <c r="I857">
        <f>_xlfn.XLOOKUP(Table1[[#This Row],[Transaction_ID]],Transactions!A$2:A$501,Transactions!B$2:B$501)</f>
        <v>209</v>
      </c>
      <c r="J857">
        <f>_xlfn.XLOOKUP(Table1[[#This Row],[Transaction_ID]],Transactions!$A$2:$A$501,Transactions!$C$2:$C$501)</f>
        <v>3</v>
      </c>
      <c r="K857" t="str">
        <f>_xlfn.XLOOKUP(Table1[[#This Row],[Transaction_ID]],Transactions!A$2:A$501,Transactions!F$2:F$501)</f>
        <v>Cash</v>
      </c>
      <c r="L857" t="b">
        <f>_xlfn.XLOOKUP(Table1[[#This Row],[Transaction_ID]],Transactions!A$2:A$501,Transactions!G$2:G$501)</f>
        <v>1</v>
      </c>
      <c r="M857" s="1">
        <f>IF(L857=TRUE, _xlfn.XLOOKUP(C857, Products!A$2:A$91,Products!G$2:G$91), 0)</f>
        <v>0</v>
      </c>
      <c r="N857" t="str">
        <f ca="1">_xlfn.TEXTJOIN(", ", TRUE,
 IF(AND(L857=TRUE, E857&gt;0), "Membership Pricing", ""),
 IF(AND(L857=TRUE, M857&gt;0), "PC Points", ""),
 IF(AND(_xlfn.XLOOKUP(C857, Products!A:A, Products!C:C, "")="Bakery", RAND()&lt;0.3), "50% Perishable", "")
)</f>
        <v/>
      </c>
      <c r="O857" s="5">
        <f t="shared" ca="1" si="27"/>
        <v>0</v>
      </c>
    </row>
    <row r="858" spans="1:15" x14ac:dyDescent="0.45">
      <c r="A858" t="s">
        <v>397</v>
      </c>
      <c r="B858" s="6">
        <f>_xlfn.XLOOKUP(Table1[[#This Row],[Transaction_ID]],Transactions!A$2:A$501,Transactions!D$2:D$501)</f>
        <v>45718</v>
      </c>
      <c r="C858">
        <v>123599</v>
      </c>
      <c r="D858" s="5">
        <f>_xlfn.XLOOKUP(Table1[[#This Row],[SKU]],Products!A$2:A$91,Products!E$2:E$91)</f>
        <v>6.99</v>
      </c>
      <c r="E858" s="5">
        <f>_xlfn.XLOOKUP(C858,Products!A$2:A$91,Products!F$2:F$91)</f>
        <v>0</v>
      </c>
      <c r="F858">
        <v>2</v>
      </c>
      <c r="G858" s="5">
        <f>Table1[[#This Row],[Price]]*Table1[[#This Row],[Quantity_Sold]]</f>
        <v>13.98</v>
      </c>
      <c r="H858" s="5">
        <f t="shared" ca="1" si="26"/>
        <v>13.98</v>
      </c>
      <c r="I858">
        <f>_xlfn.XLOOKUP(Table1[[#This Row],[Transaction_ID]],Transactions!A$2:A$501,Transactions!B$2:B$501)</f>
        <v>209</v>
      </c>
      <c r="J858">
        <f>_xlfn.XLOOKUP(Table1[[#This Row],[Transaction_ID]],Transactions!$A$2:$A$501,Transactions!$C$2:$C$501)</f>
        <v>3</v>
      </c>
      <c r="K858" t="str">
        <f>_xlfn.XLOOKUP(Table1[[#This Row],[Transaction_ID]],Transactions!A$2:A$501,Transactions!F$2:F$501)</f>
        <v>Cash</v>
      </c>
      <c r="L858" t="b">
        <f>_xlfn.XLOOKUP(Table1[[#This Row],[Transaction_ID]],Transactions!A$2:A$501,Transactions!G$2:G$501)</f>
        <v>1</v>
      </c>
      <c r="M858" s="1">
        <f>IF(L858=TRUE, _xlfn.XLOOKUP(C858, Products!A$2:A$91,Products!G$2:G$91), 0)</f>
        <v>0</v>
      </c>
      <c r="N858" t="str">
        <f ca="1">_xlfn.TEXTJOIN(", ", TRUE,
 IF(AND(L858=TRUE, E858&gt;0), "Membership Pricing", ""),
 IF(AND(L858=TRUE, M858&gt;0), "PC Points", ""),
 IF(AND(_xlfn.XLOOKUP(C858, Products!A:A, Products!C:C, "")="Bakery", RAND()&lt;0.3), "50% Perishable", "")
)</f>
        <v/>
      </c>
      <c r="O858" s="5">
        <f t="shared" ca="1" si="27"/>
        <v>0</v>
      </c>
    </row>
    <row r="859" spans="1:15" x14ac:dyDescent="0.45">
      <c r="A859" t="s">
        <v>397</v>
      </c>
      <c r="B859" s="6">
        <f>_xlfn.XLOOKUP(Table1[[#This Row],[Transaction_ID]],Transactions!A$2:A$501,Transactions!D$2:D$501)</f>
        <v>45718</v>
      </c>
      <c r="C859">
        <v>123526</v>
      </c>
      <c r="D859" s="5">
        <f>_xlfn.XLOOKUP(Table1[[#This Row],[SKU]],Products!A$2:A$91,Products!E$2:E$91)</f>
        <v>5.49</v>
      </c>
      <c r="E859" s="5">
        <f>_xlfn.XLOOKUP(C859,Products!A$2:A$91,Products!F$2:F$91)</f>
        <v>0</v>
      </c>
      <c r="F859">
        <v>1</v>
      </c>
      <c r="G859" s="5">
        <f>Table1[[#This Row],[Price]]*Table1[[#This Row],[Quantity_Sold]]</f>
        <v>5.49</v>
      </c>
      <c r="H859" s="5">
        <f t="shared" ca="1" si="26"/>
        <v>5.49</v>
      </c>
      <c r="I859">
        <f>_xlfn.XLOOKUP(Table1[[#This Row],[Transaction_ID]],Transactions!A$2:A$501,Transactions!B$2:B$501)</f>
        <v>209</v>
      </c>
      <c r="J859">
        <f>_xlfn.XLOOKUP(Table1[[#This Row],[Transaction_ID]],Transactions!$A$2:$A$501,Transactions!$C$2:$C$501)</f>
        <v>3</v>
      </c>
      <c r="K859" t="str">
        <f>_xlfn.XLOOKUP(Table1[[#This Row],[Transaction_ID]],Transactions!A$2:A$501,Transactions!F$2:F$501)</f>
        <v>Cash</v>
      </c>
      <c r="L859" t="b">
        <f>_xlfn.XLOOKUP(Table1[[#This Row],[Transaction_ID]],Transactions!A$2:A$501,Transactions!G$2:G$501)</f>
        <v>1</v>
      </c>
      <c r="M859" s="1">
        <f>IF(L859=TRUE, _xlfn.XLOOKUP(C859, Products!A$2:A$91,Products!G$2:G$91), 0)</f>
        <v>0</v>
      </c>
      <c r="N859" t="str">
        <f ca="1">_xlfn.TEXTJOIN(", ", TRUE,
 IF(AND(L859=TRUE, E859&gt;0), "Membership Pricing", ""),
 IF(AND(L859=TRUE, M859&gt;0), "PC Points", ""),
 IF(AND(_xlfn.XLOOKUP(C859, Products!A:A, Products!C:C, "")="Bakery", RAND()&lt;0.3), "50% Perishable", "")
)</f>
        <v/>
      </c>
      <c r="O859" s="5">
        <f t="shared" ca="1" si="27"/>
        <v>0</v>
      </c>
    </row>
    <row r="860" spans="1:15" x14ac:dyDescent="0.45">
      <c r="A860" t="s">
        <v>397</v>
      </c>
      <c r="B860" s="6">
        <f>_xlfn.XLOOKUP(Table1[[#This Row],[Transaction_ID]],Transactions!A$2:A$501,Transactions!D$2:D$501)</f>
        <v>45718</v>
      </c>
      <c r="C860">
        <v>123568</v>
      </c>
      <c r="D860" s="5">
        <f>_xlfn.XLOOKUP(Table1[[#This Row],[SKU]],Products!A$2:A$91,Products!E$2:E$91)</f>
        <v>4.99</v>
      </c>
      <c r="E860" s="5">
        <f>_xlfn.XLOOKUP(C860,Products!A$2:A$91,Products!F$2:F$91)</f>
        <v>4</v>
      </c>
      <c r="F860">
        <v>5</v>
      </c>
      <c r="G860" s="5">
        <f>Table1[[#This Row],[Price]]*Table1[[#This Row],[Quantity_Sold]]</f>
        <v>24.950000000000003</v>
      </c>
      <c r="H860" s="5">
        <f t="shared" ca="1" si="26"/>
        <v>20</v>
      </c>
      <c r="I860">
        <f>_xlfn.XLOOKUP(Table1[[#This Row],[Transaction_ID]],Transactions!A$2:A$501,Transactions!B$2:B$501)</f>
        <v>209</v>
      </c>
      <c r="J860">
        <f>_xlfn.XLOOKUP(Table1[[#This Row],[Transaction_ID]],Transactions!$A$2:$A$501,Transactions!$C$2:$C$501)</f>
        <v>3</v>
      </c>
      <c r="K860" t="str">
        <f>_xlfn.XLOOKUP(Table1[[#This Row],[Transaction_ID]],Transactions!A$2:A$501,Transactions!F$2:F$501)</f>
        <v>Cash</v>
      </c>
      <c r="L860" t="b">
        <f>_xlfn.XLOOKUP(Table1[[#This Row],[Transaction_ID]],Transactions!A$2:A$501,Transactions!G$2:G$501)</f>
        <v>1</v>
      </c>
      <c r="M860" s="1">
        <f>IF(L860=TRUE, _xlfn.XLOOKUP(C860, Products!A$2:A$91,Products!G$2:G$91), 0)</f>
        <v>0</v>
      </c>
      <c r="N860" t="str">
        <f ca="1">_xlfn.TEXTJOIN(", ", TRUE,
 IF(AND(L860=TRUE, E860&gt;0), "Membership Pricing", ""),
 IF(AND(L860=TRUE, M860&gt;0), "PC Points", ""),
 IF(AND(_xlfn.XLOOKUP(C860, Products!A:A, Products!C:C, "")="Bakery", RAND()&lt;0.3), "50% Perishable", "")
)</f>
        <v>Membership Pricing</v>
      </c>
      <c r="O860" s="5">
        <f t="shared" ca="1" si="27"/>
        <v>4.9500000000000028</v>
      </c>
    </row>
    <row r="861" spans="1:15" x14ac:dyDescent="0.45">
      <c r="A861" t="s">
        <v>176</v>
      </c>
      <c r="B861" s="6">
        <f>_xlfn.XLOOKUP(Table1[[#This Row],[Transaction_ID]],Transactions!A$2:A$501,Transactions!D$2:D$501)</f>
        <v>45718</v>
      </c>
      <c r="C861">
        <v>123588</v>
      </c>
      <c r="D861" s="5">
        <f>_xlfn.XLOOKUP(Table1[[#This Row],[SKU]],Products!A$2:A$91,Products!E$2:E$91)</f>
        <v>2.4900000000000002</v>
      </c>
      <c r="E861" s="5">
        <f>_xlfn.XLOOKUP(C861,Products!A$2:A$91,Products!F$2:F$91)</f>
        <v>0</v>
      </c>
      <c r="F861">
        <v>5</v>
      </c>
      <c r="G861" s="5">
        <f>Table1[[#This Row],[Price]]*Table1[[#This Row],[Quantity_Sold]]</f>
        <v>12.450000000000001</v>
      </c>
      <c r="H861" s="5">
        <f t="shared" ca="1" si="26"/>
        <v>12.450000000000001</v>
      </c>
      <c r="I861">
        <f>_xlfn.XLOOKUP(Table1[[#This Row],[Transaction_ID]],Transactions!A$2:A$501,Transactions!B$2:B$501)</f>
        <v>211</v>
      </c>
      <c r="J861">
        <f>_xlfn.XLOOKUP(Table1[[#This Row],[Transaction_ID]],Transactions!$A$2:$A$501,Transactions!$C$2:$C$501)</f>
        <v>7</v>
      </c>
      <c r="K861" t="str">
        <f>_xlfn.XLOOKUP(Table1[[#This Row],[Transaction_ID]],Transactions!A$2:A$501,Transactions!F$2:F$501)</f>
        <v>Cash</v>
      </c>
      <c r="L861" t="b">
        <f>_xlfn.XLOOKUP(Table1[[#This Row],[Transaction_ID]],Transactions!A$2:A$501,Transactions!G$2:G$501)</f>
        <v>1</v>
      </c>
      <c r="M861" s="1">
        <f>IF(L861=TRUE, _xlfn.XLOOKUP(C861, Products!A$2:A$91,Products!G$2:G$91), 0)</f>
        <v>0</v>
      </c>
      <c r="N861" t="str">
        <f ca="1">_xlfn.TEXTJOIN(", ", TRUE,
 IF(AND(L861=TRUE, E861&gt;0), "Membership Pricing", ""),
 IF(AND(L861=TRUE, M861&gt;0), "PC Points", ""),
 IF(AND(_xlfn.XLOOKUP(C861, Products!A:A, Products!C:C, "")="Bakery", RAND()&lt;0.3), "50% Perishable", "")
)</f>
        <v/>
      </c>
      <c r="O861" s="5">
        <f t="shared" ca="1" si="27"/>
        <v>0</v>
      </c>
    </row>
    <row r="862" spans="1:15" x14ac:dyDescent="0.45">
      <c r="A862" t="s">
        <v>176</v>
      </c>
      <c r="B862" s="6">
        <f>_xlfn.XLOOKUP(Table1[[#This Row],[Transaction_ID]],Transactions!A$2:A$501,Transactions!D$2:D$501)</f>
        <v>45718</v>
      </c>
      <c r="C862">
        <v>123575</v>
      </c>
      <c r="D862" s="5">
        <f>_xlfn.XLOOKUP(Table1[[#This Row],[SKU]],Products!A$2:A$91,Products!E$2:E$91)</f>
        <v>3.49</v>
      </c>
      <c r="E862" s="5">
        <f>_xlfn.XLOOKUP(C862,Products!A$2:A$91,Products!F$2:F$91)</f>
        <v>0</v>
      </c>
      <c r="F862">
        <v>3</v>
      </c>
      <c r="G862" s="5">
        <f>Table1[[#This Row],[Price]]*Table1[[#This Row],[Quantity_Sold]]</f>
        <v>10.47</v>
      </c>
      <c r="H862" s="5">
        <f t="shared" ca="1" si="26"/>
        <v>10.47</v>
      </c>
      <c r="I862">
        <f>_xlfn.XLOOKUP(Table1[[#This Row],[Transaction_ID]],Transactions!A$2:A$501,Transactions!B$2:B$501)</f>
        <v>211</v>
      </c>
      <c r="J862">
        <f>_xlfn.XLOOKUP(Table1[[#This Row],[Transaction_ID]],Transactions!$A$2:$A$501,Transactions!$C$2:$C$501)</f>
        <v>7</v>
      </c>
      <c r="K862" t="str">
        <f>_xlfn.XLOOKUP(Table1[[#This Row],[Transaction_ID]],Transactions!A$2:A$501,Transactions!F$2:F$501)</f>
        <v>Cash</v>
      </c>
      <c r="L862" t="b">
        <f>_xlfn.XLOOKUP(Table1[[#This Row],[Transaction_ID]],Transactions!A$2:A$501,Transactions!G$2:G$501)</f>
        <v>1</v>
      </c>
      <c r="M862" s="1">
        <f>IF(L862=TRUE, _xlfn.XLOOKUP(C862, Products!A$2:A$91,Products!G$2:G$91), 0)</f>
        <v>1000</v>
      </c>
      <c r="N862" t="str">
        <f ca="1">_xlfn.TEXTJOIN(", ", TRUE,
 IF(AND(L862=TRUE, E862&gt;0), "Membership Pricing", ""),
 IF(AND(L862=TRUE, M862&gt;0), "PC Points", ""),
 IF(AND(_xlfn.XLOOKUP(C862, Products!A:A, Products!C:C, "")="Bakery", RAND()&lt;0.3), "50% Perishable", "")
)</f>
        <v>PC Points</v>
      </c>
      <c r="O862" s="5">
        <f t="shared" ca="1" si="27"/>
        <v>0</v>
      </c>
    </row>
    <row r="863" spans="1:15" x14ac:dyDescent="0.45">
      <c r="A863" t="s">
        <v>176</v>
      </c>
      <c r="B863" s="6">
        <f>_xlfn.XLOOKUP(Table1[[#This Row],[Transaction_ID]],Transactions!A$2:A$501,Transactions!D$2:D$501)</f>
        <v>45718</v>
      </c>
      <c r="C863">
        <v>123565</v>
      </c>
      <c r="D863" s="5">
        <f>_xlfn.XLOOKUP(Table1[[#This Row],[SKU]],Products!A$2:A$91,Products!E$2:E$91)</f>
        <v>3.49</v>
      </c>
      <c r="E863" s="5">
        <f>_xlfn.XLOOKUP(C863,Products!A$2:A$91,Products!F$2:F$91)</f>
        <v>0</v>
      </c>
      <c r="F863">
        <v>4</v>
      </c>
      <c r="G863" s="5">
        <f>Table1[[#This Row],[Price]]*Table1[[#This Row],[Quantity_Sold]]</f>
        <v>13.96</v>
      </c>
      <c r="H863" s="5">
        <f t="shared" ca="1" si="26"/>
        <v>13.96</v>
      </c>
      <c r="I863">
        <f>_xlfn.XLOOKUP(Table1[[#This Row],[Transaction_ID]],Transactions!A$2:A$501,Transactions!B$2:B$501)</f>
        <v>211</v>
      </c>
      <c r="J863">
        <f>_xlfn.XLOOKUP(Table1[[#This Row],[Transaction_ID]],Transactions!$A$2:$A$501,Transactions!$C$2:$C$501)</f>
        <v>7</v>
      </c>
      <c r="K863" t="str">
        <f>_xlfn.XLOOKUP(Table1[[#This Row],[Transaction_ID]],Transactions!A$2:A$501,Transactions!F$2:F$501)</f>
        <v>Cash</v>
      </c>
      <c r="L863" t="b">
        <f>_xlfn.XLOOKUP(Table1[[#This Row],[Transaction_ID]],Transactions!A$2:A$501,Transactions!G$2:G$501)</f>
        <v>1</v>
      </c>
      <c r="M863" s="1">
        <f>IF(L863=TRUE, _xlfn.XLOOKUP(C863, Products!A$2:A$91,Products!G$2:G$91), 0)</f>
        <v>0</v>
      </c>
      <c r="N863" t="str">
        <f ca="1">_xlfn.TEXTJOIN(", ", TRUE,
 IF(AND(L863=TRUE, E863&gt;0), "Membership Pricing", ""),
 IF(AND(L863=TRUE, M863&gt;0), "PC Points", ""),
 IF(AND(_xlfn.XLOOKUP(C863, Products!A:A, Products!C:C, "")="Bakery", RAND()&lt;0.3), "50% Perishable", "")
)</f>
        <v/>
      </c>
      <c r="O863" s="5">
        <f t="shared" ca="1" si="27"/>
        <v>0</v>
      </c>
    </row>
    <row r="864" spans="1:15" x14ac:dyDescent="0.45">
      <c r="A864" t="s">
        <v>176</v>
      </c>
      <c r="B864" s="6">
        <f>_xlfn.XLOOKUP(Table1[[#This Row],[Transaction_ID]],Transactions!A$2:A$501,Transactions!D$2:D$501)</f>
        <v>45718</v>
      </c>
      <c r="C864">
        <v>123533</v>
      </c>
      <c r="D864" s="5">
        <f>_xlfn.XLOOKUP(Table1[[#This Row],[SKU]],Products!A$2:A$91,Products!E$2:E$91)</f>
        <v>9.49</v>
      </c>
      <c r="E864" s="5">
        <f>_xlfn.XLOOKUP(C864,Products!A$2:A$91,Products!F$2:F$91)</f>
        <v>0</v>
      </c>
      <c r="F864">
        <v>5</v>
      </c>
      <c r="G864" s="5">
        <f>Table1[[#This Row],[Price]]*Table1[[#This Row],[Quantity_Sold]]</f>
        <v>47.45</v>
      </c>
      <c r="H864" s="5">
        <f t="shared" ca="1" si="26"/>
        <v>47.45</v>
      </c>
      <c r="I864">
        <f>_xlfn.XLOOKUP(Table1[[#This Row],[Transaction_ID]],Transactions!A$2:A$501,Transactions!B$2:B$501)</f>
        <v>211</v>
      </c>
      <c r="J864">
        <f>_xlfn.XLOOKUP(Table1[[#This Row],[Transaction_ID]],Transactions!$A$2:$A$501,Transactions!$C$2:$C$501)</f>
        <v>7</v>
      </c>
      <c r="K864" t="str">
        <f>_xlfn.XLOOKUP(Table1[[#This Row],[Transaction_ID]],Transactions!A$2:A$501,Transactions!F$2:F$501)</f>
        <v>Cash</v>
      </c>
      <c r="L864" t="b">
        <f>_xlfn.XLOOKUP(Table1[[#This Row],[Transaction_ID]],Transactions!A$2:A$501,Transactions!G$2:G$501)</f>
        <v>1</v>
      </c>
      <c r="M864" s="1">
        <f>IF(L864=TRUE, _xlfn.XLOOKUP(C864, Products!A$2:A$91,Products!G$2:G$91), 0)</f>
        <v>0</v>
      </c>
      <c r="N864" t="str">
        <f ca="1">_xlfn.TEXTJOIN(", ", TRUE,
 IF(AND(L864=TRUE, E864&gt;0), "Membership Pricing", ""),
 IF(AND(L864=TRUE, M864&gt;0), "PC Points", ""),
 IF(AND(_xlfn.XLOOKUP(C864, Products!A:A, Products!C:C, "")="Bakery", RAND()&lt;0.3), "50% Perishable", "")
)</f>
        <v/>
      </c>
      <c r="O864" s="5">
        <f t="shared" ca="1" si="27"/>
        <v>0</v>
      </c>
    </row>
    <row r="865" spans="1:15" x14ac:dyDescent="0.45">
      <c r="A865" t="s">
        <v>177</v>
      </c>
      <c r="B865" s="6">
        <f>_xlfn.XLOOKUP(Table1[[#This Row],[Transaction_ID]],Transactions!A$2:A$501,Transactions!D$2:D$501)</f>
        <v>45718</v>
      </c>
      <c r="C865">
        <v>123570</v>
      </c>
      <c r="D865" s="5">
        <f>_xlfn.XLOOKUP(Table1[[#This Row],[SKU]],Products!A$2:A$91,Products!E$2:E$91)</f>
        <v>5.49</v>
      </c>
      <c r="E865" s="5">
        <f>_xlfn.XLOOKUP(C865,Products!A$2:A$91,Products!F$2:F$91)</f>
        <v>0</v>
      </c>
      <c r="F865">
        <v>4</v>
      </c>
      <c r="G865" s="5">
        <f>Table1[[#This Row],[Price]]*Table1[[#This Row],[Quantity_Sold]]</f>
        <v>21.96</v>
      </c>
      <c r="H865" s="5">
        <f t="shared" ca="1" si="26"/>
        <v>21.96</v>
      </c>
      <c r="I865">
        <f>_xlfn.XLOOKUP(Table1[[#This Row],[Transaction_ID]],Transactions!A$2:A$501,Transactions!B$2:B$501)</f>
        <v>214</v>
      </c>
      <c r="J865">
        <f>_xlfn.XLOOKUP(Table1[[#This Row],[Transaction_ID]],Transactions!$A$2:$A$501,Transactions!$C$2:$C$501)</f>
        <v>1</v>
      </c>
      <c r="K865" t="str">
        <f>_xlfn.XLOOKUP(Table1[[#This Row],[Transaction_ID]],Transactions!A$2:A$501,Transactions!F$2:F$501)</f>
        <v>Debit Card</v>
      </c>
      <c r="L865" t="b">
        <f>_xlfn.XLOOKUP(Table1[[#This Row],[Transaction_ID]],Transactions!A$2:A$501,Transactions!G$2:G$501)</f>
        <v>1</v>
      </c>
      <c r="M865" s="1">
        <f>IF(L865=TRUE, _xlfn.XLOOKUP(C865, Products!A$2:A$91,Products!G$2:G$91), 0)</f>
        <v>0</v>
      </c>
      <c r="N865" t="str">
        <f ca="1">_xlfn.TEXTJOIN(", ", TRUE,
 IF(AND(L865=TRUE, E865&gt;0), "Membership Pricing", ""),
 IF(AND(L865=TRUE, M865&gt;0), "PC Points", ""),
 IF(AND(_xlfn.XLOOKUP(C865, Products!A:A, Products!C:C, "")="Bakery", RAND()&lt;0.3), "50% Perishable", "")
)</f>
        <v/>
      </c>
      <c r="O865" s="5">
        <f t="shared" ca="1" si="27"/>
        <v>0</v>
      </c>
    </row>
    <row r="866" spans="1:15" x14ac:dyDescent="0.45">
      <c r="A866" t="s">
        <v>177</v>
      </c>
      <c r="B866" s="6">
        <f>_xlfn.XLOOKUP(Table1[[#This Row],[Transaction_ID]],Transactions!A$2:A$501,Transactions!D$2:D$501)</f>
        <v>45718</v>
      </c>
      <c r="C866">
        <v>123574</v>
      </c>
      <c r="D866" s="5">
        <f>_xlfn.XLOOKUP(Table1[[#This Row],[SKU]],Products!A$2:A$91,Products!E$2:E$91)</f>
        <v>4.99</v>
      </c>
      <c r="E866" s="5">
        <f>_xlfn.XLOOKUP(C866,Products!A$2:A$91,Products!F$2:F$91)</f>
        <v>0</v>
      </c>
      <c r="F866">
        <v>5</v>
      </c>
      <c r="G866" s="5">
        <f>Table1[[#This Row],[Price]]*Table1[[#This Row],[Quantity_Sold]]</f>
        <v>24.950000000000003</v>
      </c>
      <c r="H866" s="5">
        <f t="shared" ca="1" si="26"/>
        <v>24.950000000000003</v>
      </c>
      <c r="I866">
        <f>_xlfn.XLOOKUP(Table1[[#This Row],[Transaction_ID]],Transactions!A$2:A$501,Transactions!B$2:B$501)</f>
        <v>214</v>
      </c>
      <c r="J866">
        <f>_xlfn.XLOOKUP(Table1[[#This Row],[Transaction_ID]],Transactions!$A$2:$A$501,Transactions!$C$2:$C$501)</f>
        <v>1</v>
      </c>
      <c r="K866" t="str">
        <f>_xlfn.XLOOKUP(Table1[[#This Row],[Transaction_ID]],Transactions!A$2:A$501,Transactions!F$2:F$501)</f>
        <v>Debit Card</v>
      </c>
      <c r="L866" t="b">
        <f>_xlfn.XLOOKUP(Table1[[#This Row],[Transaction_ID]],Transactions!A$2:A$501,Transactions!G$2:G$501)</f>
        <v>1</v>
      </c>
      <c r="M866" s="1">
        <f>IF(L866=TRUE, _xlfn.XLOOKUP(C866, Products!A$2:A$91,Products!G$2:G$91), 0)</f>
        <v>0</v>
      </c>
      <c r="N866" t="str">
        <f ca="1">_xlfn.TEXTJOIN(", ", TRUE,
 IF(AND(L866=TRUE, E866&gt;0), "Membership Pricing", ""),
 IF(AND(L866=TRUE, M866&gt;0), "PC Points", ""),
 IF(AND(_xlfn.XLOOKUP(C866, Products!A:A, Products!C:C, "")="Bakery", RAND()&lt;0.3), "50% Perishable", "")
)</f>
        <v/>
      </c>
      <c r="O866" s="5">
        <f t="shared" ca="1" si="27"/>
        <v>0</v>
      </c>
    </row>
    <row r="867" spans="1:15" x14ac:dyDescent="0.45">
      <c r="A867" t="s">
        <v>177</v>
      </c>
      <c r="B867" s="6">
        <f>_xlfn.XLOOKUP(Table1[[#This Row],[Transaction_ID]],Transactions!A$2:A$501,Transactions!D$2:D$501)</f>
        <v>45718</v>
      </c>
      <c r="C867">
        <v>123515</v>
      </c>
      <c r="D867" s="5">
        <f>_xlfn.XLOOKUP(Table1[[#This Row],[SKU]],Products!A$2:A$91,Products!E$2:E$91)</f>
        <v>5.99</v>
      </c>
      <c r="E867" s="5">
        <f>_xlfn.XLOOKUP(C867,Products!A$2:A$91,Products!F$2:F$91)</f>
        <v>0</v>
      </c>
      <c r="F867">
        <v>4</v>
      </c>
      <c r="G867" s="5">
        <f>Table1[[#This Row],[Price]]*Table1[[#This Row],[Quantity_Sold]]</f>
        <v>23.96</v>
      </c>
      <c r="H867" s="5">
        <f t="shared" ca="1" si="26"/>
        <v>23.96</v>
      </c>
      <c r="I867">
        <f>_xlfn.XLOOKUP(Table1[[#This Row],[Transaction_ID]],Transactions!A$2:A$501,Transactions!B$2:B$501)</f>
        <v>214</v>
      </c>
      <c r="J867">
        <f>_xlfn.XLOOKUP(Table1[[#This Row],[Transaction_ID]],Transactions!$A$2:$A$501,Transactions!$C$2:$C$501)</f>
        <v>1</v>
      </c>
      <c r="K867" t="str">
        <f>_xlfn.XLOOKUP(Table1[[#This Row],[Transaction_ID]],Transactions!A$2:A$501,Transactions!F$2:F$501)</f>
        <v>Debit Card</v>
      </c>
      <c r="L867" t="b">
        <f>_xlfn.XLOOKUP(Table1[[#This Row],[Transaction_ID]],Transactions!A$2:A$501,Transactions!G$2:G$501)</f>
        <v>1</v>
      </c>
      <c r="M867" s="1">
        <f>IF(L867=TRUE, _xlfn.XLOOKUP(C867, Products!A$2:A$91,Products!G$2:G$91), 0)</f>
        <v>0</v>
      </c>
      <c r="N867" t="str">
        <f ca="1">_xlfn.TEXTJOIN(", ", TRUE,
 IF(AND(L867=TRUE, E867&gt;0), "Membership Pricing", ""),
 IF(AND(L867=TRUE, M867&gt;0), "PC Points", ""),
 IF(AND(_xlfn.XLOOKUP(C867, Products!A:A, Products!C:C, "")="Bakery", RAND()&lt;0.3), "50% Perishable", "")
)</f>
        <v/>
      </c>
      <c r="O867" s="5">
        <f t="shared" ca="1" si="27"/>
        <v>0</v>
      </c>
    </row>
    <row r="868" spans="1:15" x14ac:dyDescent="0.45">
      <c r="A868" t="s">
        <v>178</v>
      </c>
      <c r="B868" s="6">
        <f>_xlfn.XLOOKUP(Table1[[#This Row],[Transaction_ID]],Transactions!A$2:A$501,Transactions!D$2:D$501)</f>
        <v>45718</v>
      </c>
      <c r="C868">
        <v>123527</v>
      </c>
      <c r="D868" s="5">
        <f>_xlfn.XLOOKUP(Table1[[#This Row],[SKU]],Products!A$2:A$91,Products!E$2:E$91)</f>
        <v>4.99</v>
      </c>
      <c r="E868" s="5">
        <f>_xlfn.XLOOKUP(C868,Products!A$2:A$91,Products!F$2:F$91)</f>
        <v>0</v>
      </c>
      <c r="F868">
        <v>1</v>
      </c>
      <c r="G868" s="5">
        <f>Table1[[#This Row],[Price]]*Table1[[#This Row],[Quantity_Sold]]</f>
        <v>4.99</v>
      </c>
      <c r="H868" s="5">
        <f t="shared" ca="1" si="26"/>
        <v>2.4950000000000001</v>
      </c>
      <c r="I868">
        <f>_xlfn.XLOOKUP(Table1[[#This Row],[Transaction_ID]],Transactions!A$2:A$501,Transactions!B$2:B$501)</f>
        <v>215</v>
      </c>
      <c r="J868">
        <f>_xlfn.XLOOKUP(Table1[[#This Row],[Transaction_ID]],Transactions!$A$2:$A$501,Transactions!$C$2:$C$501)</f>
        <v>2</v>
      </c>
      <c r="K868" t="str">
        <f>_xlfn.XLOOKUP(Table1[[#This Row],[Transaction_ID]],Transactions!A$2:A$501,Transactions!F$2:F$501)</f>
        <v>Debit Card</v>
      </c>
      <c r="L868" t="b">
        <f>_xlfn.XLOOKUP(Table1[[#This Row],[Transaction_ID]],Transactions!A$2:A$501,Transactions!G$2:G$501)</f>
        <v>1</v>
      </c>
      <c r="M868" s="1">
        <f>IF(L868=TRUE, _xlfn.XLOOKUP(C868, Products!A$2:A$91,Products!G$2:G$91), 0)</f>
        <v>0</v>
      </c>
      <c r="N868" t="str">
        <f ca="1">_xlfn.TEXTJOIN(", ", TRUE,
 IF(AND(L868=TRUE, E868&gt;0), "Membership Pricing", ""),
 IF(AND(L868=TRUE, M868&gt;0), "PC Points", ""),
 IF(AND(_xlfn.XLOOKUP(C868, Products!A:A, Products!C:C, "")="Bakery", RAND()&lt;0.3), "50% Perishable", "")
)</f>
        <v>50% Perishable</v>
      </c>
      <c r="O868" s="5">
        <f t="shared" ca="1" si="27"/>
        <v>2.4950000000000001</v>
      </c>
    </row>
    <row r="869" spans="1:15" x14ac:dyDescent="0.45">
      <c r="A869" t="s">
        <v>178</v>
      </c>
      <c r="B869" s="6">
        <f>_xlfn.XLOOKUP(Table1[[#This Row],[Transaction_ID]],Transactions!A$2:A$501,Transactions!D$2:D$501)</f>
        <v>45718</v>
      </c>
      <c r="C869">
        <v>123538</v>
      </c>
      <c r="D869" s="5">
        <f>_xlfn.XLOOKUP(Table1[[#This Row],[SKU]],Products!A$2:A$91,Products!E$2:E$91)</f>
        <v>5.49</v>
      </c>
      <c r="E869" s="5">
        <f>_xlfn.XLOOKUP(C869,Products!A$2:A$91,Products!F$2:F$91)</f>
        <v>0</v>
      </c>
      <c r="F869">
        <v>3</v>
      </c>
      <c r="G869" s="5">
        <f>Table1[[#This Row],[Price]]*Table1[[#This Row],[Quantity_Sold]]</f>
        <v>16.47</v>
      </c>
      <c r="H869" s="5">
        <f t="shared" ca="1" si="26"/>
        <v>16.47</v>
      </c>
      <c r="I869">
        <f>_xlfn.XLOOKUP(Table1[[#This Row],[Transaction_ID]],Transactions!A$2:A$501,Transactions!B$2:B$501)</f>
        <v>215</v>
      </c>
      <c r="J869">
        <f>_xlfn.XLOOKUP(Table1[[#This Row],[Transaction_ID]],Transactions!$A$2:$A$501,Transactions!$C$2:$C$501)</f>
        <v>2</v>
      </c>
      <c r="K869" t="str">
        <f>_xlfn.XLOOKUP(Table1[[#This Row],[Transaction_ID]],Transactions!A$2:A$501,Transactions!F$2:F$501)</f>
        <v>Debit Card</v>
      </c>
      <c r="L869" t="b">
        <f>_xlfn.XLOOKUP(Table1[[#This Row],[Transaction_ID]],Transactions!A$2:A$501,Transactions!G$2:G$501)</f>
        <v>1</v>
      </c>
      <c r="M869" s="1">
        <f>IF(L869=TRUE, _xlfn.XLOOKUP(C869, Products!A$2:A$91,Products!G$2:G$91), 0)</f>
        <v>0</v>
      </c>
      <c r="N869" t="str">
        <f ca="1">_xlfn.TEXTJOIN(", ", TRUE,
 IF(AND(L869=TRUE, E869&gt;0), "Membership Pricing", ""),
 IF(AND(L869=TRUE, M869&gt;0), "PC Points", ""),
 IF(AND(_xlfn.XLOOKUP(C869, Products!A:A, Products!C:C, "")="Bakery", RAND()&lt;0.3), "50% Perishable", "")
)</f>
        <v/>
      </c>
      <c r="O869" s="5">
        <f t="shared" ca="1" si="27"/>
        <v>0</v>
      </c>
    </row>
    <row r="870" spans="1:15" x14ac:dyDescent="0.45">
      <c r="A870" t="s">
        <v>178</v>
      </c>
      <c r="B870" s="6">
        <f>_xlfn.XLOOKUP(Table1[[#This Row],[Transaction_ID]],Transactions!A$2:A$501,Transactions!D$2:D$501)</f>
        <v>45718</v>
      </c>
      <c r="C870">
        <v>123532</v>
      </c>
      <c r="D870" s="5">
        <f>_xlfn.XLOOKUP(Table1[[#This Row],[SKU]],Products!A$2:A$91,Products!E$2:E$91)</f>
        <v>8.99</v>
      </c>
      <c r="E870" s="5">
        <f>_xlfn.XLOOKUP(C870,Products!A$2:A$91,Products!F$2:F$91)</f>
        <v>6</v>
      </c>
      <c r="F870">
        <v>1</v>
      </c>
      <c r="G870" s="5">
        <f>Table1[[#This Row],[Price]]*Table1[[#This Row],[Quantity_Sold]]</f>
        <v>8.99</v>
      </c>
      <c r="H870" s="5">
        <f t="shared" ca="1" si="26"/>
        <v>6</v>
      </c>
      <c r="I870">
        <f>_xlfn.XLOOKUP(Table1[[#This Row],[Transaction_ID]],Transactions!A$2:A$501,Transactions!B$2:B$501)</f>
        <v>215</v>
      </c>
      <c r="J870">
        <f>_xlfn.XLOOKUP(Table1[[#This Row],[Transaction_ID]],Transactions!$A$2:$A$501,Transactions!$C$2:$C$501)</f>
        <v>2</v>
      </c>
      <c r="K870" t="str">
        <f>_xlfn.XLOOKUP(Table1[[#This Row],[Transaction_ID]],Transactions!A$2:A$501,Transactions!F$2:F$501)</f>
        <v>Debit Card</v>
      </c>
      <c r="L870" t="b">
        <f>_xlfn.XLOOKUP(Table1[[#This Row],[Transaction_ID]],Transactions!A$2:A$501,Transactions!G$2:G$501)</f>
        <v>1</v>
      </c>
      <c r="M870" s="1">
        <f>IF(L870=TRUE, _xlfn.XLOOKUP(C870, Products!A$2:A$91,Products!G$2:G$91), 0)</f>
        <v>0</v>
      </c>
      <c r="N870" t="str">
        <f ca="1">_xlfn.TEXTJOIN(", ", TRUE,
 IF(AND(L870=TRUE, E870&gt;0), "Membership Pricing", ""),
 IF(AND(L870=TRUE, M870&gt;0), "PC Points", ""),
 IF(AND(_xlfn.XLOOKUP(C870, Products!A:A, Products!C:C, "")="Bakery", RAND()&lt;0.3), "50% Perishable", "")
)</f>
        <v>Membership Pricing</v>
      </c>
      <c r="O870" s="5">
        <f t="shared" ca="1" si="27"/>
        <v>2.99</v>
      </c>
    </row>
    <row r="871" spans="1:15" x14ac:dyDescent="0.45">
      <c r="A871" t="s">
        <v>178</v>
      </c>
      <c r="B871" s="6">
        <f>_xlfn.XLOOKUP(Table1[[#This Row],[Transaction_ID]],Transactions!A$2:A$501,Transactions!D$2:D$501)</f>
        <v>45718</v>
      </c>
      <c r="C871">
        <v>123578</v>
      </c>
      <c r="D871" s="5">
        <f>_xlfn.XLOOKUP(Table1[[#This Row],[SKU]],Products!A$2:A$91,Products!E$2:E$91)</f>
        <v>3.29</v>
      </c>
      <c r="E871" s="5">
        <f>_xlfn.XLOOKUP(C871,Products!A$2:A$91,Products!F$2:F$91)</f>
        <v>0</v>
      </c>
      <c r="F871">
        <v>1</v>
      </c>
      <c r="G871" s="5">
        <f>Table1[[#This Row],[Price]]*Table1[[#This Row],[Quantity_Sold]]</f>
        <v>3.29</v>
      </c>
      <c r="H871" s="5">
        <f t="shared" ca="1" si="26"/>
        <v>1.645</v>
      </c>
      <c r="I871">
        <f>_xlfn.XLOOKUP(Table1[[#This Row],[Transaction_ID]],Transactions!A$2:A$501,Transactions!B$2:B$501)</f>
        <v>215</v>
      </c>
      <c r="J871">
        <f>_xlfn.XLOOKUP(Table1[[#This Row],[Transaction_ID]],Transactions!$A$2:$A$501,Transactions!$C$2:$C$501)</f>
        <v>2</v>
      </c>
      <c r="K871" t="str">
        <f>_xlfn.XLOOKUP(Table1[[#This Row],[Transaction_ID]],Transactions!A$2:A$501,Transactions!F$2:F$501)</f>
        <v>Debit Card</v>
      </c>
      <c r="L871" t="b">
        <f>_xlfn.XLOOKUP(Table1[[#This Row],[Transaction_ID]],Transactions!A$2:A$501,Transactions!G$2:G$501)</f>
        <v>1</v>
      </c>
      <c r="M871" s="1">
        <f>IF(L871=TRUE, _xlfn.XLOOKUP(C871, Products!A$2:A$91,Products!G$2:G$91), 0)</f>
        <v>0</v>
      </c>
      <c r="N871" t="str">
        <f ca="1">_xlfn.TEXTJOIN(", ", TRUE,
 IF(AND(L871=TRUE, E871&gt;0), "Membership Pricing", ""),
 IF(AND(L871=TRUE, M871&gt;0), "PC Points", ""),
 IF(AND(_xlfn.XLOOKUP(C871, Products!A:A, Products!C:C, "")="Bakery", RAND()&lt;0.3), "50% Perishable", "")
)</f>
        <v>50% Perishable</v>
      </c>
      <c r="O871" s="5">
        <f t="shared" ca="1" si="27"/>
        <v>1.645</v>
      </c>
    </row>
    <row r="872" spans="1:15" x14ac:dyDescent="0.45">
      <c r="A872" t="s">
        <v>179</v>
      </c>
      <c r="B872" s="6">
        <f>_xlfn.XLOOKUP(Table1[[#This Row],[Transaction_ID]],Transactions!A$2:A$501,Transactions!D$2:D$501)</f>
        <v>45710</v>
      </c>
      <c r="C872">
        <v>123580</v>
      </c>
      <c r="D872" s="5">
        <f>_xlfn.XLOOKUP(Table1[[#This Row],[SKU]],Products!A$2:A$91,Products!E$2:E$91)</f>
        <v>3.79</v>
      </c>
      <c r="E872" s="5">
        <f>_xlfn.XLOOKUP(C872,Products!A$2:A$91,Products!F$2:F$91)</f>
        <v>3.49</v>
      </c>
      <c r="F872">
        <v>3</v>
      </c>
      <c r="G872" s="5">
        <f>Table1[[#This Row],[Price]]*Table1[[#This Row],[Quantity_Sold]]</f>
        <v>11.370000000000001</v>
      </c>
      <c r="H872" s="5">
        <f t="shared" ca="1" si="26"/>
        <v>10.47</v>
      </c>
      <c r="I872">
        <f>_xlfn.XLOOKUP(Table1[[#This Row],[Transaction_ID]],Transactions!A$2:A$501,Transactions!B$2:B$501)</f>
        <v>222</v>
      </c>
      <c r="J872">
        <f>_xlfn.XLOOKUP(Table1[[#This Row],[Transaction_ID]],Transactions!$A$2:$A$501,Transactions!$C$2:$C$501)</f>
        <v>6</v>
      </c>
      <c r="K872" t="str">
        <f>_xlfn.XLOOKUP(Table1[[#This Row],[Transaction_ID]],Transactions!A$2:A$501,Transactions!F$2:F$501)</f>
        <v>Debit Card</v>
      </c>
      <c r="L872" t="b">
        <f>_xlfn.XLOOKUP(Table1[[#This Row],[Transaction_ID]],Transactions!A$2:A$501,Transactions!G$2:G$501)</f>
        <v>1</v>
      </c>
      <c r="M872" s="1">
        <f>IF(L872=TRUE, _xlfn.XLOOKUP(C872, Products!A$2:A$91,Products!G$2:G$91), 0)</f>
        <v>500</v>
      </c>
      <c r="N872" t="str">
        <f ca="1">_xlfn.TEXTJOIN(", ", TRUE,
 IF(AND(L872=TRUE, E872&gt;0), "Membership Pricing", ""),
 IF(AND(L872=TRUE, M872&gt;0), "PC Points", ""),
 IF(AND(_xlfn.XLOOKUP(C872, Products!A:A, Products!C:C, "")="Bakery", RAND()&lt;0.3), "50% Perishable", "")
)</f>
        <v>Membership Pricing, PC Points</v>
      </c>
      <c r="O872" s="5">
        <f t="shared" ca="1" si="27"/>
        <v>0.90000000000000036</v>
      </c>
    </row>
    <row r="873" spans="1:15" x14ac:dyDescent="0.45">
      <c r="A873" t="s">
        <v>179</v>
      </c>
      <c r="B873" s="6">
        <f>_xlfn.XLOOKUP(Table1[[#This Row],[Transaction_ID]],Transactions!A$2:A$501,Transactions!D$2:D$501)</f>
        <v>45710</v>
      </c>
      <c r="C873">
        <v>123512</v>
      </c>
      <c r="D873" s="5">
        <f>_xlfn.XLOOKUP(Table1[[#This Row],[SKU]],Products!A$2:A$91,Products!E$2:E$91)</f>
        <v>3.49</v>
      </c>
      <c r="E873" s="5">
        <f>_xlfn.XLOOKUP(C873,Products!A$2:A$91,Products!F$2:F$91)</f>
        <v>0</v>
      </c>
      <c r="F873">
        <v>5</v>
      </c>
      <c r="G873" s="5">
        <f>Table1[[#This Row],[Price]]*Table1[[#This Row],[Quantity_Sold]]</f>
        <v>17.450000000000003</v>
      </c>
      <c r="H873" s="5">
        <f t="shared" ca="1" si="26"/>
        <v>17.450000000000003</v>
      </c>
      <c r="I873">
        <f>_xlfn.XLOOKUP(Table1[[#This Row],[Transaction_ID]],Transactions!A$2:A$501,Transactions!B$2:B$501)</f>
        <v>222</v>
      </c>
      <c r="J873">
        <f>_xlfn.XLOOKUP(Table1[[#This Row],[Transaction_ID]],Transactions!$A$2:$A$501,Transactions!$C$2:$C$501)</f>
        <v>6</v>
      </c>
      <c r="K873" t="str">
        <f>_xlfn.XLOOKUP(Table1[[#This Row],[Transaction_ID]],Transactions!A$2:A$501,Transactions!F$2:F$501)</f>
        <v>Debit Card</v>
      </c>
      <c r="L873" t="b">
        <f>_xlfn.XLOOKUP(Table1[[#This Row],[Transaction_ID]],Transactions!A$2:A$501,Transactions!G$2:G$501)</f>
        <v>1</v>
      </c>
      <c r="M873" s="1">
        <f>IF(L873=TRUE, _xlfn.XLOOKUP(C873, Products!A$2:A$91,Products!G$2:G$91), 0)</f>
        <v>0</v>
      </c>
      <c r="N873" t="str">
        <f ca="1">_xlfn.TEXTJOIN(", ", TRUE,
 IF(AND(L873=TRUE, E873&gt;0), "Membership Pricing", ""),
 IF(AND(L873=TRUE, M873&gt;0), "PC Points", ""),
 IF(AND(_xlfn.XLOOKUP(C873, Products!A:A, Products!C:C, "")="Bakery", RAND()&lt;0.3), "50% Perishable", "")
)</f>
        <v/>
      </c>
      <c r="O873" s="5">
        <f t="shared" ca="1" si="27"/>
        <v>0</v>
      </c>
    </row>
    <row r="874" spans="1:15" x14ac:dyDescent="0.45">
      <c r="A874" t="s">
        <v>179</v>
      </c>
      <c r="B874" s="6">
        <f>_xlfn.XLOOKUP(Table1[[#This Row],[Transaction_ID]],Transactions!A$2:A$501,Transactions!D$2:D$501)</f>
        <v>45710</v>
      </c>
      <c r="C874">
        <v>123513</v>
      </c>
      <c r="D874" s="5">
        <f>_xlfn.XLOOKUP(Table1[[#This Row],[SKU]],Products!A$2:A$91,Products!E$2:E$91)</f>
        <v>2.99</v>
      </c>
      <c r="E874" s="5">
        <f>_xlfn.XLOOKUP(C874,Products!A$2:A$91,Products!F$2:F$91)</f>
        <v>0</v>
      </c>
      <c r="F874">
        <v>3</v>
      </c>
      <c r="G874" s="5">
        <f>Table1[[#This Row],[Price]]*Table1[[#This Row],[Quantity_Sold]]</f>
        <v>8.9700000000000006</v>
      </c>
      <c r="H874" s="5">
        <f t="shared" ca="1" si="26"/>
        <v>8.9700000000000006</v>
      </c>
      <c r="I874">
        <f>_xlfn.XLOOKUP(Table1[[#This Row],[Transaction_ID]],Transactions!A$2:A$501,Transactions!B$2:B$501)</f>
        <v>222</v>
      </c>
      <c r="J874">
        <f>_xlfn.XLOOKUP(Table1[[#This Row],[Transaction_ID]],Transactions!$A$2:$A$501,Transactions!$C$2:$C$501)</f>
        <v>6</v>
      </c>
      <c r="K874" t="str">
        <f>_xlfn.XLOOKUP(Table1[[#This Row],[Transaction_ID]],Transactions!A$2:A$501,Transactions!F$2:F$501)</f>
        <v>Debit Card</v>
      </c>
      <c r="L874" t="b">
        <f>_xlfn.XLOOKUP(Table1[[#This Row],[Transaction_ID]],Transactions!A$2:A$501,Transactions!G$2:G$501)</f>
        <v>1</v>
      </c>
      <c r="M874" s="1">
        <f>IF(L874=TRUE, _xlfn.XLOOKUP(C874, Products!A$2:A$91,Products!G$2:G$91), 0)</f>
        <v>1000</v>
      </c>
      <c r="N874" t="str">
        <f ca="1">_xlfn.TEXTJOIN(", ", TRUE,
 IF(AND(L874=TRUE, E874&gt;0), "Membership Pricing", ""),
 IF(AND(L874=TRUE, M874&gt;0), "PC Points", ""),
 IF(AND(_xlfn.XLOOKUP(C874, Products!A:A, Products!C:C, "")="Bakery", RAND()&lt;0.3), "50% Perishable", "")
)</f>
        <v>PC Points</v>
      </c>
      <c r="O874" s="5">
        <f t="shared" ca="1" si="27"/>
        <v>0</v>
      </c>
    </row>
    <row r="875" spans="1:15" x14ac:dyDescent="0.45">
      <c r="A875" t="s">
        <v>179</v>
      </c>
      <c r="B875" s="6">
        <f>_xlfn.XLOOKUP(Table1[[#This Row],[Transaction_ID]],Transactions!A$2:A$501,Transactions!D$2:D$501)</f>
        <v>45710</v>
      </c>
      <c r="C875">
        <v>123595</v>
      </c>
      <c r="D875" s="5">
        <f>_xlfn.XLOOKUP(Table1[[#This Row],[SKU]],Products!A$2:A$91,Products!E$2:E$91)</f>
        <v>2.99</v>
      </c>
      <c r="E875" s="5">
        <f>_xlfn.XLOOKUP(C875,Products!A$2:A$91,Products!F$2:F$91)</f>
        <v>0</v>
      </c>
      <c r="F875">
        <v>1</v>
      </c>
      <c r="G875" s="5">
        <f>Table1[[#This Row],[Price]]*Table1[[#This Row],[Quantity_Sold]]</f>
        <v>2.99</v>
      </c>
      <c r="H875" s="5">
        <f t="shared" ca="1" si="26"/>
        <v>2.99</v>
      </c>
      <c r="I875">
        <f>_xlfn.XLOOKUP(Table1[[#This Row],[Transaction_ID]],Transactions!A$2:A$501,Transactions!B$2:B$501)</f>
        <v>222</v>
      </c>
      <c r="J875">
        <f>_xlfn.XLOOKUP(Table1[[#This Row],[Transaction_ID]],Transactions!$A$2:$A$501,Transactions!$C$2:$C$501)</f>
        <v>6</v>
      </c>
      <c r="K875" t="str">
        <f>_xlfn.XLOOKUP(Table1[[#This Row],[Transaction_ID]],Transactions!A$2:A$501,Transactions!F$2:F$501)</f>
        <v>Debit Card</v>
      </c>
      <c r="L875" t="b">
        <f>_xlfn.XLOOKUP(Table1[[#This Row],[Transaction_ID]],Transactions!A$2:A$501,Transactions!G$2:G$501)</f>
        <v>1</v>
      </c>
      <c r="M875" s="1">
        <f>IF(L875=TRUE, _xlfn.XLOOKUP(C875, Products!A$2:A$91,Products!G$2:G$91), 0)</f>
        <v>0</v>
      </c>
      <c r="N875" t="str">
        <f ca="1">_xlfn.TEXTJOIN(", ", TRUE,
 IF(AND(L875=TRUE, E875&gt;0), "Membership Pricing", ""),
 IF(AND(L875=TRUE, M875&gt;0), "PC Points", ""),
 IF(AND(_xlfn.XLOOKUP(C875, Products!A:A, Products!C:C, "")="Bakery", RAND()&lt;0.3), "50% Perishable", "")
)</f>
        <v/>
      </c>
      <c r="O875" s="5">
        <f t="shared" ca="1" si="27"/>
        <v>0</v>
      </c>
    </row>
    <row r="876" spans="1:15" x14ac:dyDescent="0.45">
      <c r="A876" t="s">
        <v>398</v>
      </c>
      <c r="B876" s="6">
        <f>_xlfn.XLOOKUP(Table1[[#This Row],[Transaction_ID]],Transactions!A$2:A$501,Transactions!D$2:D$501)</f>
        <v>45710</v>
      </c>
      <c r="C876">
        <v>123544</v>
      </c>
      <c r="D876" s="5">
        <f>_xlfn.XLOOKUP(Table1[[#This Row],[SKU]],Products!A$2:A$91,Products!E$2:E$91)</f>
        <v>4.99</v>
      </c>
      <c r="E876" s="5">
        <f>_xlfn.XLOOKUP(C876,Products!A$2:A$91,Products!F$2:F$91)</f>
        <v>0</v>
      </c>
      <c r="F876">
        <v>1</v>
      </c>
      <c r="G876" s="5">
        <f>Table1[[#This Row],[Price]]*Table1[[#This Row],[Quantity_Sold]]</f>
        <v>4.99</v>
      </c>
      <c r="H876" s="5">
        <f t="shared" ca="1" si="26"/>
        <v>4.99</v>
      </c>
      <c r="I876">
        <f>_xlfn.XLOOKUP(Table1[[#This Row],[Transaction_ID]],Transactions!A$2:A$501,Transactions!B$2:B$501)</f>
        <v>216</v>
      </c>
      <c r="J876">
        <f>_xlfn.XLOOKUP(Table1[[#This Row],[Transaction_ID]],Transactions!$A$2:$A$501,Transactions!$C$2:$C$501)</f>
        <v>4</v>
      </c>
      <c r="K876" t="str">
        <f>_xlfn.XLOOKUP(Table1[[#This Row],[Transaction_ID]],Transactions!A$2:A$501,Transactions!F$2:F$501)</f>
        <v>Debit Card</v>
      </c>
      <c r="L876" t="b">
        <f>_xlfn.XLOOKUP(Table1[[#This Row],[Transaction_ID]],Transactions!A$2:A$501,Transactions!G$2:G$501)</f>
        <v>1</v>
      </c>
      <c r="M876" s="1">
        <f>IF(L876=TRUE, _xlfn.XLOOKUP(C876, Products!A$2:A$91,Products!G$2:G$91), 0)</f>
        <v>0</v>
      </c>
      <c r="N876" t="str">
        <f ca="1">_xlfn.TEXTJOIN(", ", TRUE,
 IF(AND(L876=TRUE, E876&gt;0), "Membership Pricing", ""),
 IF(AND(L876=TRUE, M876&gt;0), "PC Points", ""),
 IF(AND(_xlfn.XLOOKUP(C876, Products!A:A, Products!C:C, "")="Bakery", RAND()&lt;0.3), "50% Perishable", "")
)</f>
        <v/>
      </c>
      <c r="O876" s="5">
        <f t="shared" ca="1" si="27"/>
        <v>0</v>
      </c>
    </row>
    <row r="877" spans="1:15" x14ac:dyDescent="0.45">
      <c r="A877" t="s">
        <v>398</v>
      </c>
      <c r="B877" s="6">
        <f>_xlfn.XLOOKUP(Table1[[#This Row],[Transaction_ID]],Transactions!A$2:A$501,Transactions!D$2:D$501)</f>
        <v>45710</v>
      </c>
      <c r="C877">
        <v>123525</v>
      </c>
      <c r="D877" s="5">
        <f>_xlfn.XLOOKUP(Table1[[#This Row],[SKU]],Products!A$2:A$91,Products!E$2:E$91)</f>
        <v>3.99</v>
      </c>
      <c r="E877" s="5">
        <f>_xlfn.XLOOKUP(C877,Products!A$2:A$91,Products!F$2:F$91)</f>
        <v>3</v>
      </c>
      <c r="F877">
        <v>2</v>
      </c>
      <c r="G877" s="5">
        <f>Table1[[#This Row],[Price]]*Table1[[#This Row],[Quantity_Sold]]</f>
        <v>7.98</v>
      </c>
      <c r="H877" s="5">
        <f t="shared" ca="1" si="26"/>
        <v>6</v>
      </c>
      <c r="I877">
        <f>_xlfn.XLOOKUP(Table1[[#This Row],[Transaction_ID]],Transactions!A$2:A$501,Transactions!B$2:B$501)</f>
        <v>216</v>
      </c>
      <c r="J877">
        <f>_xlfn.XLOOKUP(Table1[[#This Row],[Transaction_ID]],Transactions!$A$2:$A$501,Transactions!$C$2:$C$501)</f>
        <v>4</v>
      </c>
      <c r="K877" t="str">
        <f>_xlfn.XLOOKUP(Table1[[#This Row],[Transaction_ID]],Transactions!A$2:A$501,Transactions!F$2:F$501)</f>
        <v>Debit Card</v>
      </c>
      <c r="L877" t="b">
        <f>_xlfn.XLOOKUP(Table1[[#This Row],[Transaction_ID]],Transactions!A$2:A$501,Transactions!G$2:G$501)</f>
        <v>1</v>
      </c>
      <c r="M877" s="1">
        <f>IF(L877=TRUE, _xlfn.XLOOKUP(C877, Products!A$2:A$91,Products!G$2:G$91), 0)</f>
        <v>0</v>
      </c>
      <c r="N877" t="str">
        <f ca="1">_xlfn.TEXTJOIN(", ", TRUE,
 IF(AND(L877=TRUE, E877&gt;0), "Membership Pricing", ""),
 IF(AND(L877=TRUE, M877&gt;0), "PC Points", ""),
 IF(AND(_xlfn.XLOOKUP(C877, Products!A:A, Products!C:C, "")="Bakery", RAND()&lt;0.3), "50% Perishable", "")
)</f>
        <v>Membership Pricing</v>
      </c>
      <c r="O877" s="5">
        <f t="shared" ca="1" si="27"/>
        <v>1.9800000000000004</v>
      </c>
    </row>
    <row r="878" spans="1:15" x14ac:dyDescent="0.45">
      <c r="A878" t="s">
        <v>398</v>
      </c>
      <c r="B878" s="6">
        <f>_xlfn.XLOOKUP(Table1[[#This Row],[Transaction_ID]],Transactions!A$2:A$501,Transactions!D$2:D$501)</f>
        <v>45710</v>
      </c>
      <c r="C878">
        <v>123513</v>
      </c>
      <c r="D878" s="5">
        <f>_xlfn.XLOOKUP(Table1[[#This Row],[SKU]],Products!A$2:A$91,Products!E$2:E$91)</f>
        <v>2.99</v>
      </c>
      <c r="E878" s="5">
        <f>_xlfn.XLOOKUP(C878,Products!A$2:A$91,Products!F$2:F$91)</f>
        <v>0</v>
      </c>
      <c r="F878">
        <v>1</v>
      </c>
      <c r="G878" s="5">
        <f>Table1[[#This Row],[Price]]*Table1[[#This Row],[Quantity_Sold]]</f>
        <v>2.99</v>
      </c>
      <c r="H878" s="5">
        <f t="shared" ca="1" si="26"/>
        <v>2.99</v>
      </c>
      <c r="I878">
        <f>_xlfn.XLOOKUP(Table1[[#This Row],[Transaction_ID]],Transactions!A$2:A$501,Transactions!B$2:B$501)</f>
        <v>216</v>
      </c>
      <c r="J878">
        <f>_xlfn.XLOOKUP(Table1[[#This Row],[Transaction_ID]],Transactions!$A$2:$A$501,Transactions!$C$2:$C$501)</f>
        <v>4</v>
      </c>
      <c r="K878" t="str">
        <f>_xlfn.XLOOKUP(Table1[[#This Row],[Transaction_ID]],Transactions!A$2:A$501,Transactions!F$2:F$501)</f>
        <v>Debit Card</v>
      </c>
      <c r="L878" t="b">
        <f>_xlfn.XLOOKUP(Table1[[#This Row],[Transaction_ID]],Transactions!A$2:A$501,Transactions!G$2:G$501)</f>
        <v>1</v>
      </c>
      <c r="M878" s="1">
        <f>IF(L878=TRUE, _xlfn.XLOOKUP(C878, Products!A$2:A$91,Products!G$2:G$91), 0)</f>
        <v>1000</v>
      </c>
      <c r="N878" t="str">
        <f ca="1">_xlfn.TEXTJOIN(", ", TRUE,
 IF(AND(L878=TRUE, E878&gt;0), "Membership Pricing", ""),
 IF(AND(L878=TRUE, M878&gt;0), "PC Points", ""),
 IF(AND(_xlfn.XLOOKUP(C878, Products!A:A, Products!C:C, "")="Bakery", RAND()&lt;0.3), "50% Perishable", "")
)</f>
        <v>PC Points</v>
      </c>
      <c r="O878" s="5">
        <f t="shared" ca="1" si="27"/>
        <v>0</v>
      </c>
    </row>
    <row r="879" spans="1:15" x14ac:dyDescent="0.45">
      <c r="A879" t="s">
        <v>399</v>
      </c>
      <c r="B879" s="6">
        <f>_xlfn.XLOOKUP(Table1[[#This Row],[Transaction_ID]],Transactions!A$2:A$501,Transactions!D$2:D$501)</f>
        <v>45710</v>
      </c>
      <c r="C879">
        <v>123573</v>
      </c>
      <c r="D879" s="5">
        <f>_xlfn.XLOOKUP(Table1[[#This Row],[SKU]],Products!A$2:A$91,Products!E$2:E$91)</f>
        <v>2.99</v>
      </c>
      <c r="E879" s="5">
        <f>_xlfn.XLOOKUP(C879,Products!A$2:A$91,Products!F$2:F$91)</f>
        <v>0</v>
      </c>
      <c r="F879">
        <v>3</v>
      </c>
      <c r="G879" s="5">
        <f>Table1[[#This Row],[Price]]*Table1[[#This Row],[Quantity_Sold]]</f>
        <v>8.9700000000000006</v>
      </c>
      <c r="H879" s="5">
        <f t="shared" ca="1" si="26"/>
        <v>8.9700000000000006</v>
      </c>
      <c r="I879">
        <f>_xlfn.XLOOKUP(Table1[[#This Row],[Transaction_ID]],Transactions!A$2:A$501,Transactions!B$2:B$501)</f>
        <v>211</v>
      </c>
      <c r="J879">
        <f>_xlfn.XLOOKUP(Table1[[#This Row],[Transaction_ID]],Transactions!$A$2:$A$501,Transactions!$C$2:$C$501)</f>
        <v>4</v>
      </c>
      <c r="K879" t="str">
        <f>_xlfn.XLOOKUP(Table1[[#This Row],[Transaction_ID]],Transactions!A$2:A$501,Transactions!F$2:F$501)</f>
        <v>Credit Card</v>
      </c>
      <c r="L879" t="b">
        <f>_xlfn.XLOOKUP(Table1[[#This Row],[Transaction_ID]],Transactions!A$2:A$501,Transactions!G$2:G$501)</f>
        <v>1</v>
      </c>
      <c r="M879" s="1">
        <f>IF(L879=TRUE, _xlfn.XLOOKUP(C879, Products!A$2:A$91,Products!G$2:G$91), 0)</f>
        <v>0</v>
      </c>
      <c r="N879" t="str">
        <f ca="1">_xlfn.TEXTJOIN(", ", TRUE,
 IF(AND(L879=TRUE, E879&gt;0), "Membership Pricing", ""),
 IF(AND(L879=TRUE, M879&gt;0), "PC Points", ""),
 IF(AND(_xlfn.XLOOKUP(C879, Products!A:A, Products!C:C, "")="Bakery", RAND()&lt;0.3), "50% Perishable", "")
)</f>
        <v/>
      </c>
      <c r="O879" s="5">
        <f t="shared" ca="1" si="27"/>
        <v>0</v>
      </c>
    </row>
    <row r="880" spans="1:15" x14ac:dyDescent="0.45">
      <c r="A880" t="s">
        <v>399</v>
      </c>
      <c r="B880" s="6">
        <f>_xlfn.XLOOKUP(Table1[[#This Row],[Transaction_ID]],Transactions!A$2:A$501,Transactions!D$2:D$501)</f>
        <v>45710</v>
      </c>
      <c r="C880">
        <v>123526</v>
      </c>
      <c r="D880" s="5">
        <f>_xlfn.XLOOKUP(Table1[[#This Row],[SKU]],Products!A$2:A$91,Products!E$2:E$91)</f>
        <v>5.49</v>
      </c>
      <c r="E880" s="5">
        <f>_xlfn.XLOOKUP(C880,Products!A$2:A$91,Products!F$2:F$91)</f>
        <v>0</v>
      </c>
      <c r="F880">
        <v>1</v>
      </c>
      <c r="G880" s="5">
        <f>Table1[[#This Row],[Price]]*Table1[[#This Row],[Quantity_Sold]]</f>
        <v>5.49</v>
      </c>
      <c r="H880" s="5">
        <f t="shared" ca="1" si="26"/>
        <v>5.49</v>
      </c>
      <c r="I880">
        <f>_xlfn.XLOOKUP(Table1[[#This Row],[Transaction_ID]],Transactions!A$2:A$501,Transactions!B$2:B$501)</f>
        <v>211</v>
      </c>
      <c r="J880">
        <f>_xlfn.XLOOKUP(Table1[[#This Row],[Transaction_ID]],Transactions!$A$2:$A$501,Transactions!$C$2:$C$501)</f>
        <v>4</v>
      </c>
      <c r="K880" t="str">
        <f>_xlfn.XLOOKUP(Table1[[#This Row],[Transaction_ID]],Transactions!A$2:A$501,Transactions!F$2:F$501)</f>
        <v>Credit Card</v>
      </c>
      <c r="L880" t="b">
        <f>_xlfn.XLOOKUP(Table1[[#This Row],[Transaction_ID]],Transactions!A$2:A$501,Transactions!G$2:G$501)</f>
        <v>1</v>
      </c>
      <c r="M880" s="1">
        <f>IF(L880=TRUE, _xlfn.XLOOKUP(C880, Products!A$2:A$91,Products!G$2:G$91), 0)</f>
        <v>0</v>
      </c>
      <c r="N880" t="str">
        <f ca="1">_xlfn.TEXTJOIN(", ", TRUE,
 IF(AND(L880=TRUE, E880&gt;0), "Membership Pricing", ""),
 IF(AND(L880=TRUE, M880&gt;0), "PC Points", ""),
 IF(AND(_xlfn.XLOOKUP(C880, Products!A:A, Products!C:C, "")="Bakery", RAND()&lt;0.3), "50% Perishable", "")
)</f>
        <v/>
      </c>
      <c r="O880" s="5">
        <f t="shared" ca="1" si="27"/>
        <v>0</v>
      </c>
    </row>
    <row r="881" spans="1:15" x14ac:dyDescent="0.45">
      <c r="A881" t="s">
        <v>399</v>
      </c>
      <c r="B881" s="6">
        <f>_xlfn.XLOOKUP(Table1[[#This Row],[Transaction_ID]],Transactions!A$2:A$501,Transactions!D$2:D$501)</f>
        <v>45710</v>
      </c>
      <c r="C881">
        <v>123598</v>
      </c>
      <c r="D881" s="5">
        <f>_xlfn.XLOOKUP(Table1[[#This Row],[SKU]],Products!A$2:A$91,Products!E$2:E$91)</f>
        <v>6.49</v>
      </c>
      <c r="E881" s="5">
        <f>_xlfn.XLOOKUP(C881,Products!A$2:A$91,Products!F$2:F$91)</f>
        <v>0</v>
      </c>
      <c r="F881">
        <v>4</v>
      </c>
      <c r="G881" s="5">
        <f>Table1[[#This Row],[Price]]*Table1[[#This Row],[Quantity_Sold]]</f>
        <v>25.96</v>
      </c>
      <c r="H881" s="5">
        <f t="shared" ca="1" si="26"/>
        <v>25.96</v>
      </c>
      <c r="I881">
        <f>_xlfn.XLOOKUP(Table1[[#This Row],[Transaction_ID]],Transactions!A$2:A$501,Transactions!B$2:B$501)</f>
        <v>211</v>
      </c>
      <c r="J881">
        <f>_xlfn.XLOOKUP(Table1[[#This Row],[Transaction_ID]],Transactions!$A$2:$A$501,Transactions!$C$2:$C$501)</f>
        <v>4</v>
      </c>
      <c r="K881" t="str">
        <f>_xlfn.XLOOKUP(Table1[[#This Row],[Transaction_ID]],Transactions!A$2:A$501,Transactions!F$2:F$501)</f>
        <v>Credit Card</v>
      </c>
      <c r="L881" t="b">
        <f>_xlfn.XLOOKUP(Table1[[#This Row],[Transaction_ID]],Transactions!A$2:A$501,Transactions!G$2:G$501)</f>
        <v>1</v>
      </c>
      <c r="M881" s="1">
        <f>IF(L881=TRUE, _xlfn.XLOOKUP(C881, Products!A$2:A$91,Products!G$2:G$91), 0)</f>
        <v>0</v>
      </c>
      <c r="N881" t="str">
        <f ca="1">_xlfn.TEXTJOIN(", ", TRUE,
 IF(AND(L881=TRUE, E881&gt;0), "Membership Pricing", ""),
 IF(AND(L881=TRUE, M881&gt;0), "PC Points", ""),
 IF(AND(_xlfn.XLOOKUP(C881, Products!A:A, Products!C:C, "")="Bakery", RAND()&lt;0.3), "50% Perishable", "")
)</f>
        <v/>
      </c>
      <c r="O881" s="5">
        <f t="shared" ca="1" si="27"/>
        <v>0</v>
      </c>
    </row>
    <row r="882" spans="1:15" x14ac:dyDescent="0.45">
      <c r="A882" t="s">
        <v>399</v>
      </c>
      <c r="B882" s="6">
        <f>_xlfn.XLOOKUP(Table1[[#This Row],[Transaction_ID]],Transactions!A$2:A$501,Transactions!D$2:D$501)</f>
        <v>45710</v>
      </c>
      <c r="C882">
        <v>123597</v>
      </c>
      <c r="D882" s="5">
        <f>_xlfn.XLOOKUP(Table1[[#This Row],[SKU]],Products!A$2:A$91,Products!E$2:E$91)</f>
        <v>5.49</v>
      </c>
      <c r="E882" s="5">
        <f>_xlfn.XLOOKUP(C882,Products!A$2:A$91,Products!F$2:F$91)</f>
        <v>0</v>
      </c>
      <c r="F882">
        <v>1</v>
      </c>
      <c r="G882" s="5">
        <f>Table1[[#This Row],[Price]]*Table1[[#This Row],[Quantity_Sold]]</f>
        <v>5.49</v>
      </c>
      <c r="H882" s="5">
        <f t="shared" ca="1" si="26"/>
        <v>5.49</v>
      </c>
      <c r="I882">
        <f>_xlfn.XLOOKUP(Table1[[#This Row],[Transaction_ID]],Transactions!A$2:A$501,Transactions!B$2:B$501)</f>
        <v>211</v>
      </c>
      <c r="J882">
        <f>_xlfn.XLOOKUP(Table1[[#This Row],[Transaction_ID]],Transactions!$A$2:$A$501,Transactions!$C$2:$C$501)</f>
        <v>4</v>
      </c>
      <c r="K882" t="str">
        <f>_xlfn.XLOOKUP(Table1[[#This Row],[Transaction_ID]],Transactions!A$2:A$501,Transactions!F$2:F$501)</f>
        <v>Credit Card</v>
      </c>
      <c r="L882" t="b">
        <f>_xlfn.XLOOKUP(Table1[[#This Row],[Transaction_ID]],Transactions!A$2:A$501,Transactions!G$2:G$501)</f>
        <v>1</v>
      </c>
      <c r="M882" s="1">
        <f>IF(L882=TRUE, _xlfn.XLOOKUP(C882, Products!A$2:A$91,Products!G$2:G$91), 0)</f>
        <v>0</v>
      </c>
      <c r="N882" t="str">
        <f ca="1">_xlfn.TEXTJOIN(", ", TRUE,
 IF(AND(L882=TRUE, E882&gt;0), "Membership Pricing", ""),
 IF(AND(L882=TRUE, M882&gt;0), "PC Points", ""),
 IF(AND(_xlfn.XLOOKUP(C882, Products!A:A, Products!C:C, "")="Bakery", RAND()&lt;0.3), "50% Perishable", "")
)</f>
        <v/>
      </c>
      <c r="O882" s="5">
        <f t="shared" ca="1" si="27"/>
        <v>0</v>
      </c>
    </row>
    <row r="883" spans="1:15" x14ac:dyDescent="0.45">
      <c r="A883" t="s">
        <v>400</v>
      </c>
      <c r="B883" s="6">
        <f>_xlfn.XLOOKUP(Table1[[#This Row],[Transaction_ID]],Transactions!A$2:A$501,Transactions!D$2:D$501)</f>
        <v>45710</v>
      </c>
      <c r="C883">
        <v>123557</v>
      </c>
      <c r="D883" s="5">
        <f>_xlfn.XLOOKUP(Table1[[#This Row],[SKU]],Products!A$2:A$91,Products!E$2:E$91)</f>
        <v>6.49</v>
      </c>
      <c r="E883" s="5">
        <f>_xlfn.XLOOKUP(C883,Products!A$2:A$91,Products!F$2:F$91)</f>
        <v>4.99</v>
      </c>
      <c r="F883">
        <v>1</v>
      </c>
      <c r="G883" s="5">
        <f>Table1[[#This Row],[Price]]*Table1[[#This Row],[Quantity_Sold]]</f>
        <v>6.49</v>
      </c>
      <c r="H883" s="5">
        <f t="shared" ca="1" si="26"/>
        <v>4.99</v>
      </c>
      <c r="I883">
        <f>_xlfn.XLOOKUP(Table1[[#This Row],[Transaction_ID]],Transactions!A$2:A$501,Transactions!B$2:B$501)</f>
        <v>216</v>
      </c>
      <c r="J883">
        <f>_xlfn.XLOOKUP(Table1[[#This Row],[Transaction_ID]],Transactions!$A$2:$A$501,Transactions!$C$2:$C$501)</f>
        <v>6</v>
      </c>
      <c r="K883" t="str">
        <f>_xlfn.XLOOKUP(Table1[[#This Row],[Transaction_ID]],Transactions!A$2:A$501,Transactions!F$2:F$501)</f>
        <v>Credit Card</v>
      </c>
      <c r="L883" t="b">
        <f>_xlfn.XLOOKUP(Table1[[#This Row],[Transaction_ID]],Transactions!A$2:A$501,Transactions!G$2:G$501)</f>
        <v>1</v>
      </c>
      <c r="M883" s="1">
        <f>IF(L883=TRUE, _xlfn.XLOOKUP(C883, Products!A$2:A$91,Products!G$2:G$91), 0)</f>
        <v>0</v>
      </c>
      <c r="N883" t="str">
        <f ca="1">_xlfn.TEXTJOIN(", ", TRUE,
 IF(AND(L883=TRUE, E883&gt;0), "Membership Pricing", ""),
 IF(AND(L883=TRUE, M883&gt;0), "PC Points", ""),
 IF(AND(_xlfn.XLOOKUP(C883, Products!A:A, Products!C:C, "")="Bakery", RAND()&lt;0.3), "50% Perishable", "")
)</f>
        <v>Membership Pricing</v>
      </c>
      <c r="O883" s="5">
        <f t="shared" ca="1" si="27"/>
        <v>1.5</v>
      </c>
    </row>
    <row r="884" spans="1:15" x14ac:dyDescent="0.45">
      <c r="A884" t="s">
        <v>400</v>
      </c>
      <c r="B884" s="6">
        <f>_xlfn.XLOOKUP(Table1[[#This Row],[Transaction_ID]],Transactions!A$2:A$501,Transactions!D$2:D$501)</f>
        <v>45710</v>
      </c>
      <c r="C884">
        <v>123511</v>
      </c>
      <c r="D884" s="5">
        <f>_xlfn.XLOOKUP(Table1[[#This Row],[SKU]],Products!A$2:A$91,Products!E$2:E$91)</f>
        <v>2.4900000000000002</v>
      </c>
      <c r="E884" s="5">
        <f>_xlfn.XLOOKUP(C884,Products!A$2:A$91,Products!F$2:F$91)</f>
        <v>2</v>
      </c>
      <c r="F884">
        <v>5</v>
      </c>
      <c r="G884" s="5">
        <f>Table1[[#This Row],[Price]]*Table1[[#This Row],[Quantity_Sold]]</f>
        <v>12.450000000000001</v>
      </c>
      <c r="H884" s="5">
        <f t="shared" ca="1" si="26"/>
        <v>10</v>
      </c>
      <c r="I884">
        <f>_xlfn.XLOOKUP(Table1[[#This Row],[Transaction_ID]],Transactions!A$2:A$501,Transactions!B$2:B$501)</f>
        <v>216</v>
      </c>
      <c r="J884">
        <f>_xlfn.XLOOKUP(Table1[[#This Row],[Transaction_ID]],Transactions!$A$2:$A$501,Transactions!$C$2:$C$501)</f>
        <v>6</v>
      </c>
      <c r="K884" t="str">
        <f>_xlfn.XLOOKUP(Table1[[#This Row],[Transaction_ID]],Transactions!A$2:A$501,Transactions!F$2:F$501)</f>
        <v>Credit Card</v>
      </c>
      <c r="L884" t="b">
        <f>_xlfn.XLOOKUP(Table1[[#This Row],[Transaction_ID]],Transactions!A$2:A$501,Transactions!G$2:G$501)</f>
        <v>1</v>
      </c>
      <c r="M884" s="1">
        <f>IF(L884=TRUE, _xlfn.XLOOKUP(C884, Products!A$2:A$91,Products!G$2:G$91), 0)</f>
        <v>0</v>
      </c>
      <c r="N884" t="str">
        <f ca="1">_xlfn.TEXTJOIN(", ", TRUE,
 IF(AND(L884=TRUE, E884&gt;0), "Membership Pricing", ""),
 IF(AND(L884=TRUE, M884&gt;0), "PC Points", ""),
 IF(AND(_xlfn.XLOOKUP(C884, Products!A:A, Products!C:C, "")="Bakery", RAND()&lt;0.3), "50% Perishable", "")
)</f>
        <v>Membership Pricing</v>
      </c>
      <c r="O884" s="5">
        <f t="shared" ca="1" si="27"/>
        <v>2.4500000000000011</v>
      </c>
    </row>
    <row r="885" spans="1:15" x14ac:dyDescent="0.45">
      <c r="A885" t="s">
        <v>400</v>
      </c>
      <c r="B885" s="6">
        <f>_xlfn.XLOOKUP(Table1[[#This Row],[Transaction_ID]],Transactions!A$2:A$501,Transactions!D$2:D$501)</f>
        <v>45710</v>
      </c>
      <c r="C885">
        <v>123568</v>
      </c>
      <c r="D885" s="5">
        <f>_xlfn.XLOOKUP(Table1[[#This Row],[SKU]],Products!A$2:A$91,Products!E$2:E$91)</f>
        <v>4.99</v>
      </c>
      <c r="E885" s="5">
        <f>_xlfn.XLOOKUP(C885,Products!A$2:A$91,Products!F$2:F$91)</f>
        <v>4</v>
      </c>
      <c r="F885">
        <v>4</v>
      </c>
      <c r="G885" s="5">
        <f>Table1[[#This Row],[Price]]*Table1[[#This Row],[Quantity_Sold]]</f>
        <v>19.96</v>
      </c>
      <c r="H885" s="5">
        <f t="shared" ca="1" si="26"/>
        <v>16</v>
      </c>
      <c r="I885">
        <f>_xlfn.XLOOKUP(Table1[[#This Row],[Transaction_ID]],Transactions!A$2:A$501,Transactions!B$2:B$501)</f>
        <v>216</v>
      </c>
      <c r="J885">
        <f>_xlfn.XLOOKUP(Table1[[#This Row],[Transaction_ID]],Transactions!$A$2:$A$501,Transactions!$C$2:$C$501)</f>
        <v>6</v>
      </c>
      <c r="K885" t="str">
        <f>_xlfn.XLOOKUP(Table1[[#This Row],[Transaction_ID]],Transactions!A$2:A$501,Transactions!F$2:F$501)</f>
        <v>Credit Card</v>
      </c>
      <c r="L885" t="b">
        <f>_xlfn.XLOOKUP(Table1[[#This Row],[Transaction_ID]],Transactions!A$2:A$501,Transactions!G$2:G$501)</f>
        <v>1</v>
      </c>
      <c r="M885" s="1">
        <f>IF(L885=TRUE, _xlfn.XLOOKUP(C885, Products!A$2:A$91,Products!G$2:G$91), 0)</f>
        <v>0</v>
      </c>
      <c r="N885" t="str">
        <f ca="1">_xlfn.TEXTJOIN(", ", TRUE,
 IF(AND(L885=TRUE, E885&gt;0), "Membership Pricing", ""),
 IF(AND(L885=TRUE, M885&gt;0), "PC Points", ""),
 IF(AND(_xlfn.XLOOKUP(C885, Products!A:A, Products!C:C, "")="Bakery", RAND()&lt;0.3), "50% Perishable", "")
)</f>
        <v>Membership Pricing</v>
      </c>
      <c r="O885" s="5">
        <f t="shared" ca="1" si="27"/>
        <v>3.9600000000000009</v>
      </c>
    </row>
    <row r="886" spans="1:15" x14ac:dyDescent="0.45">
      <c r="A886" t="s">
        <v>401</v>
      </c>
      <c r="B886" s="6">
        <f>_xlfn.XLOOKUP(Table1[[#This Row],[Transaction_ID]],Transactions!A$2:A$501,Transactions!D$2:D$501)</f>
        <v>45708</v>
      </c>
      <c r="C886">
        <v>123570</v>
      </c>
      <c r="D886" s="5">
        <f>_xlfn.XLOOKUP(Table1[[#This Row],[SKU]],Products!A$2:A$91,Products!E$2:E$91)</f>
        <v>5.49</v>
      </c>
      <c r="E886" s="5">
        <f>_xlfn.XLOOKUP(C886,Products!A$2:A$91,Products!F$2:F$91)</f>
        <v>0</v>
      </c>
      <c r="F886">
        <v>1</v>
      </c>
      <c r="G886" s="5">
        <f>Table1[[#This Row],[Price]]*Table1[[#This Row],[Quantity_Sold]]</f>
        <v>5.49</v>
      </c>
      <c r="H886" s="5">
        <f t="shared" ca="1" si="26"/>
        <v>5.49</v>
      </c>
      <c r="I886">
        <f>_xlfn.XLOOKUP(Table1[[#This Row],[Transaction_ID]],Transactions!A$2:A$501,Transactions!B$2:B$501)</f>
        <v>219</v>
      </c>
      <c r="J886">
        <f>_xlfn.XLOOKUP(Table1[[#This Row],[Transaction_ID]],Transactions!$A$2:$A$501,Transactions!$C$2:$C$501)</f>
        <v>7</v>
      </c>
      <c r="K886" t="str">
        <f>_xlfn.XLOOKUP(Table1[[#This Row],[Transaction_ID]],Transactions!A$2:A$501,Transactions!F$2:F$501)</f>
        <v>Credit Card</v>
      </c>
      <c r="L886" t="b">
        <f>_xlfn.XLOOKUP(Table1[[#This Row],[Transaction_ID]],Transactions!A$2:A$501,Transactions!G$2:G$501)</f>
        <v>1</v>
      </c>
      <c r="M886" s="1">
        <f>IF(L886=TRUE, _xlfn.XLOOKUP(C886, Products!A$2:A$91,Products!G$2:G$91), 0)</f>
        <v>0</v>
      </c>
      <c r="N886" t="str">
        <f ca="1">_xlfn.TEXTJOIN(", ", TRUE,
 IF(AND(L886=TRUE, E886&gt;0), "Membership Pricing", ""),
 IF(AND(L886=TRUE, M886&gt;0), "PC Points", ""),
 IF(AND(_xlfn.XLOOKUP(C886, Products!A:A, Products!C:C, "")="Bakery", RAND()&lt;0.3), "50% Perishable", "")
)</f>
        <v/>
      </c>
      <c r="O886" s="5">
        <f t="shared" ca="1" si="27"/>
        <v>0</v>
      </c>
    </row>
    <row r="887" spans="1:15" x14ac:dyDescent="0.45">
      <c r="A887" t="s">
        <v>401</v>
      </c>
      <c r="B887" s="6">
        <f>_xlfn.XLOOKUP(Table1[[#This Row],[Transaction_ID]],Transactions!A$2:A$501,Transactions!D$2:D$501)</f>
        <v>45708</v>
      </c>
      <c r="C887">
        <v>123531</v>
      </c>
      <c r="D887" s="5">
        <f>_xlfn.XLOOKUP(Table1[[#This Row],[SKU]],Products!A$2:A$91,Products!E$2:E$91)</f>
        <v>7.99</v>
      </c>
      <c r="E887" s="5">
        <f>_xlfn.XLOOKUP(C887,Products!A$2:A$91,Products!F$2:F$91)</f>
        <v>0</v>
      </c>
      <c r="F887">
        <v>1</v>
      </c>
      <c r="G887" s="5">
        <f>Table1[[#This Row],[Price]]*Table1[[#This Row],[Quantity_Sold]]</f>
        <v>7.99</v>
      </c>
      <c r="H887" s="5">
        <f t="shared" ca="1" si="26"/>
        <v>7.99</v>
      </c>
      <c r="I887">
        <f>_xlfn.XLOOKUP(Table1[[#This Row],[Transaction_ID]],Transactions!A$2:A$501,Transactions!B$2:B$501)</f>
        <v>219</v>
      </c>
      <c r="J887">
        <f>_xlfn.XLOOKUP(Table1[[#This Row],[Transaction_ID]],Transactions!$A$2:$A$501,Transactions!$C$2:$C$501)</f>
        <v>7</v>
      </c>
      <c r="K887" t="str">
        <f>_xlfn.XLOOKUP(Table1[[#This Row],[Transaction_ID]],Transactions!A$2:A$501,Transactions!F$2:F$501)</f>
        <v>Credit Card</v>
      </c>
      <c r="L887" t="b">
        <f>_xlfn.XLOOKUP(Table1[[#This Row],[Transaction_ID]],Transactions!A$2:A$501,Transactions!G$2:G$501)</f>
        <v>1</v>
      </c>
      <c r="M887" s="1">
        <f>IF(L887=TRUE, _xlfn.XLOOKUP(C887, Products!A$2:A$91,Products!G$2:G$91), 0)</f>
        <v>0</v>
      </c>
      <c r="N887" t="str">
        <f ca="1">_xlfn.TEXTJOIN(", ", TRUE,
 IF(AND(L887=TRUE, E887&gt;0), "Membership Pricing", ""),
 IF(AND(L887=TRUE, M887&gt;0), "PC Points", ""),
 IF(AND(_xlfn.XLOOKUP(C887, Products!A:A, Products!C:C, "")="Bakery", RAND()&lt;0.3), "50% Perishable", "")
)</f>
        <v/>
      </c>
      <c r="O887" s="5">
        <f t="shared" ca="1" si="27"/>
        <v>0</v>
      </c>
    </row>
    <row r="888" spans="1:15" x14ac:dyDescent="0.45">
      <c r="A888" t="s">
        <v>402</v>
      </c>
      <c r="B888" s="6">
        <f>_xlfn.XLOOKUP(Table1[[#This Row],[Transaction_ID]],Transactions!A$2:A$501,Transactions!D$2:D$501)</f>
        <v>45708</v>
      </c>
      <c r="C888">
        <v>123520</v>
      </c>
      <c r="D888" s="5">
        <f>_xlfn.XLOOKUP(Table1[[#This Row],[SKU]],Products!A$2:A$91,Products!E$2:E$91)</f>
        <v>3.49</v>
      </c>
      <c r="E888" s="5">
        <f>_xlfn.XLOOKUP(C888,Products!A$2:A$91,Products!F$2:F$91)</f>
        <v>0</v>
      </c>
      <c r="F888">
        <v>3</v>
      </c>
      <c r="G888" s="5">
        <f>Table1[[#This Row],[Price]]*Table1[[#This Row],[Quantity_Sold]]</f>
        <v>10.47</v>
      </c>
      <c r="H888" s="5">
        <f t="shared" ca="1" si="26"/>
        <v>10.47</v>
      </c>
      <c r="I888">
        <f>_xlfn.XLOOKUP(Table1[[#This Row],[Transaction_ID]],Transactions!A$2:A$501,Transactions!B$2:B$501)</f>
        <v>223</v>
      </c>
      <c r="J888">
        <f>_xlfn.XLOOKUP(Table1[[#This Row],[Transaction_ID]],Transactions!$A$2:$A$501,Transactions!$C$2:$C$501)</f>
        <v>6</v>
      </c>
      <c r="K888" t="str">
        <f>_xlfn.XLOOKUP(Table1[[#This Row],[Transaction_ID]],Transactions!A$2:A$501,Transactions!F$2:F$501)</f>
        <v>Cash</v>
      </c>
      <c r="L888" t="b">
        <f>_xlfn.XLOOKUP(Table1[[#This Row],[Transaction_ID]],Transactions!A$2:A$501,Transactions!G$2:G$501)</f>
        <v>1</v>
      </c>
      <c r="M888" s="1">
        <f>IF(L888=TRUE, _xlfn.XLOOKUP(C888, Products!A$2:A$91,Products!G$2:G$91), 0)</f>
        <v>2000</v>
      </c>
      <c r="N888" t="str">
        <f ca="1">_xlfn.TEXTJOIN(", ", TRUE,
 IF(AND(L888=TRUE, E888&gt;0), "Membership Pricing", ""),
 IF(AND(L888=TRUE, M888&gt;0), "PC Points", ""),
 IF(AND(_xlfn.XLOOKUP(C888, Products!A:A, Products!C:C, "")="Bakery", RAND()&lt;0.3), "50% Perishable", "")
)</f>
        <v>PC Points</v>
      </c>
      <c r="O888" s="5">
        <f t="shared" ca="1" si="27"/>
        <v>0</v>
      </c>
    </row>
    <row r="889" spans="1:15" x14ac:dyDescent="0.45">
      <c r="A889" t="s">
        <v>402</v>
      </c>
      <c r="B889" s="6">
        <f>_xlfn.XLOOKUP(Table1[[#This Row],[Transaction_ID]],Transactions!A$2:A$501,Transactions!D$2:D$501)</f>
        <v>45708</v>
      </c>
      <c r="C889">
        <v>123543</v>
      </c>
      <c r="D889" s="5">
        <f>_xlfn.XLOOKUP(Table1[[#This Row],[SKU]],Products!A$2:A$91,Products!E$2:E$91)</f>
        <v>7.99</v>
      </c>
      <c r="E889" s="5">
        <f>_xlfn.XLOOKUP(C889,Products!A$2:A$91,Products!F$2:F$91)</f>
        <v>0</v>
      </c>
      <c r="F889">
        <v>3</v>
      </c>
      <c r="G889" s="5">
        <f>Table1[[#This Row],[Price]]*Table1[[#This Row],[Quantity_Sold]]</f>
        <v>23.97</v>
      </c>
      <c r="H889" s="5">
        <f t="shared" ca="1" si="26"/>
        <v>23.97</v>
      </c>
      <c r="I889">
        <f>_xlfn.XLOOKUP(Table1[[#This Row],[Transaction_ID]],Transactions!A$2:A$501,Transactions!B$2:B$501)</f>
        <v>223</v>
      </c>
      <c r="J889">
        <f>_xlfn.XLOOKUP(Table1[[#This Row],[Transaction_ID]],Transactions!$A$2:$A$501,Transactions!$C$2:$C$501)</f>
        <v>6</v>
      </c>
      <c r="K889" t="str">
        <f>_xlfn.XLOOKUP(Table1[[#This Row],[Transaction_ID]],Transactions!A$2:A$501,Transactions!F$2:F$501)</f>
        <v>Cash</v>
      </c>
      <c r="L889" t="b">
        <f>_xlfn.XLOOKUP(Table1[[#This Row],[Transaction_ID]],Transactions!A$2:A$501,Transactions!G$2:G$501)</f>
        <v>1</v>
      </c>
      <c r="M889" s="1">
        <f>IF(L889=TRUE, _xlfn.XLOOKUP(C889, Products!A$2:A$91,Products!G$2:G$91), 0)</f>
        <v>3000</v>
      </c>
      <c r="N889" t="str">
        <f ca="1">_xlfn.TEXTJOIN(", ", TRUE,
 IF(AND(L889=TRUE, E889&gt;0), "Membership Pricing", ""),
 IF(AND(L889=TRUE, M889&gt;0), "PC Points", ""),
 IF(AND(_xlfn.XLOOKUP(C889, Products!A:A, Products!C:C, "")="Bakery", RAND()&lt;0.3), "50% Perishable", "")
)</f>
        <v>PC Points</v>
      </c>
      <c r="O889" s="5">
        <f t="shared" ca="1" si="27"/>
        <v>0</v>
      </c>
    </row>
    <row r="890" spans="1:15" x14ac:dyDescent="0.45">
      <c r="A890" t="s">
        <v>403</v>
      </c>
      <c r="B890" s="6">
        <f>_xlfn.XLOOKUP(Table1[[#This Row],[Transaction_ID]],Transactions!A$2:A$501,Transactions!D$2:D$501)</f>
        <v>45708</v>
      </c>
      <c r="C890">
        <v>123521</v>
      </c>
      <c r="D890" s="5">
        <f>_xlfn.XLOOKUP(Table1[[#This Row],[SKU]],Products!A$2:A$91,Products!E$2:E$91)</f>
        <v>3.99</v>
      </c>
      <c r="E890" s="5">
        <f>_xlfn.XLOOKUP(C890,Products!A$2:A$91,Products!F$2:F$91)</f>
        <v>0</v>
      </c>
      <c r="F890">
        <v>4</v>
      </c>
      <c r="G890" s="5">
        <f>Table1[[#This Row],[Price]]*Table1[[#This Row],[Quantity_Sold]]</f>
        <v>15.96</v>
      </c>
      <c r="H890" s="5">
        <f t="shared" ca="1" si="26"/>
        <v>15.96</v>
      </c>
      <c r="I890">
        <f>_xlfn.XLOOKUP(Table1[[#This Row],[Transaction_ID]],Transactions!A$2:A$501,Transactions!B$2:B$501)</f>
        <v>208</v>
      </c>
      <c r="J890">
        <f>_xlfn.XLOOKUP(Table1[[#This Row],[Transaction_ID]],Transactions!$A$2:$A$501,Transactions!$C$2:$C$501)</f>
        <v>7</v>
      </c>
      <c r="K890" t="str">
        <f>_xlfn.XLOOKUP(Table1[[#This Row],[Transaction_ID]],Transactions!A$2:A$501,Transactions!F$2:F$501)</f>
        <v>Cash</v>
      </c>
      <c r="L890" t="b">
        <f>_xlfn.XLOOKUP(Table1[[#This Row],[Transaction_ID]],Transactions!A$2:A$501,Transactions!G$2:G$501)</f>
        <v>1</v>
      </c>
      <c r="M890" s="1">
        <f>IF(L890=TRUE, _xlfn.XLOOKUP(C890, Products!A$2:A$91,Products!G$2:G$91), 0)</f>
        <v>0</v>
      </c>
      <c r="N890" t="str">
        <f ca="1">_xlfn.TEXTJOIN(", ", TRUE,
 IF(AND(L890=TRUE, E890&gt;0), "Membership Pricing", ""),
 IF(AND(L890=TRUE, M890&gt;0), "PC Points", ""),
 IF(AND(_xlfn.XLOOKUP(C890, Products!A:A, Products!C:C, "")="Bakery", RAND()&lt;0.3), "50% Perishable", "")
)</f>
        <v/>
      </c>
      <c r="O890" s="5">
        <f t="shared" ca="1" si="27"/>
        <v>0</v>
      </c>
    </row>
    <row r="891" spans="1:15" x14ac:dyDescent="0.45">
      <c r="A891" t="s">
        <v>403</v>
      </c>
      <c r="B891" s="6">
        <f>_xlfn.XLOOKUP(Table1[[#This Row],[Transaction_ID]],Transactions!A$2:A$501,Transactions!D$2:D$501)</f>
        <v>45708</v>
      </c>
      <c r="C891">
        <v>123513</v>
      </c>
      <c r="D891" s="5">
        <f>_xlfn.XLOOKUP(Table1[[#This Row],[SKU]],Products!A$2:A$91,Products!E$2:E$91)</f>
        <v>2.99</v>
      </c>
      <c r="E891" s="5">
        <f>_xlfn.XLOOKUP(C891,Products!A$2:A$91,Products!F$2:F$91)</f>
        <v>0</v>
      </c>
      <c r="F891">
        <v>2</v>
      </c>
      <c r="G891" s="5">
        <f>Table1[[#This Row],[Price]]*Table1[[#This Row],[Quantity_Sold]]</f>
        <v>5.98</v>
      </c>
      <c r="H891" s="5">
        <f t="shared" ca="1" si="26"/>
        <v>5.98</v>
      </c>
      <c r="I891">
        <f>_xlfn.XLOOKUP(Table1[[#This Row],[Transaction_ID]],Transactions!A$2:A$501,Transactions!B$2:B$501)</f>
        <v>208</v>
      </c>
      <c r="J891">
        <f>_xlfn.XLOOKUP(Table1[[#This Row],[Transaction_ID]],Transactions!$A$2:$A$501,Transactions!$C$2:$C$501)</f>
        <v>7</v>
      </c>
      <c r="K891" t="str">
        <f>_xlfn.XLOOKUP(Table1[[#This Row],[Transaction_ID]],Transactions!A$2:A$501,Transactions!F$2:F$501)</f>
        <v>Cash</v>
      </c>
      <c r="L891" t="b">
        <f>_xlfn.XLOOKUP(Table1[[#This Row],[Transaction_ID]],Transactions!A$2:A$501,Transactions!G$2:G$501)</f>
        <v>1</v>
      </c>
      <c r="M891" s="1">
        <f>IF(L891=TRUE, _xlfn.XLOOKUP(C891, Products!A$2:A$91,Products!G$2:G$91), 0)</f>
        <v>1000</v>
      </c>
      <c r="N891" t="str">
        <f ca="1">_xlfn.TEXTJOIN(", ", TRUE,
 IF(AND(L891=TRUE, E891&gt;0), "Membership Pricing", ""),
 IF(AND(L891=TRUE, M891&gt;0), "PC Points", ""),
 IF(AND(_xlfn.XLOOKUP(C891, Products!A:A, Products!C:C, "")="Bakery", RAND()&lt;0.3), "50% Perishable", "")
)</f>
        <v>PC Points</v>
      </c>
      <c r="O891" s="5">
        <f t="shared" ca="1" si="27"/>
        <v>0</v>
      </c>
    </row>
    <row r="892" spans="1:15" x14ac:dyDescent="0.45">
      <c r="A892" t="s">
        <v>180</v>
      </c>
      <c r="B892" s="6">
        <f>_xlfn.XLOOKUP(Table1[[#This Row],[Transaction_ID]],Transactions!A$2:A$501,Transactions!D$2:D$501)</f>
        <v>45723</v>
      </c>
      <c r="C892">
        <v>123593</v>
      </c>
      <c r="D892" s="5">
        <f>_xlfn.XLOOKUP(Table1[[#This Row],[SKU]],Products!A$2:A$91,Products!E$2:E$91)</f>
        <v>2.4900000000000002</v>
      </c>
      <c r="E892" s="5">
        <f>_xlfn.XLOOKUP(C892,Products!A$2:A$91,Products!F$2:F$91)</f>
        <v>0</v>
      </c>
      <c r="F892">
        <v>5</v>
      </c>
      <c r="G892" s="5">
        <f>Table1[[#This Row],[Price]]*Table1[[#This Row],[Quantity_Sold]]</f>
        <v>12.450000000000001</v>
      </c>
      <c r="H892" s="5">
        <f t="shared" ca="1" si="26"/>
        <v>12.450000000000001</v>
      </c>
      <c r="I892">
        <f>_xlfn.XLOOKUP(Table1[[#This Row],[Transaction_ID]],Transactions!A$2:A$501,Transactions!B$2:B$501)</f>
        <v>208</v>
      </c>
      <c r="J892">
        <f>_xlfn.XLOOKUP(Table1[[#This Row],[Transaction_ID]],Transactions!$A$2:$A$501,Transactions!$C$2:$C$501)</f>
        <v>4</v>
      </c>
      <c r="K892" t="str">
        <f>_xlfn.XLOOKUP(Table1[[#This Row],[Transaction_ID]],Transactions!A$2:A$501,Transactions!F$2:F$501)</f>
        <v>Credit Card</v>
      </c>
      <c r="L892" t="b">
        <f>_xlfn.XLOOKUP(Table1[[#This Row],[Transaction_ID]],Transactions!A$2:A$501,Transactions!G$2:G$501)</f>
        <v>1</v>
      </c>
      <c r="M892" s="1">
        <f>IF(L892=TRUE, _xlfn.XLOOKUP(C892, Products!A$2:A$91,Products!G$2:G$91), 0)</f>
        <v>0</v>
      </c>
      <c r="N892" t="str">
        <f ca="1">_xlfn.TEXTJOIN(", ", TRUE,
 IF(AND(L892=TRUE, E892&gt;0), "Membership Pricing", ""),
 IF(AND(L892=TRUE, M892&gt;0), "PC Points", ""),
 IF(AND(_xlfn.XLOOKUP(C892, Products!A:A, Products!C:C, "")="Bakery", RAND()&lt;0.3), "50% Perishable", "")
)</f>
        <v/>
      </c>
      <c r="O892" s="5">
        <f t="shared" ca="1" si="27"/>
        <v>0</v>
      </c>
    </row>
    <row r="893" spans="1:15" x14ac:dyDescent="0.45">
      <c r="A893" t="s">
        <v>180</v>
      </c>
      <c r="B893" s="6">
        <f>_xlfn.XLOOKUP(Table1[[#This Row],[Transaction_ID]],Transactions!A$2:A$501,Transactions!D$2:D$501)</f>
        <v>45723</v>
      </c>
      <c r="C893">
        <v>123595</v>
      </c>
      <c r="D893" s="5">
        <f>_xlfn.XLOOKUP(Table1[[#This Row],[SKU]],Products!A$2:A$91,Products!E$2:E$91)</f>
        <v>2.99</v>
      </c>
      <c r="E893" s="5">
        <f>_xlfn.XLOOKUP(C893,Products!A$2:A$91,Products!F$2:F$91)</f>
        <v>0</v>
      </c>
      <c r="F893">
        <v>1</v>
      </c>
      <c r="G893" s="5">
        <f>Table1[[#This Row],[Price]]*Table1[[#This Row],[Quantity_Sold]]</f>
        <v>2.99</v>
      </c>
      <c r="H893" s="5">
        <f t="shared" ca="1" si="26"/>
        <v>2.99</v>
      </c>
      <c r="I893">
        <f>_xlfn.XLOOKUP(Table1[[#This Row],[Transaction_ID]],Transactions!A$2:A$501,Transactions!B$2:B$501)</f>
        <v>208</v>
      </c>
      <c r="J893">
        <f>_xlfn.XLOOKUP(Table1[[#This Row],[Transaction_ID]],Transactions!$A$2:$A$501,Transactions!$C$2:$C$501)</f>
        <v>4</v>
      </c>
      <c r="K893" t="str">
        <f>_xlfn.XLOOKUP(Table1[[#This Row],[Transaction_ID]],Transactions!A$2:A$501,Transactions!F$2:F$501)</f>
        <v>Credit Card</v>
      </c>
      <c r="L893" t="b">
        <f>_xlfn.XLOOKUP(Table1[[#This Row],[Transaction_ID]],Transactions!A$2:A$501,Transactions!G$2:G$501)</f>
        <v>1</v>
      </c>
      <c r="M893" s="1">
        <f>IF(L893=TRUE, _xlfn.XLOOKUP(C893, Products!A$2:A$91,Products!G$2:G$91), 0)</f>
        <v>0</v>
      </c>
      <c r="N893" t="str">
        <f ca="1">_xlfn.TEXTJOIN(", ", TRUE,
 IF(AND(L893=TRUE, E893&gt;0), "Membership Pricing", ""),
 IF(AND(L893=TRUE, M893&gt;0), "PC Points", ""),
 IF(AND(_xlfn.XLOOKUP(C893, Products!A:A, Products!C:C, "")="Bakery", RAND()&lt;0.3), "50% Perishable", "")
)</f>
        <v/>
      </c>
      <c r="O893" s="5">
        <f t="shared" ca="1" si="27"/>
        <v>0</v>
      </c>
    </row>
    <row r="894" spans="1:15" x14ac:dyDescent="0.45">
      <c r="A894" t="s">
        <v>181</v>
      </c>
      <c r="B894" s="6">
        <f>_xlfn.XLOOKUP(Table1[[#This Row],[Transaction_ID]],Transactions!A$2:A$501,Transactions!D$2:D$501)</f>
        <v>45723</v>
      </c>
      <c r="C894">
        <v>123522</v>
      </c>
      <c r="D894" s="5">
        <f>_xlfn.XLOOKUP(Table1[[#This Row],[SKU]],Products!A$2:A$91,Products!E$2:E$91)</f>
        <v>4.49</v>
      </c>
      <c r="E894" s="5">
        <f>_xlfn.XLOOKUP(C894,Products!A$2:A$91,Products!F$2:F$91)</f>
        <v>0</v>
      </c>
      <c r="F894">
        <v>2</v>
      </c>
      <c r="G894" s="5">
        <f>Table1[[#This Row],[Price]]*Table1[[#This Row],[Quantity_Sold]]</f>
        <v>8.98</v>
      </c>
      <c r="H894" s="5">
        <f t="shared" ca="1" si="26"/>
        <v>8.98</v>
      </c>
      <c r="I894">
        <f>_xlfn.XLOOKUP(Table1[[#This Row],[Transaction_ID]],Transactions!A$2:A$501,Transactions!B$2:B$501)</f>
        <v>210</v>
      </c>
      <c r="J894">
        <f>_xlfn.XLOOKUP(Table1[[#This Row],[Transaction_ID]],Transactions!$A$2:$A$501,Transactions!$C$2:$C$501)</f>
        <v>2</v>
      </c>
      <c r="K894" t="str">
        <f>_xlfn.XLOOKUP(Table1[[#This Row],[Transaction_ID]],Transactions!A$2:A$501,Transactions!F$2:F$501)</f>
        <v>Credit Card</v>
      </c>
      <c r="L894" t="b">
        <f>_xlfn.XLOOKUP(Table1[[#This Row],[Transaction_ID]],Transactions!A$2:A$501,Transactions!G$2:G$501)</f>
        <v>1</v>
      </c>
      <c r="M894" s="1">
        <f>IF(L894=TRUE, _xlfn.XLOOKUP(C894, Products!A$2:A$91,Products!G$2:G$91), 0)</f>
        <v>0</v>
      </c>
      <c r="N894" t="str">
        <f ca="1">_xlfn.TEXTJOIN(", ", TRUE,
 IF(AND(L894=TRUE, E894&gt;0), "Membership Pricing", ""),
 IF(AND(L894=TRUE, M894&gt;0), "PC Points", ""),
 IF(AND(_xlfn.XLOOKUP(C894, Products!A:A, Products!C:C, "")="Bakery", RAND()&lt;0.3), "50% Perishable", "")
)</f>
        <v/>
      </c>
      <c r="O894" s="5">
        <f t="shared" ca="1" si="27"/>
        <v>0</v>
      </c>
    </row>
    <row r="895" spans="1:15" x14ac:dyDescent="0.45">
      <c r="A895" t="s">
        <v>181</v>
      </c>
      <c r="B895" s="6">
        <f>_xlfn.XLOOKUP(Table1[[#This Row],[Transaction_ID]],Transactions!A$2:A$501,Transactions!D$2:D$501)</f>
        <v>45723</v>
      </c>
      <c r="C895">
        <v>123511</v>
      </c>
      <c r="D895" s="5">
        <f>_xlfn.XLOOKUP(Table1[[#This Row],[SKU]],Products!A$2:A$91,Products!E$2:E$91)</f>
        <v>2.4900000000000002</v>
      </c>
      <c r="E895" s="5">
        <f>_xlfn.XLOOKUP(C895,Products!A$2:A$91,Products!F$2:F$91)</f>
        <v>2</v>
      </c>
      <c r="F895">
        <v>5</v>
      </c>
      <c r="G895" s="5">
        <f>Table1[[#This Row],[Price]]*Table1[[#This Row],[Quantity_Sold]]</f>
        <v>12.450000000000001</v>
      </c>
      <c r="H895" s="5">
        <f t="shared" ca="1" si="26"/>
        <v>10</v>
      </c>
      <c r="I895">
        <f>_xlfn.XLOOKUP(Table1[[#This Row],[Transaction_ID]],Transactions!A$2:A$501,Transactions!B$2:B$501)</f>
        <v>210</v>
      </c>
      <c r="J895">
        <f>_xlfn.XLOOKUP(Table1[[#This Row],[Transaction_ID]],Transactions!$A$2:$A$501,Transactions!$C$2:$C$501)</f>
        <v>2</v>
      </c>
      <c r="K895" t="str">
        <f>_xlfn.XLOOKUP(Table1[[#This Row],[Transaction_ID]],Transactions!A$2:A$501,Transactions!F$2:F$501)</f>
        <v>Credit Card</v>
      </c>
      <c r="L895" t="b">
        <f>_xlfn.XLOOKUP(Table1[[#This Row],[Transaction_ID]],Transactions!A$2:A$501,Transactions!G$2:G$501)</f>
        <v>1</v>
      </c>
      <c r="M895" s="1">
        <f>IF(L895=TRUE, _xlfn.XLOOKUP(C895, Products!A$2:A$91,Products!G$2:G$91), 0)</f>
        <v>0</v>
      </c>
      <c r="N895" t="str">
        <f ca="1">_xlfn.TEXTJOIN(", ", TRUE,
 IF(AND(L895=TRUE, E895&gt;0), "Membership Pricing", ""),
 IF(AND(L895=TRUE, M895&gt;0), "PC Points", ""),
 IF(AND(_xlfn.XLOOKUP(C895, Products!A:A, Products!C:C, "")="Bakery", RAND()&lt;0.3), "50% Perishable", "")
)</f>
        <v>Membership Pricing</v>
      </c>
      <c r="O895" s="5">
        <f t="shared" ca="1" si="27"/>
        <v>2.4500000000000011</v>
      </c>
    </row>
    <row r="896" spans="1:15" x14ac:dyDescent="0.45">
      <c r="A896" t="s">
        <v>181</v>
      </c>
      <c r="B896" s="6">
        <f>_xlfn.XLOOKUP(Table1[[#This Row],[Transaction_ID]],Transactions!A$2:A$501,Transactions!D$2:D$501)</f>
        <v>45723</v>
      </c>
      <c r="C896">
        <v>123525</v>
      </c>
      <c r="D896" s="5">
        <f>_xlfn.XLOOKUP(Table1[[#This Row],[SKU]],Products!A$2:A$91,Products!E$2:E$91)</f>
        <v>3.99</v>
      </c>
      <c r="E896" s="5">
        <f>_xlfn.XLOOKUP(C896,Products!A$2:A$91,Products!F$2:F$91)</f>
        <v>3</v>
      </c>
      <c r="F896">
        <v>5</v>
      </c>
      <c r="G896" s="5">
        <f>Table1[[#This Row],[Price]]*Table1[[#This Row],[Quantity_Sold]]</f>
        <v>19.950000000000003</v>
      </c>
      <c r="H896" s="5">
        <f t="shared" ca="1" si="26"/>
        <v>15</v>
      </c>
      <c r="I896">
        <f>_xlfn.XLOOKUP(Table1[[#This Row],[Transaction_ID]],Transactions!A$2:A$501,Transactions!B$2:B$501)</f>
        <v>210</v>
      </c>
      <c r="J896">
        <f>_xlfn.XLOOKUP(Table1[[#This Row],[Transaction_ID]],Transactions!$A$2:$A$501,Transactions!$C$2:$C$501)</f>
        <v>2</v>
      </c>
      <c r="K896" t="str">
        <f>_xlfn.XLOOKUP(Table1[[#This Row],[Transaction_ID]],Transactions!A$2:A$501,Transactions!F$2:F$501)</f>
        <v>Credit Card</v>
      </c>
      <c r="L896" t="b">
        <f>_xlfn.XLOOKUP(Table1[[#This Row],[Transaction_ID]],Transactions!A$2:A$501,Transactions!G$2:G$501)</f>
        <v>1</v>
      </c>
      <c r="M896" s="1">
        <f>IF(L896=TRUE, _xlfn.XLOOKUP(C896, Products!A$2:A$91,Products!G$2:G$91), 0)</f>
        <v>0</v>
      </c>
      <c r="N896" t="str">
        <f ca="1">_xlfn.TEXTJOIN(", ", TRUE,
 IF(AND(L896=TRUE, E896&gt;0), "Membership Pricing", ""),
 IF(AND(L896=TRUE, M896&gt;0), "PC Points", ""),
 IF(AND(_xlfn.XLOOKUP(C896, Products!A:A, Products!C:C, "")="Bakery", RAND()&lt;0.3), "50% Perishable", "")
)</f>
        <v>Membership Pricing</v>
      </c>
      <c r="O896" s="5">
        <f t="shared" ca="1" si="27"/>
        <v>4.9500000000000028</v>
      </c>
    </row>
    <row r="897" spans="1:15" x14ac:dyDescent="0.45">
      <c r="A897" t="s">
        <v>404</v>
      </c>
      <c r="B897" s="6">
        <f>_xlfn.XLOOKUP(Table1[[#This Row],[Transaction_ID]],Transactions!A$2:A$501,Transactions!D$2:D$501)</f>
        <v>45723</v>
      </c>
      <c r="C897">
        <v>123599</v>
      </c>
      <c r="D897" s="5">
        <f>_xlfn.XLOOKUP(Table1[[#This Row],[SKU]],Products!A$2:A$91,Products!E$2:E$91)</f>
        <v>6.99</v>
      </c>
      <c r="E897" s="5">
        <f>_xlfn.XLOOKUP(C897,Products!A$2:A$91,Products!F$2:F$91)</f>
        <v>0</v>
      </c>
      <c r="F897">
        <v>4</v>
      </c>
      <c r="G897" s="5">
        <f>Table1[[#This Row],[Price]]*Table1[[#This Row],[Quantity_Sold]]</f>
        <v>27.96</v>
      </c>
      <c r="H897" s="5">
        <f t="shared" ca="1" si="26"/>
        <v>27.96</v>
      </c>
      <c r="I897">
        <f>_xlfn.XLOOKUP(Table1[[#This Row],[Transaction_ID]],Transactions!A$2:A$501,Transactions!B$2:B$501)</f>
        <v>210</v>
      </c>
      <c r="J897">
        <f>_xlfn.XLOOKUP(Table1[[#This Row],[Transaction_ID]],Transactions!$A$2:$A$501,Transactions!$C$2:$C$501)</f>
        <v>3</v>
      </c>
      <c r="K897" t="str">
        <f>_xlfn.XLOOKUP(Table1[[#This Row],[Transaction_ID]],Transactions!A$2:A$501,Transactions!F$2:F$501)</f>
        <v>Credit Card</v>
      </c>
      <c r="L897" t="b">
        <f>_xlfn.XLOOKUP(Table1[[#This Row],[Transaction_ID]],Transactions!A$2:A$501,Transactions!G$2:G$501)</f>
        <v>1</v>
      </c>
      <c r="M897" s="1">
        <f>IF(L897=TRUE, _xlfn.XLOOKUP(C897, Products!A$2:A$91,Products!G$2:G$91), 0)</f>
        <v>0</v>
      </c>
      <c r="N897" t="str">
        <f ca="1">_xlfn.TEXTJOIN(", ", TRUE,
 IF(AND(L897=TRUE, E897&gt;0), "Membership Pricing", ""),
 IF(AND(L897=TRUE, M897&gt;0), "PC Points", ""),
 IF(AND(_xlfn.XLOOKUP(C897, Products!A:A, Products!C:C, "")="Bakery", RAND()&lt;0.3), "50% Perishable", "")
)</f>
        <v/>
      </c>
      <c r="O897" s="5">
        <f t="shared" ca="1" si="27"/>
        <v>0</v>
      </c>
    </row>
    <row r="898" spans="1:15" x14ac:dyDescent="0.45">
      <c r="A898" t="s">
        <v>404</v>
      </c>
      <c r="B898" s="6">
        <f>_xlfn.XLOOKUP(Table1[[#This Row],[Transaction_ID]],Transactions!A$2:A$501,Transactions!D$2:D$501)</f>
        <v>45723</v>
      </c>
      <c r="C898">
        <v>123545</v>
      </c>
      <c r="D898" s="5">
        <f>_xlfn.XLOOKUP(Table1[[#This Row],[SKU]],Products!A$2:A$91,Products!E$2:E$91)</f>
        <v>3.99</v>
      </c>
      <c r="E898" s="5">
        <f>_xlfn.XLOOKUP(C898,Products!A$2:A$91,Products!F$2:F$91)</f>
        <v>2.4900000000000002</v>
      </c>
      <c r="F898">
        <v>3</v>
      </c>
      <c r="G898" s="5">
        <f>Table1[[#This Row],[Price]]*Table1[[#This Row],[Quantity_Sold]]</f>
        <v>11.97</v>
      </c>
      <c r="H898" s="5">
        <f t="shared" ref="H898:H961" ca="1" si="28" xml:space="preserve">
 IF(AND(ISNUMBER(SEARCH("50% Perishable", N898)), ISNUMBER(SEARCH("Membership Pricing", N898)), E898&gt;0),
    F898 * E898 * 0.5,
    IF(AND(ISNUMBER(SEARCH("50% Perishable", N898)), NOT(ISNUMBER(SEARCH("Membership Pricing", N898)))),
       F898 * D898 * 0.5,
       IF(AND(L898=TRUE, ISNUMBER(SEARCH("Membership Pricing", N898)), E898&gt;0),
          F898 * E898,
          F898 * D898
       )
    )
)</f>
        <v>7.4700000000000006</v>
      </c>
      <c r="I898">
        <f>_xlfn.XLOOKUP(Table1[[#This Row],[Transaction_ID]],Transactions!A$2:A$501,Transactions!B$2:B$501)</f>
        <v>210</v>
      </c>
      <c r="J898">
        <f>_xlfn.XLOOKUP(Table1[[#This Row],[Transaction_ID]],Transactions!$A$2:$A$501,Transactions!$C$2:$C$501)</f>
        <v>3</v>
      </c>
      <c r="K898" t="str">
        <f>_xlfn.XLOOKUP(Table1[[#This Row],[Transaction_ID]],Transactions!A$2:A$501,Transactions!F$2:F$501)</f>
        <v>Credit Card</v>
      </c>
      <c r="L898" t="b">
        <f>_xlfn.XLOOKUP(Table1[[#This Row],[Transaction_ID]],Transactions!A$2:A$501,Transactions!G$2:G$501)</f>
        <v>1</v>
      </c>
      <c r="M898" s="1">
        <f>IF(L898=TRUE, _xlfn.XLOOKUP(C898, Products!A$2:A$91,Products!G$2:G$91), 0)</f>
        <v>0</v>
      </c>
      <c r="N898" t="str">
        <f ca="1">_xlfn.TEXTJOIN(", ", TRUE,
 IF(AND(L898=TRUE, E898&gt;0), "Membership Pricing", ""),
 IF(AND(L898=TRUE, M898&gt;0), "PC Points", ""),
 IF(AND(_xlfn.XLOOKUP(C898, Products!A:A, Products!C:C, "")="Bakery", RAND()&lt;0.3), "50% Perishable", "")
)</f>
        <v>Membership Pricing</v>
      </c>
      <c r="O898" s="5">
        <f t="shared" ref="O898:O961" ca="1" si="29">G898-H898</f>
        <v>4.5</v>
      </c>
    </row>
    <row r="899" spans="1:15" x14ac:dyDescent="0.45">
      <c r="A899" t="s">
        <v>404</v>
      </c>
      <c r="B899" s="6">
        <f>_xlfn.XLOOKUP(Table1[[#This Row],[Transaction_ID]],Transactions!A$2:A$501,Transactions!D$2:D$501)</f>
        <v>45723</v>
      </c>
      <c r="C899">
        <v>123552</v>
      </c>
      <c r="D899" s="5">
        <f>_xlfn.XLOOKUP(Table1[[#This Row],[SKU]],Products!A$2:A$91,Products!E$2:E$91)</f>
        <v>5.49</v>
      </c>
      <c r="E899" s="5">
        <f>_xlfn.XLOOKUP(C899,Products!A$2:A$91,Products!F$2:F$91)</f>
        <v>0</v>
      </c>
      <c r="F899">
        <v>2</v>
      </c>
      <c r="G899" s="5">
        <f>Table1[[#This Row],[Price]]*Table1[[#This Row],[Quantity_Sold]]</f>
        <v>10.98</v>
      </c>
      <c r="H899" s="5">
        <f t="shared" ca="1" si="28"/>
        <v>10.98</v>
      </c>
      <c r="I899">
        <f>_xlfn.XLOOKUP(Table1[[#This Row],[Transaction_ID]],Transactions!A$2:A$501,Transactions!B$2:B$501)</f>
        <v>210</v>
      </c>
      <c r="J899">
        <f>_xlfn.XLOOKUP(Table1[[#This Row],[Transaction_ID]],Transactions!$A$2:$A$501,Transactions!$C$2:$C$501)</f>
        <v>3</v>
      </c>
      <c r="K899" t="str">
        <f>_xlfn.XLOOKUP(Table1[[#This Row],[Transaction_ID]],Transactions!A$2:A$501,Transactions!F$2:F$501)</f>
        <v>Credit Card</v>
      </c>
      <c r="L899" t="b">
        <f>_xlfn.XLOOKUP(Table1[[#This Row],[Transaction_ID]],Transactions!A$2:A$501,Transactions!G$2:G$501)</f>
        <v>1</v>
      </c>
      <c r="M899" s="1">
        <f>IF(L899=TRUE, _xlfn.XLOOKUP(C899, Products!A$2:A$91,Products!G$2:G$91), 0)</f>
        <v>0</v>
      </c>
      <c r="N899" t="str">
        <f ca="1">_xlfn.TEXTJOIN(", ", TRUE,
 IF(AND(L899=TRUE, E899&gt;0), "Membership Pricing", ""),
 IF(AND(L899=TRUE, M899&gt;0), "PC Points", ""),
 IF(AND(_xlfn.XLOOKUP(C899, Products!A:A, Products!C:C, "")="Bakery", RAND()&lt;0.3), "50% Perishable", "")
)</f>
        <v/>
      </c>
      <c r="O899" s="5">
        <f t="shared" ca="1" si="29"/>
        <v>0</v>
      </c>
    </row>
    <row r="900" spans="1:15" x14ac:dyDescent="0.45">
      <c r="A900" t="s">
        <v>182</v>
      </c>
      <c r="B900" s="6">
        <f>_xlfn.XLOOKUP(Table1[[#This Row],[Transaction_ID]],Transactions!A$2:A$501,Transactions!D$2:D$501)</f>
        <v>45723</v>
      </c>
      <c r="C900">
        <v>123595</v>
      </c>
      <c r="D900" s="5">
        <f>_xlfn.XLOOKUP(Table1[[#This Row],[SKU]],Products!A$2:A$91,Products!E$2:E$91)</f>
        <v>2.99</v>
      </c>
      <c r="E900" s="5">
        <f>_xlfn.XLOOKUP(C900,Products!A$2:A$91,Products!F$2:F$91)</f>
        <v>0</v>
      </c>
      <c r="F900">
        <v>4</v>
      </c>
      <c r="G900" s="5">
        <f>Table1[[#This Row],[Price]]*Table1[[#This Row],[Quantity_Sold]]</f>
        <v>11.96</v>
      </c>
      <c r="H900" s="5">
        <f t="shared" ca="1" si="28"/>
        <v>11.96</v>
      </c>
      <c r="I900">
        <f>_xlfn.XLOOKUP(Table1[[#This Row],[Transaction_ID]],Transactions!A$2:A$501,Transactions!B$2:B$501)</f>
        <v>220</v>
      </c>
      <c r="J900">
        <f>_xlfn.XLOOKUP(Table1[[#This Row],[Transaction_ID]],Transactions!$A$2:$A$501,Transactions!$C$2:$C$501)</f>
        <v>2</v>
      </c>
      <c r="K900" t="str">
        <f>_xlfn.XLOOKUP(Table1[[#This Row],[Transaction_ID]],Transactions!A$2:A$501,Transactions!F$2:F$501)</f>
        <v>Credit Card</v>
      </c>
      <c r="L900" t="b">
        <f>_xlfn.XLOOKUP(Table1[[#This Row],[Transaction_ID]],Transactions!A$2:A$501,Transactions!G$2:G$501)</f>
        <v>1</v>
      </c>
      <c r="M900" s="1">
        <f>IF(L900=TRUE, _xlfn.XLOOKUP(C900, Products!A$2:A$91,Products!G$2:G$91), 0)</f>
        <v>0</v>
      </c>
      <c r="N900" t="str">
        <f ca="1">_xlfn.TEXTJOIN(", ", TRUE,
 IF(AND(L900=TRUE, E900&gt;0), "Membership Pricing", ""),
 IF(AND(L900=TRUE, M900&gt;0), "PC Points", ""),
 IF(AND(_xlfn.XLOOKUP(C900, Products!A:A, Products!C:C, "")="Bakery", RAND()&lt;0.3), "50% Perishable", "")
)</f>
        <v/>
      </c>
      <c r="O900" s="5">
        <f t="shared" ca="1" si="29"/>
        <v>0</v>
      </c>
    </row>
    <row r="901" spans="1:15" x14ac:dyDescent="0.45">
      <c r="A901" t="s">
        <v>182</v>
      </c>
      <c r="B901" s="6">
        <f>_xlfn.XLOOKUP(Table1[[#This Row],[Transaction_ID]],Transactions!A$2:A$501,Transactions!D$2:D$501)</f>
        <v>45723</v>
      </c>
      <c r="C901">
        <v>123552</v>
      </c>
      <c r="D901" s="5">
        <f>_xlfn.XLOOKUP(Table1[[#This Row],[SKU]],Products!A$2:A$91,Products!E$2:E$91)</f>
        <v>5.49</v>
      </c>
      <c r="E901" s="5">
        <f>_xlfn.XLOOKUP(C901,Products!A$2:A$91,Products!F$2:F$91)</f>
        <v>0</v>
      </c>
      <c r="F901">
        <v>3</v>
      </c>
      <c r="G901" s="5">
        <f>Table1[[#This Row],[Price]]*Table1[[#This Row],[Quantity_Sold]]</f>
        <v>16.47</v>
      </c>
      <c r="H901" s="5">
        <f t="shared" ca="1" si="28"/>
        <v>16.47</v>
      </c>
      <c r="I901">
        <f>_xlfn.XLOOKUP(Table1[[#This Row],[Transaction_ID]],Transactions!A$2:A$501,Transactions!B$2:B$501)</f>
        <v>220</v>
      </c>
      <c r="J901">
        <f>_xlfn.XLOOKUP(Table1[[#This Row],[Transaction_ID]],Transactions!$A$2:$A$501,Transactions!$C$2:$C$501)</f>
        <v>2</v>
      </c>
      <c r="K901" t="str">
        <f>_xlfn.XLOOKUP(Table1[[#This Row],[Transaction_ID]],Transactions!A$2:A$501,Transactions!F$2:F$501)</f>
        <v>Credit Card</v>
      </c>
      <c r="L901" t="b">
        <f>_xlfn.XLOOKUP(Table1[[#This Row],[Transaction_ID]],Transactions!A$2:A$501,Transactions!G$2:G$501)</f>
        <v>1</v>
      </c>
      <c r="M901" s="1">
        <f>IF(L901=TRUE, _xlfn.XLOOKUP(C901, Products!A$2:A$91,Products!G$2:G$91), 0)</f>
        <v>0</v>
      </c>
      <c r="N901" t="str">
        <f ca="1">_xlfn.TEXTJOIN(", ", TRUE,
 IF(AND(L901=TRUE, E901&gt;0), "Membership Pricing", ""),
 IF(AND(L901=TRUE, M901&gt;0), "PC Points", ""),
 IF(AND(_xlfn.XLOOKUP(C901, Products!A:A, Products!C:C, "")="Bakery", RAND()&lt;0.3), "50% Perishable", "")
)</f>
        <v/>
      </c>
      <c r="O901" s="5">
        <f t="shared" ca="1" si="29"/>
        <v>0</v>
      </c>
    </row>
    <row r="902" spans="1:15" x14ac:dyDescent="0.45">
      <c r="A902" t="s">
        <v>405</v>
      </c>
      <c r="B902" s="6">
        <f>_xlfn.XLOOKUP(Table1[[#This Row],[Transaction_ID]],Transactions!A$2:A$501,Transactions!D$2:D$501)</f>
        <v>45741</v>
      </c>
      <c r="C902">
        <v>123592</v>
      </c>
      <c r="D902" s="5">
        <f>_xlfn.XLOOKUP(Table1[[#This Row],[SKU]],Products!A$2:A$91,Products!E$2:E$91)</f>
        <v>2.99</v>
      </c>
      <c r="E902" s="5">
        <f>_xlfn.XLOOKUP(C902,Products!A$2:A$91,Products!F$2:F$91)</f>
        <v>0</v>
      </c>
      <c r="F902">
        <v>4</v>
      </c>
      <c r="G902" s="5">
        <f>Table1[[#This Row],[Price]]*Table1[[#This Row],[Quantity_Sold]]</f>
        <v>11.96</v>
      </c>
      <c r="H902" s="5">
        <f t="shared" ca="1" si="28"/>
        <v>11.96</v>
      </c>
      <c r="I902">
        <f>_xlfn.XLOOKUP(Table1[[#This Row],[Transaction_ID]],Transactions!A$2:A$501,Transactions!B$2:B$501)</f>
        <v>211</v>
      </c>
      <c r="J902">
        <f>_xlfn.XLOOKUP(Table1[[#This Row],[Transaction_ID]],Transactions!$A$2:$A$501,Transactions!$C$2:$C$501)</f>
        <v>7</v>
      </c>
      <c r="K902" t="str">
        <f>_xlfn.XLOOKUP(Table1[[#This Row],[Transaction_ID]],Transactions!A$2:A$501,Transactions!F$2:F$501)</f>
        <v>Credit Card</v>
      </c>
      <c r="L902" t="b">
        <f>_xlfn.XLOOKUP(Table1[[#This Row],[Transaction_ID]],Transactions!A$2:A$501,Transactions!G$2:G$501)</f>
        <v>1</v>
      </c>
      <c r="M902" s="1">
        <f>IF(L902=TRUE, _xlfn.XLOOKUP(C902, Products!A$2:A$91,Products!G$2:G$91), 0)</f>
        <v>0</v>
      </c>
      <c r="N902" t="str">
        <f ca="1">_xlfn.TEXTJOIN(", ", TRUE,
 IF(AND(L902=TRUE, E902&gt;0), "Membership Pricing", ""),
 IF(AND(L902=TRUE, M902&gt;0), "PC Points", ""),
 IF(AND(_xlfn.XLOOKUP(C902, Products!A:A, Products!C:C, "")="Bakery", RAND()&lt;0.3), "50% Perishable", "")
)</f>
        <v/>
      </c>
      <c r="O902" s="5">
        <f t="shared" ca="1" si="29"/>
        <v>0</v>
      </c>
    </row>
    <row r="903" spans="1:15" x14ac:dyDescent="0.45">
      <c r="A903" t="s">
        <v>405</v>
      </c>
      <c r="B903" s="6">
        <f>_xlfn.XLOOKUP(Table1[[#This Row],[Transaction_ID]],Transactions!A$2:A$501,Transactions!D$2:D$501)</f>
        <v>45741</v>
      </c>
      <c r="C903">
        <v>123544</v>
      </c>
      <c r="D903" s="5">
        <f>_xlfn.XLOOKUP(Table1[[#This Row],[SKU]],Products!A$2:A$91,Products!E$2:E$91)</f>
        <v>4.99</v>
      </c>
      <c r="E903" s="5">
        <f>_xlfn.XLOOKUP(C903,Products!A$2:A$91,Products!F$2:F$91)</f>
        <v>0</v>
      </c>
      <c r="F903">
        <v>2</v>
      </c>
      <c r="G903" s="5">
        <f>Table1[[#This Row],[Price]]*Table1[[#This Row],[Quantity_Sold]]</f>
        <v>9.98</v>
      </c>
      <c r="H903" s="5">
        <f t="shared" ca="1" si="28"/>
        <v>9.98</v>
      </c>
      <c r="I903">
        <f>_xlfn.XLOOKUP(Table1[[#This Row],[Transaction_ID]],Transactions!A$2:A$501,Transactions!B$2:B$501)</f>
        <v>211</v>
      </c>
      <c r="J903">
        <f>_xlfn.XLOOKUP(Table1[[#This Row],[Transaction_ID]],Transactions!$A$2:$A$501,Transactions!$C$2:$C$501)</f>
        <v>7</v>
      </c>
      <c r="K903" t="str">
        <f>_xlfn.XLOOKUP(Table1[[#This Row],[Transaction_ID]],Transactions!A$2:A$501,Transactions!F$2:F$501)</f>
        <v>Credit Card</v>
      </c>
      <c r="L903" t="b">
        <f>_xlfn.XLOOKUP(Table1[[#This Row],[Transaction_ID]],Transactions!A$2:A$501,Transactions!G$2:G$501)</f>
        <v>1</v>
      </c>
      <c r="M903" s="1">
        <f>IF(L903=TRUE, _xlfn.XLOOKUP(C903, Products!A$2:A$91,Products!G$2:G$91), 0)</f>
        <v>0</v>
      </c>
      <c r="N903" t="str">
        <f ca="1">_xlfn.TEXTJOIN(", ", TRUE,
 IF(AND(L903=TRUE, E903&gt;0), "Membership Pricing", ""),
 IF(AND(L903=TRUE, M903&gt;0), "PC Points", ""),
 IF(AND(_xlfn.XLOOKUP(C903, Products!A:A, Products!C:C, "")="Bakery", RAND()&lt;0.3), "50% Perishable", "")
)</f>
        <v/>
      </c>
      <c r="O903" s="5">
        <f t="shared" ca="1" si="29"/>
        <v>0</v>
      </c>
    </row>
    <row r="904" spans="1:15" x14ac:dyDescent="0.45">
      <c r="A904" t="s">
        <v>405</v>
      </c>
      <c r="B904" s="6">
        <f>_xlfn.XLOOKUP(Table1[[#This Row],[Transaction_ID]],Transactions!A$2:A$501,Transactions!D$2:D$501)</f>
        <v>45741</v>
      </c>
      <c r="C904">
        <v>123517</v>
      </c>
      <c r="D904" s="5">
        <f>_xlfn.XLOOKUP(Table1[[#This Row],[SKU]],Products!A$2:A$91,Products!E$2:E$91)</f>
        <v>2.4900000000000002</v>
      </c>
      <c r="E904" s="5">
        <f>_xlfn.XLOOKUP(C904,Products!A$2:A$91,Products!F$2:F$91)</f>
        <v>0</v>
      </c>
      <c r="F904">
        <v>3</v>
      </c>
      <c r="G904" s="5">
        <f>Table1[[#This Row],[Price]]*Table1[[#This Row],[Quantity_Sold]]</f>
        <v>7.4700000000000006</v>
      </c>
      <c r="H904" s="5">
        <f t="shared" ca="1" si="28"/>
        <v>7.4700000000000006</v>
      </c>
      <c r="I904">
        <f>_xlfn.XLOOKUP(Table1[[#This Row],[Transaction_ID]],Transactions!A$2:A$501,Transactions!B$2:B$501)</f>
        <v>211</v>
      </c>
      <c r="J904">
        <f>_xlfn.XLOOKUP(Table1[[#This Row],[Transaction_ID]],Transactions!$A$2:$A$501,Transactions!$C$2:$C$501)</f>
        <v>7</v>
      </c>
      <c r="K904" t="str">
        <f>_xlfn.XLOOKUP(Table1[[#This Row],[Transaction_ID]],Transactions!A$2:A$501,Transactions!F$2:F$501)</f>
        <v>Credit Card</v>
      </c>
      <c r="L904" t="b">
        <f>_xlfn.XLOOKUP(Table1[[#This Row],[Transaction_ID]],Transactions!A$2:A$501,Transactions!G$2:G$501)</f>
        <v>1</v>
      </c>
      <c r="M904" s="1">
        <f>IF(L904=TRUE, _xlfn.XLOOKUP(C904, Products!A$2:A$91,Products!G$2:G$91), 0)</f>
        <v>0</v>
      </c>
      <c r="N904" t="str">
        <f ca="1">_xlfn.TEXTJOIN(", ", TRUE,
 IF(AND(L904=TRUE, E904&gt;0), "Membership Pricing", ""),
 IF(AND(L904=TRUE, M904&gt;0), "PC Points", ""),
 IF(AND(_xlfn.XLOOKUP(C904, Products!A:A, Products!C:C, "")="Bakery", RAND()&lt;0.3), "50% Perishable", "")
)</f>
        <v/>
      </c>
      <c r="O904" s="5">
        <f t="shared" ca="1" si="29"/>
        <v>0</v>
      </c>
    </row>
    <row r="905" spans="1:15" x14ac:dyDescent="0.45">
      <c r="A905" t="s">
        <v>183</v>
      </c>
      <c r="B905" s="6">
        <f>_xlfn.XLOOKUP(Table1[[#This Row],[Transaction_ID]],Transactions!A$2:A$501,Transactions!D$2:D$501)</f>
        <v>45741</v>
      </c>
      <c r="C905">
        <v>123555</v>
      </c>
      <c r="D905" s="5">
        <f>_xlfn.XLOOKUP(Table1[[#This Row],[SKU]],Products!A$2:A$91,Products!E$2:E$91)</f>
        <v>2.29</v>
      </c>
      <c r="E905" s="5">
        <f>_xlfn.XLOOKUP(C905,Products!A$2:A$91,Products!F$2:F$91)</f>
        <v>0</v>
      </c>
      <c r="F905">
        <v>4</v>
      </c>
      <c r="G905" s="5">
        <f>Table1[[#This Row],[Price]]*Table1[[#This Row],[Quantity_Sold]]</f>
        <v>9.16</v>
      </c>
      <c r="H905" s="5">
        <f t="shared" ca="1" si="28"/>
        <v>9.16</v>
      </c>
      <c r="I905">
        <f>_xlfn.XLOOKUP(Table1[[#This Row],[Transaction_ID]],Transactions!A$2:A$501,Transactions!B$2:B$501)</f>
        <v>218</v>
      </c>
      <c r="J905">
        <f>_xlfn.XLOOKUP(Table1[[#This Row],[Transaction_ID]],Transactions!$A$2:$A$501,Transactions!$C$2:$C$501)</f>
        <v>6</v>
      </c>
      <c r="K905" t="str">
        <f>_xlfn.XLOOKUP(Table1[[#This Row],[Transaction_ID]],Transactions!A$2:A$501,Transactions!F$2:F$501)</f>
        <v>Credit Card</v>
      </c>
      <c r="L905" t="b">
        <f>_xlfn.XLOOKUP(Table1[[#This Row],[Transaction_ID]],Transactions!A$2:A$501,Transactions!G$2:G$501)</f>
        <v>1</v>
      </c>
      <c r="M905" s="1">
        <f>IF(L905=TRUE, _xlfn.XLOOKUP(C905, Products!A$2:A$91,Products!G$2:G$91), 0)</f>
        <v>0</v>
      </c>
      <c r="N905" t="str">
        <f ca="1">_xlfn.TEXTJOIN(", ", TRUE,
 IF(AND(L905=TRUE, E905&gt;0), "Membership Pricing", ""),
 IF(AND(L905=TRUE, M905&gt;0), "PC Points", ""),
 IF(AND(_xlfn.XLOOKUP(C905, Products!A:A, Products!C:C, "")="Bakery", RAND()&lt;0.3), "50% Perishable", "")
)</f>
        <v/>
      </c>
      <c r="O905" s="5">
        <f t="shared" ca="1" si="29"/>
        <v>0</v>
      </c>
    </row>
    <row r="906" spans="1:15" x14ac:dyDescent="0.45">
      <c r="A906" t="s">
        <v>183</v>
      </c>
      <c r="B906" s="6">
        <f>_xlfn.XLOOKUP(Table1[[#This Row],[Transaction_ID]],Transactions!A$2:A$501,Transactions!D$2:D$501)</f>
        <v>45741</v>
      </c>
      <c r="C906">
        <v>123597</v>
      </c>
      <c r="D906" s="5">
        <f>_xlfn.XLOOKUP(Table1[[#This Row],[SKU]],Products!A$2:A$91,Products!E$2:E$91)</f>
        <v>5.49</v>
      </c>
      <c r="E906" s="5">
        <f>_xlfn.XLOOKUP(C906,Products!A$2:A$91,Products!F$2:F$91)</f>
        <v>0</v>
      </c>
      <c r="F906">
        <v>5</v>
      </c>
      <c r="G906" s="5">
        <f>Table1[[#This Row],[Price]]*Table1[[#This Row],[Quantity_Sold]]</f>
        <v>27.450000000000003</v>
      </c>
      <c r="H906" s="5">
        <f t="shared" ca="1" si="28"/>
        <v>27.450000000000003</v>
      </c>
      <c r="I906">
        <f>_xlfn.XLOOKUP(Table1[[#This Row],[Transaction_ID]],Transactions!A$2:A$501,Transactions!B$2:B$501)</f>
        <v>218</v>
      </c>
      <c r="J906">
        <f>_xlfn.XLOOKUP(Table1[[#This Row],[Transaction_ID]],Transactions!$A$2:$A$501,Transactions!$C$2:$C$501)</f>
        <v>6</v>
      </c>
      <c r="K906" t="str">
        <f>_xlfn.XLOOKUP(Table1[[#This Row],[Transaction_ID]],Transactions!A$2:A$501,Transactions!F$2:F$501)</f>
        <v>Credit Card</v>
      </c>
      <c r="L906" t="b">
        <f>_xlfn.XLOOKUP(Table1[[#This Row],[Transaction_ID]],Transactions!A$2:A$501,Transactions!G$2:G$501)</f>
        <v>1</v>
      </c>
      <c r="M906" s="1">
        <f>IF(L906=TRUE, _xlfn.XLOOKUP(C906, Products!A$2:A$91,Products!G$2:G$91), 0)</f>
        <v>0</v>
      </c>
      <c r="N906" t="str">
        <f ca="1">_xlfn.TEXTJOIN(", ", TRUE,
 IF(AND(L906=TRUE, E906&gt;0), "Membership Pricing", ""),
 IF(AND(L906=TRUE, M906&gt;0), "PC Points", ""),
 IF(AND(_xlfn.XLOOKUP(C906, Products!A:A, Products!C:C, "")="Bakery", RAND()&lt;0.3), "50% Perishable", "")
)</f>
        <v/>
      </c>
      <c r="O906" s="5">
        <f t="shared" ca="1" si="29"/>
        <v>0</v>
      </c>
    </row>
    <row r="907" spans="1:15" x14ac:dyDescent="0.45">
      <c r="A907" t="s">
        <v>183</v>
      </c>
      <c r="B907" s="6">
        <f>_xlfn.XLOOKUP(Table1[[#This Row],[Transaction_ID]],Transactions!A$2:A$501,Transactions!D$2:D$501)</f>
        <v>45741</v>
      </c>
      <c r="C907">
        <v>123598</v>
      </c>
      <c r="D907" s="5">
        <f>_xlfn.XLOOKUP(Table1[[#This Row],[SKU]],Products!A$2:A$91,Products!E$2:E$91)</f>
        <v>6.49</v>
      </c>
      <c r="E907" s="5">
        <f>_xlfn.XLOOKUP(C907,Products!A$2:A$91,Products!F$2:F$91)</f>
        <v>0</v>
      </c>
      <c r="F907">
        <v>3</v>
      </c>
      <c r="G907" s="5">
        <f>Table1[[#This Row],[Price]]*Table1[[#This Row],[Quantity_Sold]]</f>
        <v>19.47</v>
      </c>
      <c r="H907" s="5">
        <f t="shared" ca="1" si="28"/>
        <v>19.47</v>
      </c>
      <c r="I907">
        <f>_xlfn.XLOOKUP(Table1[[#This Row],[Transaction_ID]],Transactions!A$2:A$501,Transactions!B$2:B$501)</f>
        <v>218</v>
      </c>
      <c r="J907">
        <f>_xlfn.XLOOKUP(Table1[[#This Row],[Transaction_ID]],Transactions!$A$2:$A$501,Transactions!$C$2:$C$501)</f>
        <v>6</v>
      </c>
      <c r="K907" t="str">
        <f>_xlfn.XLOOKUP(Table1[[#This Row],[Transaction_ID]],Transactions!A$2:A$501,Transactions!F$2:F$501)</f>
        <v>Credit Card</v>
      </c>
      <c r="L907" t="b">
        <f>_xlfn.XLOOKUP(Table1[[#This Row],[Transaction_ID]],Transactions!A$2:A$501,Transactions!G$2:G$501)</f>
        <v>1</v>
      </c>
      <c r="M907" s="1">
        <f>IF(L907=TRUE, _xlfn.XLOOKUP(C907, Products!A$2:A$91,Products!G$2:G$91), 0)</f>
        <v>0</v>
      </c>
      <c r="N907" t="str">
        <f ca="1">_xlfn.TEXTJOIN(", ", TRUE,
 IF(AND(L907=TRUE, E907&gt;0), "Membership Pricing", ""),
 IF(AND(L907=TRUE, M907&gt;0), "PC Points", ""),
 IF(AND(_xlfn.XLOOKUP(C907, Products!A:A, Products!C:C, "")="Bakery", RAND()&lt;0.3), "50% Perishable", "")
)</f>
        <v/>
      </c>
      <c r="O907" s="5">
        <f t="shared" ca="1" si="29"/>
        <v>0</v>
      </c>
    </row>
    <row r="908" spans="1:15" x14ac:dyDescent="0.45">
      <c r="A908" t="s">
        <v>183</v>
      </c>
      <c r="B908" s="6">
        <f>_xlfn.XLOOKUP(Table1[[#This Row],[Transaction_ID]],Transactions!A$2:A$501,Transactions!D$2:D$501)</f>
        <v>45741</v>
      </c>
      <c r="C908">
        <v>123535</v>
      </c>
      <c r="D908" s="5">
        <f>_xlfn.XLOOKUP(Table1[[#This Row],[SKU]],Products!A$2:A$91,Products!E$2:E$91)</f>
        <v>4.99</v>
      </c>
      <c r="E908" s="5">
        <f>_xlfn.XLOOKUP(C908,Products!A$2:A$91,Products!F$2:F$91)</f>
        <v>0</v>
      </c>
      <c r="F908">
        <v>3</v>
      </c>
      <c r="G908" s="5">
        <f>Table1[[#This Row],[Price]]*Table1[[#This Row],[Quantity_Sold]]</f>
        <v>14.97</v>
      </c>
      <c r="H908" s="5">
        <f t="shared" ca="1" si="28"/>
        <v>14.97</v>
      </c>
      <c r="I908">
        <f>_xlfn.XLOOKUP(Table1[[#This Row],[Transaction_ID]],Transactions!A$2:A$501,Transactions!B$2:B$501)</f>
        <v>218</v>
      </c>
      <c r="J908">
        <f>_xlfn.XLOOKUP(Table1[[#This Row],[Transaction_ID]],Transactions!$A$2:$A$501,Transactions!$C$2:$C$501)</f>
        <v>6</v>
      </c>
      <c r="K908" t="str">
        <f>_xlfn.XLOOKUP(Table1[[#This Row],[Transaction_ID]],Transactions!A$2:A$501,Transactions!F$2:F$501)</f>
        <v>Credit Card</v>
      </c>
      <c r="L908" t="b">
        <f>_xlfn.XLOOKUP(Table1[[#This Row],[Transaction_ID]],Transactions!A$2:A$501,Transactions!G$2:G$501)</f>
        <v>1</v>
      </c>
      <c r="M908" s="1">
        <f>IF(L908=TRUE, _xlfn.XLOOKUP(C908, Products!A$2:A$91,Products!G$2:G$91), 0)</f>
        <v>0</v>
      </c>
      <c r="N908" t="str">
        <f ca="1">_xlfn.TEXTJOIN(", ", TRUE,
 IF(AND(L908=TRUE, E908&gt;0), "Membership Pricing", ""),
 IF(AND(L908=TRUE, M908&gt;0), "PC Points", ""),
 IF(AND(_xlfn.XLOOKUP(C908, Products!A:A, Products!C:C, "")="Bakery", RAND()&lt;0.3), "50% Perishable", "")
)</f>
        <v/>
      </c>
      <c r="O908" s="5">
        <f t="shared" ca="1" si="29"/>
        <v>0</v>
      </c>
    </row>
    <row r="909" spans="1:15" x14ac:dyDescent="0.45">
      <c r="A909" t="s">
        <v>406</v>
      </c>
      <c r="B909" s="6">
        <f>_xlfn.XLOOKUP(Table1[[#This Row],[Transaction_ID]],Transactions!A$2:A$501,Transactions!D$2:D$501)</f>
        <v>45741</v>
      </c>
      <c r="C909">
        <v>123578</v>
      </c>
      <c r="D909" s="5">
        <f>_xlfn.XLOOKUP(Table1[[#This Row],[SKU]],Products!A$2:A$91,Products!E$2:E$91)</f>
        <v>3.29</v>
      </c>
      <c r="E909" s="5">
        <f>_xlfn.XLOOKUP(C909,Products!A$2:A$91,Products!F$2:F$91)</f>
        <v>0</v>
      </c>
      <c r="F909">
        <v>4</v>
      </c>
      <c r="G909" s="5">
        <f>Table1[[#This Row],[Price]]*Table1[[#This Row],[Quantity_Sold]]</f>
        <v>13.16</v>
      </c>
      <c r="H909" s="5">
        <f t="shared" ca="1" si="28"/>
        <v>6.58</v>
      </c>
      <c r="I909">
        <f>_xlfn.XLOOKUP(Table1[[#This Row],[Transaction_ID]],Transactions!A$2:A$501,Transactions!B$2:B$501)</f>
        <v>212</v>
      </c>
      <c r="J909">
        <f>_xlfn.XLOOKUP(Table1[[#This Row],[Transaction_ID]],Transactions!$A$2:$A$501,Transactions!$C$2:$C$501)</f>
        <v>4</v>
      </c>
      <c r="K909" t="str">
        <f>_xlfn.XLOOKUP(Table1[[#This Row],[Transaction_ID]],Transactions!A$2:A$501,Transactions!F$2:F$501)</f>
        <v>Credit Card</v>
      </c>
      <c r="L909" t="b">
        <f>_xlfn.XLOOKUP(Table1[[#This Row],[Transaction_ID]],Transactions!A$2:A$501,Transactions!G$2:G$501)</f>
        <v>1</v>
      </c>
      <c r="M909" s="1">
        <f>IF(L909=TRUE, _xlfn.XLOOKUP(C909, Products!A$2:A$91,Products!G$2:G$91), 0)</f>
        <v>0</v>
      </c>
      <c r="N909" t="str">
        <f ca="1">_xlfn.TEXTJOIN(", ", TRUE,
 IF(AND(L909=TRUE, E909&gt;0), "Membership Pricing", ""),
 IF(AND(L909=TRUE, M909&gt;0), "PC Points", ""),
 IF(AND(_xlfn.XLOOKUP(C909, Products!A:A, Products!C:C, "")="Bakery", RAND()&lt;0.3), "50% Perishable", "")
)</f>
        <v>50% Perishable</v>
      </c>
      <c r="O909" s="5">
        <f t="shared" ca="1" si="29"/>
        <v>6.58</v>
      </c>
    </row>
    <row r="910" spans="1:15" x14ac:dyDescent="0.45">
      <c r="A910" t="s">
        <v>406</v>
      </c>
      <c r="B910" s="6">
        <f>_xlfn.XLOOKUP(Table1[[#This Row],[Transaction_ID]],Transactions!A$2:A$501,Transactions!D$2:D$501)</f>
        <v>45741</v>
      </c>
      <c r="C910">
        <v>123583</v>
      </c>
      <c r="D910" s="5">
        <f>_xlfn.XLOOKUP(Table1[[#This Row],[SKU]],Products!A$2:A$91,Products!E$2:E$91)</f>
        <v>3.49</v>
      </c>
      <c r="E910" s="5">
        <f>_xlfn.XLOOKUP(C910,Products!A$2:A$91,Products!F$2:F$91)</f>
        <v>0</v>
      </c>
      <c r="F910">
        <v>4</v>
      </c>
      <c r="G910" s="5">
        <f>Table1[[#This Row],[Price]]*Table1[[#This Row],[Quantity_Sold]]</f>
        <v>13.96</v>
      </c>
      <c r="H910" s="5">
        <f t="shared" ca="1" si="28"/>
        <v>13.96</v>
      </c>
      <c r="I910">
        <f>_xlfn.XLOOKUP(Table1[[#This Row],[Transaction_ID]],Transactions!A$2:A$501,Transactions!B$2:B$501)</f>
        <v>212</v>
      </c>
      <c r="J910">
        <f>_xlfn.XLOOKUP(Table1[[#This Row],[Transaction_ID]],Transactions!$A$2:$A$501,Transactions!$C$2:$C$501)</f>
        <v>4</v>
      </c>
      <c r="K910" t="str">
        <f>_xlfn.XLOOKUP(Table1[[#This Row],[Transaction_ID]],Transactions!A$2:A$501,Transactions!F$2:F$501)</f>
        <v>Credit Card</v>
      </c>
      <c r="L910" t="b">
        <f>_xlfn.XLOOKUP(Table1[[#This Row],[Transaction_ID]],Transactions!A$2:A$501,Transactions!G$2:G$501)</f>
        <v>1</v>
      </c>
      <c r="M910" s="1">
        <f>IF(L910=TRUE, _xlfn.XLOOKUP(C910, Products!A$2:A$91,Products!G$2:G$91), 0)</f>
        <v>0</v>
      </c>
      <c r="N910" t="str">
        <f ca="1">_xlfn.TEXTJOIN(", ", TRUE,
 IF(AND(L910=TRUE, E910&gt;0), "Membership Pricing", ""),
 IF(AND(L910=TRUE, M910&gt;0), "PC Points", ""),
 IF(AND(_xlfn.XLOOKUP(C910, Products!A:A, Products!C:C, "")="Bakery", RAND()&lt;0.3), "50% Perishable", "")
)</f>
        <v/>
      </c>
      <c r="O910" s="5">
        <f t="shared" ca="1" si="29"/>
        <v>0</v>
      </c>
    </row>
    <row r="911" spans="1:15" x14ac:dyDescent="0.45">
      <c r="A911" t="s">
        <v>406</v>
      </c>
      <c r="B911" s="6">
        <f>_xlfn.XLOOKUP(Table1[[#This Row],[Transaction_ID]],Transactions!A$2:A$501,Transactions!D$2:D$501)</f>
        <v>45741</v>
      </c>
      <c r="C911">
        <v>123518</v>
      </c>
      <c r="D911" s="5">
        <f>_xlfn.XLOOKUP(Table1[[#This Row],[SKU]],Products!A$2:A$91,Products!E$2:E$91)</f>
        <v>1.99</v>
      </c>
      <c r="E911" s="5">
        <f>_xlfn.XLOOKUP(C911,Products!A$2:A$91,Products!F$2:F$91)</f>
        <v>0</v>
      </c>
      <c r="F911">
        <v>3</v>
      </c>
      <c r="G911" s="5">
        <f>Table1[[#This Row],[Price]]*Table1[[#This Row],[Quantity_Sold]]</f>
        <v>5.97</v>
      </c>
      <c r="H911" s="5">
        <f t="shared" ca="1" si="28"/>
        <v>5.97</v>
      </c>
      <c r="I911">
        <f>_xlfn.XLOOKUP(Table1[[#This Row],[Transaction_ID]],Transactions!A$2:A$501,Transactions!B$2:B$501)</f>
        <v>212</v>
      </c>
      <c r="J911">
        <f>_xlfn.XLOOKUP(Table1[[#This Row],[Transaction_ID]],Transactions!$A$2:$A$501,Transactions!$C$2:$C$501)</f>
        <v>4</v>
      </c>
      <c r="K911" t="str">
        <f>_xlfn.XLOOKUP(Table1[[#This Row],[Transaction_ID]],Transactions!A$2:A$501,Transactions!F$2:F$501)</f>
        <v>Credit Card</v>
      </c>
      <c r="L911" t="b">
        <f>_xlfn.XLOOKUP(Table1[[#This Row],[Transaction_ID]],Transactions!A$2:A$501,Transactions!G$2:G$501)</f>
        <v>1</v>
      </c>
      <c r="M911" s="1">
        <f>IF(L911=TRUE, _xlfn.XLOOKUP(C911, Products!A$2:A$91,Products!G$2:G$91), 0)</f>
        <v>0</v>
      </c>
      <c r="N911" t="str">
        <f ca="1">_xlfn.TEXTJOIN(", ", TRUE,
 IF(AND(L911=TRUE, E911&gt;0), "Membership Pricing", ""),
 IF(AND(L911=TRUE, M911&gt;0), "PC Points", ""),
 IF(AND(_xlfn.XLOOKUP(C911, Products!A:A, Products!C:C, "")="Bakery", RAND()&lt;0.3), "50% Perishable", "")
)</f>
        <v/>
      </c>
      <c r="O911" s="5">
        <f t="shared" ca="1" si="29"/>
        <v>0</v>
      </c>
    </row>
    <row r="912" spans="1:15" x14ac:dyDescent="0.45">
      <c r="A912" t="s">
        <v>406</v>
      </c>
      <c r="B912" s="6">
        <f>_xlfn.XLOOKUP(Table1[[#This Row],[Transaction_ID]],Transactions!A$2:A$501,Transactions!D$2:D$501)</f>
        <v>45741</v>
      </c>
      <c r="C912">
        <v>123592</v>
      </c>
      <c r="D912" s="5">
        <f>_xlfn.XLOOKUP(Table1[[#This Row],[SKU]],Products!A$2:A$91,Products!E$2:E$91)</f>
        <v>2.99</v>
      </c>
      <c r="E912" s="5">
        <f>_xlfn.XLOOKUP(C912,Products!A$2:A$91,Products!F$2:F$91)</f>
        <v>0</v>
      </c>
      <c r="F912">
        <v>4</v>
      </c>
      <c r="G912" s="5">
        <f>Table1[[#This Row],[Price]]*Table1[[#This Row],[Quantity_Sold]]</f>
        <v>11.96</v>
      </c>
      <c r="H912" s="5">
        <f t="shared" ca="1" si="28"/>
        <v>11.96</v>
      </c>
      <c r="I912">
        <f>_xlfn.XLOOKUP(Table1[[#This Row],[Transaction_ID]],Transactions!A$2:A$501,Transactions!B$2:B$501)</f>
        <v>212</v>
      </c>
      <c r="J912">
        <f>_xlfn.XLOOKUP(Table1[[#This Row],[Transaction_ID]],Transactions!$A$2:$A$501,Transactions!$C$2:$C$501)</f>
        <v>4</v>
      </c>
      <c r="K912" t="str">
        <f>_xlfn.XLOOKUP(Table1[[#This Row],[Transaction_ID]],Transactions!A$2:A$501,Transactions!F$2:F$501)</f>
        <v>Credit Card</v>
      </c>
      <c r="L912" t="b">
        <f>_xlfn.XLOOKUP(Table1[[#This Row],[Transaction_ID]],Transactions!A$2:A$501,Transactions!G$2:G$501)</f>
        <v>1</v>
      </c>
      <c r="M912" s="1">
        <f>IF(L912=TRUE, _xlfn.XLOOKUP(C912, Products!A$2:A$91,Products!G$2:G$91), 0)</f>
        <v>0</v>
      </c>
      <c r="N912" t="str">
        <f ca="1">_xlfn.TEXTJOIN(", ", TRUE,
 IF(AND(L912=TRUE, E912&gt;0), "Membership Pricing", ""),
 IF(AND(L912=TRUE, M912&gt;0), "PC Points", ""),
 IF(AND(_xlfn.XLOOKUP(C912, Products!A:A, Products!C:C, "")="Bakery", RAND()&lt;0.3), "50% Perishable", "")
)</f>
        <v/>
      </c>
      <c r="O912" s="5">
        <f t="shared" ca="1" si="29"/>
        <v>0</v>
      </c>
    </row>
    <row r="913" spans="1:15" x14ac:dyDescent="0.45">
      <c r="A913" t="s">
        <v>407</v>
      </c>
      <c r="B913" s="6">
        <f>_xlfn.XLOOKUP(Table1[[#This Row],[Transaction_ID]],Transactions!A$2:A$501,Transactions!D$2:D$501)</f>
        <v>45741</v>
      </c>
      <c r="C913">
        <v>123580</v>
      </c>
      <c r="D913" s="5">
        <f>_xlfn.XLOOKUP(Table1[[#This Row],[SKU]],Products!A$2:A$91,Products!E$2:E$91)</f>
        <v>3.79</v>
      </c>
      <c r="E913" s="5">
        <f>_xlfn.XLOOKUP(C913,Products!A$2:A$91,Products!F$2:F$91)</f>
        <v>3.49</v>
      </c>
      <c r="F913">
        <v>5</v>
      </c>
      <c r="G913" s="5">
        <f>Table1[[#This Row],[Price]]*Table1[[#This Row],[Quantity_Sold]]</f>
        <v>18.95</v>
      </c>
      <c r="H913" s="5">
        <f t="shared" ca="1" si="28"/>
        <v>17.450000000000003</v>
      </c>
      <c r="I913">
        <f>_xlfn.XLOOKUP(Table1[[#This Row],[Transaction_ID]],Transactions!A$2:A$501,Transactions!B$2:B$501)</f>
        <v>210</v>
      </c>
      <c r="J913">
        <f>_xlfn.XLOOKUP(Table1[[#This Row],[Transaction_ID]],Transactions!$A$2:$A$501,Transactions!$C$2:$C$501)</f>
        <v>6</v>
      </c>
      <c r="K913" t="str">
        <f>_xlfn.XLOOKUP(Table1[[#This Row],[Transaction_ID]],Transactions!A$2:A$501,Transactions!F$2:F$501)</f>
        <v>Credit Card</v>
      </c>
      <c r="L913" t="b">
        <f>_xlfn.XLOOKUP(Table1[[#This Row],[Transaction_ID]],Transactions!A$2:A$501,Transactions!G$2:G$501)</f>
        <v>1</v>
      </c>
      <c r="M913" s="1">
        <f>IF(L913=TRUE, _xlfn.XLOOKUP(C913, Products!A$2:A$91,Products!G$2:G$91), 0)</f>
        <v>500</v>
      </c>
      <c r="N913" t="str">
        <f ca="1">_xlfn.TEXTJOIN(", ", TRUE,
 IF(AND(L913=TRUE, E913&gt;0), "Membership Pricing", ""),
 IF(AND(L913=TRUE, M913&gt;0), "PC Points", ""),
 IF(AND(_xlfn.XLOOKUP(C913, Products!A:A, Products!C:C, "")="Bakery", RAND()&lt;0.3), "50% Perishable", "")
)</f>
        <v>Membership Pricing, PC Points</v>
      </c>
      <c r="O913" s="5">
        <f t="shared" ca="1" si="29"/>
        <v>1.4999999999999964</v>
      </c>
    </row>
    <row r="914" spans="1:15" x14ac:dyDescent="0.45">
      <c r="A914" t="s">
        <v>407</v>
      </c>
      <c r="B914" s="6">
        <f>_xlfn.XLOOKUP(Table1[[#This Row],[Transaction_ID]],Transactions!A$2:A$501,Transactions!D$2:D$501)</f>
        <v>45741</v>
      </c>
      <c r="C914">
        <v>123589</v>
      </c>
      <c r="D914" s="5">
        <f>_xlfn.XLOOKUP(Table1[[#This Row],[SKU]],Products!A$2:A$91,Products!E$2:E$91)</f>
        <v>4.99</v>
      </c>
      <c r="E914" s="5">
        <f>_xlfn.XLOOKUP(C914,Products!A$2:A$91,Products!F$2:F$91)</f>
        <v>0</v>
      </c>
      <c r="F914">
        <v>4</v>
      </c>
      <c r="G914" s="5">
        <f>Table1[[#This Row],[Price]]*Table1[[#This Row],[Quantity_Sold]]</f>
        <v>19.96</v>
      </c>
      <c r="H914" s="5">
        <f t="shared" ca="1" si="28"/>
        <v>19.96</v>
      </c>
      <c r="I914">
        <f>_xlfn.XLOOKUP(Table1[[#This Row],[Transaction_ID]],Transactions!A$2:A$501,Transactions!B$2:B$501)</f>
        <v>210</v>
      </c>
      <c r="J914">
        <f>_xlfn.XLOOKUP(Table1[[#This Row],[Transaction_ID]],Transactions!$A$2:$A$501,Transactions!$C$2:$C$501)</f>
        <v>6</v>
      </c>
      <c r="K914" t="str">
        <f>_xlfn.XLOOKUP(Table1[[#This Row],[Transaction_ID]],Transactions!A$2:A$501,Transactions!F$2:F$501)</f>
        <v>Credit Card</v>
      </c>
      <c r="L914" t="b">
        <f>_xlfn.XLOOKUP(Table1[[#This Row],[Transaction_ID]],Transactions!A$2:A$501,Transactions!G$2:G$501)</f>
        <v>1</v>
      </c>
      <c r="M914" s="1">
        <f>IF(L914=TRUE, _xlfn.XLOOKUP(C914, Products!A$2:A$91,Products!G$2:G$91), 0)</f>
        <v>0</v>
      </c>
      <c r="N914" t="str">
        <f ca="1">_xlfn.TEXTJOIN(", ", TRUE,
 IF(AND(L914=TRUE, E914&gt;0), "Membership Pricing", ""),
 IF(AND(L914=TRUE, M914&gt;0), "PC Points", ""),
 IF(AND(_xlfn.XLOOKUP(C914, Products!A:A, Products!C:C, "")="Bakery", RAND()&lt;0.3), "50% Perishable", "")
)</f>
        <v/>
      </c>
      <c r="O914" s="5">
        <f t="shared" ca="1" si="29"/>
        <v>0</v>
      </c>
    </row>
    <row r="915" spans="1:15" x14ac:dyDescent="0.45">
      <c r="A915" t="s">
        <v>407</v>
      </c>
      <c r="B915" s="6">
        <f>_xlfn.XLOOKUP(Table1[[#This Row],[Transaction_ID]],Transactions!A$2:A$501,Transactions!D$2:D$501)</f>
        <v>45741</v>
      </c>
      <c r="C915">
        <v>123559</v>
      </c>
      <c r="D915" s="5">
        <f>_xlfn.XLOOKUP(Table1[[#This Row],[SKU]],Products!A$2:A$91,Products!E$2:E$91)</f>
        <v>2.99</v>
      </c>
      <c r="E915" s="5">
        <f>_xlfn.XLOOKUP(C915,Products!A$2:A$91,Products!F$2:F$91)</f>
        <v>0</v>
      </c>
      <c r="F915">
        <v>4</v>
      </c>
      <c r="G915" s="5">
        <f>Table1[[#This Row],[Price]]*Table1[[#This Row],[Quantity_Sold]]</f>
        <v>11.96</v>
      </c>
      <c r="H915" s="5">
        <f t="shared" ca="1" si="28"/>
        <v>11.96</v>
      </c>
      <c r="I915">
        <f>_xlfn.XLOOKUP(Table1[[#This Row],[Transaction_ID]],Transactions!A$2:A$501,Transactions!B$2:B$501)</f>
        <v>210</v>
      </c>
      <c r="J915">
        <f>_xlfn.XLOOKUP(Table1[[#This Row],[Transaction_ID]],Transactions!$A$2:$A$501,Transactions!$C$2:$C$501)</f>
        <v>6</v>
      </c>
      <c r="K915" t="str">
        <f>_xlfn.XLOOKUP(Table1[[#This Row],[Transaction_ID]],Transactions!A$2:A$501,Transactions!F$2:F$501)</f>
        <v>Credit Card</v>
      </c>
      <c r="L915" t="b">
        <f>_xlfn.XLOOKUP(Table1[[#This Row],[Transaction_ID]],Transactions!A$2:A$501,Transactions!G$2:G$501)</f>
        <v>1</v>
      </c>
      <c r="M915" s="1">
        <f>IF(L915=TRUE, _xlfn.XLOOKUP(C915, Products!A$2:A$91,Products!G$2:G$91), 0)</f>
        <v>0</v>
      </c>
      <c r="N915" t="str">
        <f ca="1">_xlfn.TEXTJOIN(", ", TRUE,
 IF(AND(L915=TRUE, E915&gt;0), "Membership Pricing", ""),
 IF(AND(L915=TRUE, M915&gt;0), "PC Points", ""),
 IF(AND(_xlfn.XLOOKUP(C915, Products!A:A, Products!C:C, "")="Bakery", RAND()&lt;0.3), "50% Perishable", "")
)</f>
        <v/>
      </c>
      <c r="O915" s="5">
        <f t="shared" ca="1" si="29"/>
        <v>0</v>
      </c>
    </row>
    <row r="916" spans="1:15" x14ac:dyDescent="0.45">
      <c r="A916" t="s">
        <v>184</v>
      </c>
      <c r="B916" s="6">
        <f>_xlfn.XLOOKUP(Table1[[#This Row],[Transaction_ID]],Transactions!A$2:A$501,Transactions!D$2:D$501)</f>
        <v>45736</v>
      </c>
      <c r="C916">
        <v>123575</v>
      </c>
      <c r="D916" s="5">
        <f>_xlfn.XLOOKUP(Table1[[#This Row],[SKU]],Products!A$2:A$91,Products!E$2:E$91)</f>
        <v>3.49</v>
      </c>
      <c r="E916" s="5">
        <f>_xlfn.XLOOKUP(C916,Products!A$2:A$91,Products!F$2:F$91)</f>
        <v>0</v>
      </c>
      <c r="F916">
        <v>2</v>
      </c>
      <c r="G916" s="5">
        <f>Table1[[#This Row],[Price]]*Table1[[#This Row],[Quantity_Sold]]</f>
        <v>6.98</v>
      </c>
      <c r="H916" s="5">
        <f t="shared" ca="1" si="28"/>
        <v>3.49</v>
      </c>
      <c r="I916">
        <f>_xlfn.XLOOKUP(Table1[[#This Row],[Transaction_ID]],Transactions!A$2:A$501,Transactions!B$2:B$501)</f>
        <v>222</v>
      </c>
      <c r="J916">
        <f>_xlfn.XLOOKUP(Table1[[#This Row],[Transaction_ID]],Transactions!$A$2:$A$501,Transactions!$C$2:$C$501)</f>
        <v>7</v>
      </c>
      <c r="K916" t="str">
        <f>_xlfn.XLOOKUP(Table1[[#This Row],[Transaction_ID]],Transactions!A$2:A$501,Transactions!F$2:F$501)</f>
        <v>Credit Card</v>
      </c>
      <c r="L916" t="b">
        <f>_xlfn.XLOOKUP(Table1[[#This Row],[Transaction_ID]],Transactions!A$2:A$501,Transactions!G$2:G$501)</f>
        <v>1</v>
      </c>
      <c r="M916" s="1">
        <f>IF(L916=TRUE, _xlfn.XLOOKUP(C916, Products!A$2:A$91,Products!G$2:G$91), 0)</f>
        <v>1000</v>
      </c>
      <c r="N916" t="str">
        <f ca="1">_xlfn.TEXTJOIN(", ", TRUE,
 IF(AND(L916=TRUE, E916&gt;0), "Membership Pricing", ""),
 IF(AND(L916=TRUE, M916&gt;0), "PC Points", ""),
 IF(AND(_xlfn.XLOOKUP(C916, Products!A:A, Products!C:C, "")="Bakery", RAND()&lt;0.3), "50% Perishable", "")
)</f>
        <v>PC Points, 50% Perishable</v>
      </c>
      <c r="O916" s="5">
        <f t="shared" ca="1" si="29"/>
        <v>3.49</v>
      </c>
    </row>
    <row r="917" spans="1:15" x14ac:dyDescent="0.45">
      <c r="A917" t="s">
        <v>184</v>
      </c>
      <c r="B917" s="6">
        <f>_xlfn.XLOOKUP(Table1[[#This Row],[Transaction_ID]],Transactions!A$2:A$501,Transactions!D$2:D$501)</f>
        <v>45736</v>
      </c>
      <c r="C917">
        <v>123513</v>
      </c>
      <c r="D917" s="5">
        <f>_xlfn.XLOOKUP(Table1[[#This Row],[SKU]],Products!A$2:A$91,Products!E$2:E$91)</f>
        <v>2.99</v>
      </c>
      <c r="E917" s="5">
        <f>_xlfn.XLOOKUP(C917,Products!A$2:A$91,Products!F$2:F$91)</f>
        <v>0</v>
      </c>
      <c r="F917">
        <v>3</v>
      </c>
      <c r="G917" s="5">
        <f>Table1[[#This Row],[Price]]*Table1[[#This Row],[Quantity_Sold]]</f>
        <v>8.9700000000000006</v>
      </c>
      <c r="H917" s="5">
        <f t="shared" ca="1" si="28"/>
        <v>8.9700000000000006</v>
      </c>
      <c r="I917">
        <f>_xlfn.XLOOKUP(Table1[[#This Row],[Transaction_ID]],Transactions!A$2:A$501,Transactions!B$2:B$501)</f>
        <v>222</v>
      </c>
      <c r="J917">
        <f>_xlfn.XLOOKUP(Table1[[#This Row],[Transaction_ID]],Transactions!$A$2:$A$501,Transactions!$C$2:$C$501)</f>
        <v>7</v>
      </c>
      <c r="K917" t="str">
        <f>_xlfn.XLOOKUP(Table1[[#This Row],[Transaction_ID]],Transactions!A$2:A$501,Transactions!F$2:F$501)</f>
        <v>Credit Card</v>
      </c>
      <c r="L917" t="b">
        <f>_xlfn.XLOOKUP(Table1[[#This Row],[Transaction_ID]],Transactions!A$2:A$501,Transactions!G$2:G$501)</f>
        <v>1</v>
      </c>
      <c r="M917" s="1">
        <f>IF(L917=TRUE, _xlfn.XLOOKUP(C917, Products!A$2:A$91,Products!G$2:G$91), 0)</f>
        <v>1000</v>
      </c>
      <c r="N917" t="str">
        <f ca="1">_xlfn.TEXTJOIN(", ", TRUE,
 IF(AND(L917=TRUE, E917&gt;0), "Membership Pricing", ""),
 IF(AND(L917=TRUE, M917&gt;0), "PC Points", ""),
 IF(AND(_xlfn.XLOOKUP(C917, Products!A:A, Products!C:C, "")="Bakery", RAND()&lt;0.3), "50% Perishable", "")
)</f>
        <v>PC Points</v>
      </c>
      <c r="O917" s="5">
        <f t="shared" ca="1" si="29"/>
        <v>0</v>
      </c>
    </row>
    <row r="918" spans="1:15" x14ac:dyDescent="0.45">
      <c r="A918" t="s">
        <v>184</v>
      </c>
      <c r="B918" s="6">
        <f>_xlfn.XLOOKUP(Table1[[#This Row],[Transaction_ID]],Transactions!A$2:A$501,Transactions!D$2:D$501)</f>
        <v>45736</v>
      </c>
      <c r="C918">
        <v>123589</v>
      </c>
      <c r="D918" s="5">
        <f>_xlfn.XLOOKUP(Table1[[#This Row],[SKU]],Products!A$2:A$91,Products!E$2:E$91)</f>
        <v>4.99</v>
      </c>
      <c r="E918" s="5">
        <f>_xlfn.XLOOKUP(C918,Products!A$2:A$91,Products!F$2:F$91)</f>
        <v>0</v>
      </c>
      <c r="F918">
        <v>3</v>
      </c>
      <c r="G918" s="5">
        <f>Table1[[#This Row],[Price]]*Table1[[#This Row],[Quantity_Sold]]</f>
        <v>14.97</v>
      </c>
      <c r="H918" s="5">
        <f t="shared" ca="1" si="28"/>
        <v>14.97</v>
      </c>
      <c r="I918">
        <f>_xlfn.XLOOKUP(Table1[[#This Row],[Transaction_ID]],Transactions!A$2:A$501,Transactions!B$2:B$501)</f>
        <v>222</v>
      </c>
      <c r="J918">
        <f>_xlfn.XLOOKUP(Table1[[#This Row],[Transaction_ID]],Transactions!$A$2:$A$501,Transactions!$C$2:$C$501)</f>
        <v>7</v>
      </c>
      <c r="K918" t="str">
        <f>_xlfn.XLOOKUP(Table1[[#This Row],[Transaction_ID]],Transactions!A$2:A$501,Transactions!F$2:F$501)</f>
        <v>Credit Card</v>
      </c>
      <c r="L918" t="b">
        <f>_xlfn.XLOOKUP(Table1[[#This Row],[Transaction_ID]],Transactions!A$2:A$501,Transactions!G$2:G$501)</f>
        <v>1</v>
      </c>
      <c r="M918" s="1">
        <f>IF(L918=TRUE, _xlfn.XLOOKUP(C918, Products!A$2:A$91,Products!G$2:G$91), 0)</f>
        <v>0</v>
      </c>
      <c r="N918" t="str">
        <f ca="1">_xlfn.TEXTJOIN(", ", TRUE,
 IF(AND(L918=TRUE, E918&gt;0), "Membership Pricing", ""),
 IF(AND(L918=TRUE, M918&gt;0), "PC Points", ""),
 IF(AND(_xlfn.XLOOKUP(C918, Products!A:A, Products!C:C, "")="Bakery", RAND()&lt;0.3), "50% Perishable", "")
)</f>
        <v/>
      </c>
      <c r="O918" s="5">
        <f t="shared" ca="1" si="29"/>
        <v>0</v>
      </c>
    </row>
    <row r="919" spans="1:15" x14ac:dyDescent="0.45">
      <c r="A919" t="s">
        <v>185</v>
      </c>
      <c r="B919" s="6">
        <f>_xlfn.XLOOKUP(Table1[[#This Row],[Transaction_ID]],Transactions!A$2:A$501,Transactions!D$2:D$501)</f>
        <v>45736</v>
      </c>
      <c r="C919">
        <v>123567</v>
      </c>
      <c r="D919" s="5">
        <f>_xlfn.XLOOKUP(Table1[[#This Row],[SKU]],Products!A$2:A$91,Products!E$2:E$91)</f>
        <v>3.49</v>
      </c>
      <c r="E919" s="5">
        <f>_xlfn.XLOOKUP(C919,Products!A$2:A$91,Products!F$2:F$91)</f>
        <v>0</v>
      </c>
      <c r="F919">
        <v>2</v>
      </c>
      <c r="G919" s="5">
        <f>Table1[[#This Row],[Price]]*Table1[[#This Row],[Quantity_Sold]]</f>
        <v>6.98</v>
      </c>
      <c r="H919" s="5">
        <f t="shared" ca="1" si="28"/>
        <v>6.98</v>
      </c>
      <c r="I919">
        <f>_xlfn.XLOOKUP(Table1[[#This Row],[Transaction_ID]],Transactions!A$2:A$501,Transactions!B$2:B$501)</f>
        <v>222</v>
      </c>
      <c r="J919">
        <f>_xlfn.XLOOKUP(Table1[[#This Row],[Transaction_ID]],Transactions!$A$2:$A$501,Transactions!$C$2:$C$501)</f>
        <v>7</v>
      </c>
      <c r="K919" t="str">
        <f>_xlfn.XLOOKUP(Table1[[#This Row],[Transaction_ID]],Transactions!A$2:A$501,Transactions!F$2:F$501)</f>
        <v>Credit Card</v>
      </c>
      <c r="L919" t="b">
        <f>_xlfn.XLOOKUP(Table1[[#This Row],[Transaction_ID]],Transactions!A$2:A$501,Transactions!G$2:G$501)</f>
        <v>1</v>
      </c>
      <c r="M919" s="1">
        <f>IF(L919=TRUE, _xlfn.XLOOKUP(C919, Products!A$2:A$91,Products!G$2:G$91), 0)</f>
        <v>0</v>
      </c>
      <c r="N919" t="str">
        <f ca="1">_xlfn.TEXTJOIN(", ", TRUE,
 IF(AND(L919=TRUE, E919&gt;0), "Membership Pricing", ""),
 IF(AND(L919=TRUE, M919&gt;0), "PC Points", ""),
 IF(AND(_xlfn.XLOOKUP(C919, Products!A:A, Products!C:C, "")="Bakery", RAND()&lt;0.3), "50% Perishable", "")
)</f>
        <v/>
      </c>
      <c r="O919" s="5">
        <f t="shared" ca="1" si="29"/>
        <v>0</v>
      </c>
    </row>
    <row r="920" spans="1:15" x14ac:dyDescent="0.45">
      <c r="A920" t="s">
        <v>185</v>
      </c>
      <c r="B920" s="6">
        <f>_xlfn.XLOOKUP(Table1[[#This Row],[Transaction_ID]],Transactions!A$2:A$501,Transactions!D$2:D$501)</f>
        <v>45736</v>
      </c>
      <c r="C920">
        <v>123545</v>
      </c>
      <c r="D920" s="5">
        <f>_xlfn.XLOOKUP(Table1[[#This Row],[SKU]],Products!A$2:A$91,Products!E$2:E$91)</f>
        <v>3.99</v>
      </c>
      <c r="E920" s="5">
        <f>_xlfn.XLOOKUP(C920,Products!A$2:A$91,Products!F$2:F$91)</f>
        <v>2.4900000000000002</v>
      </c>
      <c r="F920">
        <v>1</v>
      </c>
      <c r="G920" s="5">
        <f>Table1[[#This Row],[Price]]*Table1[[#This Row],[Quantity_Sold]]</f>
        <v>3.99</v>
      </c>
      <c r="H920" s="5">
        <f t="shared" ca="1" si="28"/>
        <v>2.4900000000000002</v>
      </c>
      <c r="I920">
        <f>_xlfn.XLOOKUP(Table1[[#This Row],[Transaction_ID]],Transactions!A$2:A$501,Transactions!B$2:B$501)</f>
        <v>222</v>
      </c>
      <c r="J920">
        <f>_xlfn.XLOOKUP(Table1[[#This Row],[Transaction_ID]],Transactions!$A$2:$A$501,Transactions!$C$2:$C$501)</f>
        <v>7</v>
      </c>
      <c r="K920" t="str">
        <f>_xlfn.XLOOKUP(Table1[[#This Row],[Transaction_ID]],Transactions!A$2:A$501,Transactions!F$2:F$501)</f>
        <v>Credit Card</v>
      </c>
      <c r="L920" t="b">
        <f>_xlfn.XLOOKUP(Table1[[#This Row],[Transaction_ID]],Transactions!A$2:A$501,Transactions!G$2:G$501)</f>
        <v>1</v>
      </c>
      <c r="M920" s="1">
        <f>IF(L920=TRUE, _xlfn.XLOOKUP(C920, Products!A$2:A$91,Products!G$2:G$91), 0)</f>
        <v>0</v>
      </c>
      <c r="N920" t="str">
        <f ca="1">_xlfn.TEXTJOIN(", ", TRUE,
 IF(AND(L920=TRUE, E920&gt;0), "Membership Pricing", ""),
 IF(AND(L920=TRUE, M920&gt;0), "PC Points", ""),
 IF(AND(_xlfn.XLOOKUP(C920, Products!A:A, Products!C:C, "")="Bakery", RAND()&lt;0.3), "50% Perishable", "")
)</f>
        <v>Membership Pricing</v>
      </c>
      <c r="O920" s="5">
        <f t="shared" ca="1" si="29"/>
        <v>1.5</v>
      </c>
    </row>
    <row r="921" spans="1:15" x14ac:dyDescent="0.45">
      <c r="A921" t="s">
        <v>185</v>
      </c>
      <c r="B921" s="6">
        <f>_xlfn.XLOOKUP(Table1[[#This Row],[Transaction_ID]],Transactions!A$2:A$501,Transactions!D$2:D$501)</f>
        <v>45736</v>
      </c>
      <c r="C921">
        <v>123587</v>
      </c>
      <c r="D921" s="5">
        <f>_xlfn.XLOOKUP(Table1[[#This Row],[SKU]],Products!A$2:A$91,Products!E$2:E$91)</f>
        <v>3.99</v>
      </c>
      <c r="E921" s="5">
        <f>_xlfn.XLOOKUP(C921,Products!A$2:A$91,Products!F$2:F$91)</f>
        <v>0</v>
      </c>
      <c r="F921">
        <v>1</v>
      </c>
      <c r="G921" s="5">
        <f>Table1[[#This Row],[Price]]*Table1[[#This Row],[Quantity_Sold]]</f>
        <v>3.99</v>
      </c>
      <c r="H921" s="5">
        <f t="shared" ca="1" si="28"/>
        <v>3.99</v>
      </c>
      <c r="I921">
        <f>_xlfn.XLOOKUP(Table1[[#This Row],[Transaction_ID]],Transactions!A$2:A$501,Transactions!B$2:B$501)</f>
        <v>222</v>
      </c>
      <c r="J921">
        <f>_xlfn.XLOOKUP(Table1[[#This Row],[Transaction_ID]],Transactions!$A$2:$A$501,Transactions!$C$2:$C$501)</f>
        <v>7</v>
      </c>
      <c r="K921" t="str">
        <f>_xlfn.XLOOKUP(Table1[[#This Row],[Transaction_ID]],Transactions!A$2:A$501,Transactions!F$2:F$501)</f>
        <v>Credit Card</v>
      </c>
      <c r="L921" t="b">
        <f>_xlfn.XLOOKUP(Table1[[#This Row],[Transaction_ID]],Transactions!A$2:A$501,Transactions!G$2:G$501)</f>
        <v>1</v>
      </c>
      <c r="M921" s="1">
        <f>IF(L921=TRUE, _xlfn.XLOOKUP(C921, Products!A$2:A$91,Products!G$2:G$91), 0)</f>
        <v>0</v>
      </c>
      <c r="N921" t="str">
        <f ca="1">_xlfn.TEXTJOIN(", ", TRUE,
 IF(AND(L921=TRUE, E921&gt;0), "Membership Pricing", ""),
 IF(AND(L921=TRUE, M921&gt;0), "PC Points", ""),
 IF(AND(_xlfn.XLOOKUP(C921, Products!A:A, Products!C:C, "")="Bakery", RAND()&lt;0.3), "50% Perishable", "")
)</f>
        <v/>
      </c>
      <c r="O921" s="5">
        <f t="shared" ca="1" si="29"/>
        <v>0</v>
      </c>
    </row>
    <row r="922" spans="1:15" x14ac:dyDescent="0.45">
      <c r="A922" t="s">
        <v>408</v>
      </c>
      <c r="B922" s="6">
        <f>_xlfn.XLOOKUP(Table1[[#This Row],[Transaction_ID]],Transactions!A$2:A$501,Transactions!D$2:D$501)</f>
        <v>45698</v>
      </c>
      <c r="C922">
        <v>123598</v>
      </c>
      <c r="D922" s="5">
        <f>_xlfn.XLOOKUP(Table1[[#This Row],[SKU]],Products!A$2:A$91,Products!E$2:E$91)</f>
        <v>6.49</v>
      </c>
      <c r="E922" s="5">
        <f>_xlfn.XLOOKUP(C922,Products!A$2:A$91,Products!F$2:F$91)</f>
        <v>0</v>
      </c>
      <c r="F922">
        <v>5</v>
      </c>
      <c r="G922" s="5">
        <f>Table1[[#This Row],[Price]]*Table1[[#This Row],[Quantity_Sold]]</f>
        <v>32.450000000000003</v>
      </c>
      <c r="H922" s="5">
        <f t="shared" ca="1" si="28"/>
        <v>32.450000000000003</v>
      </c>
      <c r="I922">
        <f>_xlfn.XLOOKUP(Table1[[#This Row],[Transaction_ID]],Transactions!A$2:A$501,Transactions!B$2:B$501)</f>
        <v>208</v>
      </c>
      <c r="J922">
        <f>_xlfn.XLOOKUP(Table1[[#This Row],[Transaction_ID]],Transactions!$A$2:$A$501,Transactions!$C$2:$C$501)</f>
        <v>2</v>
      </c>
      <c r="K922" t="str">
        <f>_xlfn.XLOOKUP(Table1[[#This Row],[Transaction_ID]],Transactions!A$2:A$501,Transactions!F$2:F$501)</f>
        <v>Credit Card</v>
      </c>
      <c r="L922" t="b">
        <f>_xlfn.XLOOKUP(Table1[[#This Row],[Transaction_ID]],Transactions!A$2:A$501,Transactions!G$2:G$501)</f>
        <v>1</v>
      </c>
      <c r="M922" s="1">
        <f>IF(L922=TRUE, _xlfn.XLOOKUP(C922, Products!A$2:A$91,Products!G$2:G$91), 0)</f>
        <v>0</v>
      </c>
      <c r="N922" t="str">
        <f ca="1">_xlfn.TEXTJOIN(", ", TRUE,
 IF(AND(L922=TRUE, E922&gt;0), "Membership Pricing", ""),
 IF(AND(L922=TRUE, M922&gt;0), "PC Points", ""),
 IF(AND(_xlfn.XLOOKUP(C922, Products!A:A, Products!C:C, "")="Bakery", RAND()&lt;0.3), "50% Perishable", "")
)</f>
        <v/>
      </c>
      <c r="O922" s="5">
        <f t="shared" ca="1" si="29"/>
        <v>0</v>
      </c>
    </row>
    <row r="923" spans="1:15" x14ac:dyDescent="0.45">
      <c r="A923" t="s">
        <v>408</v>
      </c>
      <c r="B923" s="6">
        <f>_xlfn.XLOOKUP(Table1[[#This Row],[Transaction_ID]],Transactions!A$2:A$501,Transactions!D$2:D$501)</f>
        <v>45698</v>
      </c>
      <c r="C923">
        <v>123517</v>
      </c>
      <c r="D923" s="5">
        <f>_xlfn.XLOOKUP(Table1[[#This Row],[SKU]],Products!A$2:A$91,Products!E$2:E$91)</f>
        <v>2.4900000000000002</v>
      </c>
      <c r="E923" s="5">
        <f>_xlfn.XLOOKUP(C923,Products!A$2:A$91,Products!F$2:F$91)</f>
        <v>0</v>
      </c>
      <c r="F923">
        <v>1</v>
      </c>
      <c r="G923" s="5">
        <f>Table1[[#This Row],[Price]]*Table1[[#This Row],[Quantity_Sold]]</f>
        <v>2.4900000000000002</v>
      </c>
      <c r="H923" s="5">
        <f t="shared" ca="1" si="28"/>
        <v>2.4900000000000002</v>
      </c>
      <c r="I923">
        <f>_xlfn.XLOOKUP(Table1[[#This Row],[Transaction_ID]],Transactions!A$2:A$501,Transactions!B$2:B$501)</f>
        <v>208</v>
      </c>
      <c r="J923">
        <f>_xlfn.XLOOKUP(Table1[[#This Row],[Transaction_ID]],Transactions!$A$2:$A$501,Transactions!$C$2:$C$501)</f>
        <v>2</v>
      </c>
      <c r="K923" t="str">
        <f>_xlfn.XLOOKUP(Table1[[#This Row],[Transaction_ID]],Transactions!A$2:A$501,Transactions!F$2:F$501)</f>
        <v>Credit Card</v>
      </c>
      <c r="L923" t="b">
        <f>_xlfn.XLOOKUP(Table1[[#This Row],[Transaction_ID]],Transactions!A$2:A$501,Transactions!G$2:G$501)</f>
        <v>1</v>
      </c>
      <c r="M923" s="1">
        <f>IF(L923=TRUE, _xlfn.XLOOKUP(C923, Products!A$2:A$91,Products!G$2:G$91), 0)</f>
        <v>0</v>
      </c>
      <c r="N923" t="str">
        <f ca="1">_xlfn.TEXTJOIN(", ", TRUE,
 IF(AND(L923=TRUE, E923&gt;0), "Membership Pricing", ""),
 IF(AND(L923=TRUE, M923&gt;0), "PC Points", ""),
 IF(AND(_xlfn.XLOOKUP(C923, Products!A:A, Products!C:C, "")="Bakery", RAND()&lt;0.3), "50% Perishable", "")
)</f>
        <v/>
      </c>
      <c r="O923" s="5">
        <f t="shared" ca="1" si="29"/>
        <v>0</v>
      </c>
    </row>
    <row r="924" spans="1:15" x14ac:dyDescent="0.45">
      <c r="A924" t="s">
        <v>408</v>
      </c>
      <c r="B924" s="6">
        <f>_xlfn.XLOOKUP(Table1[[#This Row],[Transaction_ID]],Transactions!A$2:A$501,Transactions!D$2:D$501)</f>
        <v>45698</v>
      </c>
      <c r="C924">
        <v>123561</v>
      </c>
      <c r="D924" s="5">
        <f>_xlfn.XLOOKUP(Table1[[#This Row],[SKU]],Products!A$2:A$91,Products!E$2:E$91)</f>
        <v>8.99</v>
      </c>
      <c r="E924" s="5">
        <f>_xlfn.XLOOKUP(C924,Products!A$2:A$91,Products!F$2:F$91)</f>
        <v>0</v>
      </c>
      <c r="F924">
        <v>3</v>
      </c>
      <c r="G924" s="5">
        <f>Table1[[#This Row],[Price]]*Table1[[#This Row],[Quantity_Sold]]</f>
        <v>26.97</v>
      </c>
      <c r="H924" s="5">
        <f t="shared" ca="1" si="28"/>
        <v>26.97</v>
      </c>
      <c r="I924">
        <f>_xlfn.XLOOKUP(Table1[[#This Row],[Transaction_ID]],Transactions!A$2:A$501,Transactions!B$2:B$501)</f>
        <v>208</v>
      </c>
      <c r="J924">
        <f>_xlfn.XLOOKUP(Table1[[#This Row],[Transaction_ID]],Transactions!$A$2:$A$501,Transactions!$C$2:$C$501)</f>
        <v>2</v>
      </c>
      <c r="K924" t="str">
        <f>_xlfn.XLOOKUP(Table1[[#This Row],[Transaction_ID]],Transactions!A$2:A$501,Transactions!F$2:F$501)</f>
        <v>Credit Card</v>
      </c>
      <c r="L924" t="b">
        <f>_xlfn.XLOOKUP(Table1[[#This Row],[Transaction_ID]],Transactions!A$2:A$501,Transactions!G$2:G$501)</f>
        <v>1</v>
      </c>
      <c r="M924" s="1">
        <f>IF(L924=TRUE, _xlfn.XLOOKUP(C924, Products!A$2:A$91,Products!G$2:G$91), 0)</f>
        <v>3000</v>
      </c>
      <c r="N924" t="str">
        <f ca="1">_xlfn.TEXTJOIN(", ", TRUE,
 IF(AND(L924=TRUE, E924&gt;0), "Membership Pricing", ""),
 IF(AND(L924=TRUE, M924&gt;0), "PC Points", ""),
 IF(AND(_xlfn.XLOOKUP(C924, Products!A:A, Products!C:C, "")="Bakery", RAND()&lt;0.3), "50% Perishable", "")
)</f>
        <v>PC Points</v>
      </c>
      <c r="O924" s="5">
        <f t="shared" ca="1" si="29"/>
        <v>0</v>
      </c>
    </row>
    <row r="925" spans="1:15" x14ac:dyDescent="0.45">
      <c r="A925" t="s">
        <v>408</v>
      </c>
      <c r="B925" s="6">
        <f>_xlfn.XLOOKUP(Table1[[#This Row],[Transaction_ID]],Transactions!A$2:A$501,Transactions!D$2:D$501)</f>
        <v>45698</v>
      </c>
      <c r="C925">
        <v>123528</v>
      </c>
      <c r="D925" s="5">
        <f>_xlfn.XLOOKUP(Table1[[#This Row],[SKU]],Products!A$2:A$91,Products!E$2:E$91)</f>
        <v>3.99</v>
      </c>
      <c r="E925" s="5">
        <f>_xlfn.XLOOKUP(C925,Products!A$2:A$91,Products!F$2:F$91)</f>
        <v>0</v>
      </c>
      <c r="F925">
        <v>2</v>
      </c>
      <c r="G925" s="5">
        <f>Table1[[#This Row],[Price]]*Table1[[#This Row],[Quantity_Sold]]</f>
        <v>7.98</v>
      </c>
      <c r="H925" s="5">
        <f t="shared" ca="1" si="28"/>
        <v>3.99</v>
      </c>
      <c r="I925">
        <f>_xlfn.XLOOKUP(Table1[[#This Row],[Transaction_ID]],Transactions!A$2:A$501,Transactions!B$2:B$501)</f>
        <v>208</v>
      </c>
      <c r="J925">
        <f>_xlfn.XLOOKUP(Table1[[#This Row],[Transaction_ID]],Transactions!$A$2:$A$501,Transactions!$C$2:$C$501)</f>
        <v>2</v>
      </c>
      <c r="K925" t="str">
        <f>_xlfn.XLOOKUP(Table1[[#This Row],[Transaction_ID]],Transactions!A$2:A$501,Transactions!F$2:F$501)</f>
        <v>Credit Card</v>
      </c>
      <c r="L925" t="b">
        <f>_xlfn.XLOOKUP(Table1[[#This Row],[Transaction_ID]],Transactions!A$2:A$501,Transactions!G$2:G$501)</f>
        <v>1</v>
      </c>
      <c r="M925" s="1">
        <f>IF(L925=TRUE, _xlfn.XLOOKUP(C925, Products!A$2:A$91,Products!G$2:G$91), 0)</f>
        <v>0</v>
      </c>
      <c r="N925" t="str">
        <f ca="1">_xlfn.TEXTJOIN(", ", TRUE,
 IF(AND(L925=TRUE, E925&gt;0), "Membership Pricing", ""),
 IF(AND(L925=TRUE, M925&gt;0), "PC Points", ""),
 IF(AND(_xlfn.XLOOKUP(C925, Products!A:A, Products!C:C, "")="Bakery", RAND()&lt;0.3), "50% Perishable", "")
)</f>
        <v>50% Perishable</v>
      </c>
      <c r="O925" s="5">
        <f t="shared" ca="1" si="29"/>
        <v>3.99</v>
      </c>
    </row>
    <row r="926" spans="1:15" x14ac:dyDescent="0.45">
      <c r="A926" t="s">
        <v>186</v>
      </c>
      <c r="B926" s="6">
        <f>_xlfn.XLOOKUP(Table1[[#This Row],[Transaction_ID]],Transactions!A$2:A$501,Transactions!D$2:D$501)</f>
        <v>45698</v>
      </c>
      <c r="C926">
        <v>123559</v>
      </c>
      <c r="D926" s="5">
        <f>_xlfn.XLOOKUP(Table1[[#This Row],[SKU]],Products!A$2:A$91,Products!E$2:E$91)</f>
        <v>2.99</v>
      </c>
      <c r="E926" s="5">
        <f>_xlfn.XLOOKUP(C926,Products!A$2:A$91,Products!F$2:F$91)</f>
        <v>0</v>
      </c>
      <c r="F926">
        <v>3</v>
      </c>
      <c r="G926" s="5">
        <f>Table1[[#This Row],[Price]]*Table1[[#This Row],[Quantity_Sold]]</f>
        <v>8.9700000000000006</v>
      </c>
      <c r="H926" s="5">
        <f t="shared" ca="1" si="28"/>
        <v>8.9700000000000006</v>
      </c>
      <c r="I926">
        <f>_xlfn.XLOOKUP(Table1[[#This Row],[Transaction_ID]],Transactions!A$2:A$501,Transactions!B$2:B$501)</f>
        <v>218</v>
      </c>
      <c r="J926">
        <f>_xlfn.XLOOKUP(Table1[[#This Row],[Transaction_ID]],Transactions!$A$2:$A$501,Transactions!$C$2:$C$501)</f>
        <v>3</v>
      </c>
      <c r="K926" t="str">
        <f>_xlfn.XLOOKUP(Table1[[#This Row],[Transaction_ID]],Transactions!A$2:A$501,Transactions!F$2:F$501)</f>
        <v>Debit Card</v>
      </c>
      <c r="L926" t="b">
        <f>_xlfn.XLOOKUP(Table1[[#This Row],[Transaction_ID]],Transactions!A$2:A$501,Transactions!G$2:G$501)</f>
        <v>1</v>
      </c>
      <c r="M926" s="1">
        <f>IF(L926=TRUE, _xlfn.XLOOKUP(C926, Products!A$2:A$91,Products!G$2:G$91), 0)</f>
        <v>0</v>
      </c>
      <c r="N926" t="str">
        <f ca="1">_xlfn.TEXTJOIN(", ", TRUE,
 IF(AND(L926=TRUE, E926&gt;0), "Membership Pricing", ""),
 IF(AND(L926=TRUE, M926&gt;0), "PC Points", ""),
 IF(AND(_xlfn.XLOOKUP(C926, Products!A:A, Products!C:C, "")="Bakery", RAND()&lt;0.3), "50% Perishable", "")
)</f>
        <v/>
      </c>
      <c r="O926" s="5">
        <f t="shared" ca="1" si="29"/>
        <v>0</v>
      </c>
    </row>
    <row r="927" spans="1:15" x14ac:dyDescent="0.45">
      <c r="A927" t="s">
        <v>186</v>
      </c>
      <c r="B927" s="6">
        <f>_xlfn.XLOOKUP(Table1[[#This Row],[Transaction_ID]],Transactions!A$2:A$501,Transactions!D$2:D$501)</f>
        <v>45698</v>
      </c>
      <c r="C927">
        <v>123583</v>
      </c>
      <c r="D927" s="5">
        <f>_xlfn.XLOOKUP(Table1[[#This Row],[SKU]],Products!A$2:A$91,Products!E$2:E$91)</f>
        <v>3.49</v>
      </c>
      <c r="E927" s="5">
        <f>_xlfn.XLOOKUP(C927,Products!A$2:A$91,Products!F$2:F$91)</f>
        <v>0</v>
      </c>
      <c r="F927">
        <v>1</v>
      </c>
      <c r="G927" s="5">
        <f>Table1[[#This Row],[Price]]*Table1[[#This Row],[Quantity_Sold]]</f>
        <v>3.49</v>
      </c>
      <c r="H927" s="5">
        <f t="shared" ca="1" si="28"/>
        <v>3.49</v>
      </c>
      <c r="I927">
        <f>_xlfn.XLOOKUP(Table1[[#This Row],[Transaction_ID]],Transactions!A$2:A$501,Transactions!B$2:B$501)</f>
        <v>218</v>
      </c>
      <c r="J927">
        <f>_xlfn.XLOOKUP(Table1[[#This Row],[Transaction_ID]],Transactions!$A$2:$A$501,Transactions!$C$2:$C$501)</f>
        <v>3</v>
      </c>
      <c r="K927" t="str">
        <f>_xlfn.XLOOKUP(Table1[[#This Row],[Transaction_ID]],Transactions!A$2:A$501,Transactions!F$2:F$501)</f>
        <v>Debit Card</v>
      </c>
      <c r="L927" t="b">
        <f>_xlfn.XLOOKUP(Table1[[#This Row],[Transaction_ID]],Transactions!A$2:A$501,Transactions!G$2:G$501)</f>
        <v>1</v>
      </c>
      <c r="M927" s="1">
        <f>IF(L927=TRUE, _xlfn.XLOOKUP(C927, Products!A$2:A$91,Products!G$2:G$91), 0)</f>
        <v>0</v>
      </c>
      <c r="N927" t="str">
        <f ca="1">_xlfn.TEXTJOIN(", ", TRUE,
 IF(AND(L927=TRUE, E927&gt;0), "Membership Pricing", ""),
 IF(AND(L927=TRUE, M927&gt;0), "PC Points", ""),
 IF(AND(_xlfn.XLOOKUP(C927, Products!A:A, Products!C:C, "")="Bakery", RAND()&lt;0.3), "50% Perishable", "")
)</f>
        <v/>
      </c>
      <c r="O927" s="5">
        <f t="shared" ca="1" si="29"/>
        <v>0</v>
      </c>
    </row>
    <row r="928" spans="1:15" x14ac:dyDescent="0.45">
      <c r="A928" t="s">
        <v>186</v>
      </c>
      <c r="B928" s="6">
        <f>_xlfn.XLOOKUP(Table1[[#This Row],[Transaction_ID]],Transactions!A$2:A$501,Transactions!D$2:D$501)</f>
        <v>45698</v>
      </c>
      <c r="C928">
        <v>123569</v>
      </c>
      <c r="D928" s="5">
        <f>_xlfn.XLOOKUP(Table1[[#This Row],[SKU]],Products!A$2:A$91,Products!E$2:E$91)</f>
        <v>3.99</v>
      </c>
      <c r="E928" s="5">
        <f>_xlfn.XLOOKUP(C928,Products!A$2:A$91,Products!F$2:F$91)</f>
        <v>0</v>
      </c>
      <c r="F928">
        <v>3</v>
      </c>
      <c r="G928" s="5">
        <f>Table1[[#This Row],[Price]]*Table1[[#This Row],[Quantity_Sold]]</f>
        <v>11.97</v>
      </c>
      <c r="H928" s="5">
        <f t="shared" ca="1" si="28"/>
        <v>11.97</v>
      </c>
      <c r="I928">
        <f>_xlfn.XLOOKUP(Table1[[#This Row],[Transaction_ID]],Transactions!A$2:A$501,Transactions!B$2:B$501)</f>
        <v>218</v>
      </c>
      <c r="J928">
        <f>_xlfn.XLOOKUP(Table1[[#This Row],[Transaction_ID]],Transactions!$A$2:$A$501,Transactions!$C$2:$C$501)</f>
        <v>3</v>
      </c>
      <c r="K928" t="str">
        <f>_xlfn.XLOOKUP(Table1[[#This Row],[Transaction_ID]],Transactions!A$2:A$501,Transactions!F$2:F$501)</f>
        <v>Debit Card</v>
      </c>
      <c r="L928" t="b">
        <f>_xlfn.XLOOKUP(Table1[[#This Row],[Transaction_ID]],Transactions!A$2:A$501,Transactions!G$2:G$501)</f>
        <v>1</v>
      </c>
      <c r="M928" s="1">
        <f>IF(L928=TRUE, _xlfn.XLOOKUP(C928, Products!A$2:A$91,Products!G$2:G$91), 0)</f>
        <v>0</v>
      </c>
      <c r="N928" t="str">
        <f ca="1">_xlfn.TEXTJOIN(", ", TRUE,
 IF(AND(L928=TRUE, E928&gt;0), "Membership Pricing", ""),
 IF(AND(L928=TRUE, M928&gt;0), "PC Points", ""),
 IF(AND(_xlfn.XLOOKUP(C928, Products!A:A, Products!C:C, "")="Bakery", RAND()&lt;0.3), "50% Perishable", "")
)</f>
        <v/>
      </c>
      <c r="O928" s="5">
        <f t="shared" ca="1" si="29"/>
        <v>0</v>
      </c>
    </row>
    <row r="929" spans="1:15" x14ac:dyDescent="0.45">
      <c r="A929" t="s">
        <v>186</v>
      </c>
      <c r="B929" s="6">
        <f>_xlfn.XLOOKUP(Table1[[#This Row],[Transaction_ID]],Transactions!A$2:A$501,Transactions!D$2:D$501)</f>
        <v>45698</v>
      </c>
      <c r="C929">
        <v>123581</v>
      </c>
      <c r="D929" s="5">
        <f>_xlfn.XLOOKUP(Table1[[#This Row],[SKU]],Products!A$2:A$91,Products!E$2:E$91)</f>
        <v>2.99</v>
      </c>
      <c r="E929" s="5">
        <f>_xlfn.XLOOKUP(C929,Products!A$2:A$91,Products!F$2:F$91)</f>
        <v>0</v>
      </c>
      <c r="F929">
        <v>3</v>
      </c>
      <c r="G929" s="5">
        <f>Table1[[#This Row],[Price]]*Table1[[#This Row],[Quantity_Sold]]</f>
        <v>8.9700000000000006</v>
      </c>
      <c r="H929" s="5">
        <f t="shared" ca="1" si="28"/>
        <v>8.9700000000000006</v>
      </c>
      <c r="I929">
        <f>_xlfn.XLOOKUP(Table1[[#This Row],[Transaction_ID]],Transactions!A$2:A$501,Transactions!B$2:B$501)</f>
        <v>218</v>
      </c>
      <c r="J929">
        <f>_xlfn.XLOOKUP(Table1[[#This Row],[Transaction_ID]],Transactions!$A$2:$A$501,Transactions!$C$2:$C$501)</f>
        <v>3</v>
      </c>
      <c r="K929" t="str">
        <f>_xlfn.XLOOKUP(Table1[[#This Row],[Transaction_ID]],Transactions!A$2:A$501,Transactions!F$2:F$501)</f>
        <v>Debit Card</v>
      </c>
      <c r="L929" t="b">
        <f>_xlfn.XLOOKUP(Table1[[#This Row],[Transaction_ID]],Transactions!A$2:A$501,Transactions!G$2:G$501)</f>
        <v>1</v>
      </c>
      <c r="M929" s="1">
        <f>IF(L929=TRUE, _xlfn.XLOOKUP(C929, Products!A$2:A$91,Products!G$2:G$91), 0)</f>
        <v>0</v>
      </c>
      <c r="N929" t="str">
        <f ca="1">_xlfn.TEXTJOIN(", ", TRUE,
 IF(AND(L929=TRUE, E929&gt;0), "Membership Pricing", ""),
 IF(AND(L929=TRUE, M929&gt;0), "PC Points", ""),
 IF(AND(_xlfn.XLOOKUP(C929, Products!A:A, Products!C:C, "")="Bakery", RAND()&lt;0.3), "50% Perishable", "")
)</f>
        <v/>
      </c>
      <c r="O929" s="5">
        <f t="shared" ca="1" si="29"/>
        <v>0</v>
      </c>
    </row>
    <row r="930" spans="1:15" x14ac:dyDescent="0.45">
      <c r="A930" t="s">
        <v>409</v>
      </c>
      <c r="B930" s="6">
        <f>_xlfn.XLOOKUP(Table1[[#This Row],[Transaction_ID]],Transactions!A$2:A$501,Transactions!D$2:D$501)</f>
        <v>45693</v>
      </c>
      <c r="C930">
        <v>123583</v>
      </c>
      <c r="D930" s="5">
        <f>_xlfn.XLOOKUP(Table1[[#This Row],[SKU]],Products!A$2:A$91,Products!E$2:E$91)</f>
        <v>3.49</v>
      </c>
      <c r="E930" s="5">
        <f>_xlfn.XLOOKUP(C930,Products!A$2:A$91,Products!F$2:F$91)</f>
        <v>0</v>
      </c>
      <c r="F930">
        <v>2</v>
      </c>
      <c r="G930" s="5">
        <f>Table1[[#This Row],[Price]]*Table1[[#This Row],[Quantity_Sold]]</f>
        <v>6.98</v>
      </c>
      <c r="H930" s="5">
        <f t="shared" ca="1" si="28"/>
        <v>6.98</v>
      </c>
      <c r="I930">
        <f>_xlfn.XLOOKUP(Table1[[#This Row],[Transaction_ID]],Transactions!A$2:A$501,Transactions!B$2:B$501)</f>
        <v>212</v>
      </c>
      <c r="J930">
        <f>_xlfn.XLOOKUP(Table1[[#This Row],[Transaction_ID]],Transactions!$A$2:$A$501,Transactions!$C$2:$C$501)</f>
        <v>2</v>
      </c>
      <c r="K930" t="str">
        <f>_xlfn.XLOOKUP(Table1[[#This Row],[Transaction_ID]],Transactions!A$2:A$501,Transactions!F$2:F$501)</f>
        <v>Debit Card</v>
      </c>
      <c r="L930" t="b">
        <f>_xlfn.XLOOKUP(Table1[[#This Row],[Transaction_ID]],Transactions!A$2:A$501,Transactions!G$2:G$501)</f>
        <v>1</v>
      </c>
      <c r="M930" s="1">
        <f>IF(L930=TRUE, _xlfn.XLOOKUP(C930, Products!A$2:A$91,Products!G$2:G$91), 0)</f>
        <v>0</v>
      </c>
      <c r="N930" t="str">
        <f ca="1">_xlfn.TEXTJOIN(", ", TRUE,
 IF(AND(L930=TRUE, E930&gt;0), "Membership Pricing", ""),
 IF(AND(L930=TRUE, M930&gt;0), "PC Points", ""),
 IF(AND(_xlfn.XLOOKUP(C930, Products!A:A, Products!C:C, "")="Bakery", RAND()&lt;0.3), "50% Perishable", "")
)</f>
        <v/>
      </c>
      <c r="O930" s="5">
        <f t="shared" ca="1" si="29"/>
        <v>0</v>
      </c>
    </row>
    <row r="931" spans="1:15" x14ac:dyDescent="0.45">
      <c r="A931" t="s">
        <v>409</v>
      </c>
      <c r="B931" s="6">
        <f>_xlfn.XLOOKUP(Table1[[#This Row],[Transaction_ID]],Transactions!A$2:A$501,Transactions!D$2:D$501)</f>
        <v>45693</v>
      </c>
      <c r="C931">
        <v>123523</v>
      </c>
      <c r="D931" s="5">
        <f>_xlfn.XLOOKUP(Table1[[#This Row],[SKU]],Products!A$2:A$91,Products!E$2:E$91)</f>
        <v>5.99</v>
      </c>
      <c r="E931" s="5">
        <f>_xlfn.XLOOKUP(C931,Products!A$2:A$91,Products!F$2:F$91)</f>
        <v>0</v>
      </c>
      <c r="F931">
        <v>4</v>
      </c>
      <c r="G931" s="5">
        <f>Table1[[#This Row],[Price]]*Table1[[#This Row],[Quantity_Sold]]</f>
        <v>23.96</v>
      </c>
      <c r="H931" s="5">
        <f t="shared" ca="1" si="28"/>
        <v>23.96</v>
      </c>
      <c r="I931">
        <f>_xlfn.XLOOKUP(Table1[[#This Row],[Transaction_ID]],Transactions!A$2:A$501,Transactions!B$2:B$501)</f>
        <v>212</v>
      </c>
      <c r="J931">
        <f>_xlfn.XLOOKUP(Table1[[#This Row],[Transaction_ID]],Transactions!$A$2:$A$501,Transactions!$C$2:$C$501)</f>
        <v>2</v>
      </c>
      <c r="K931" t="str">
        <f>_xlfn.XLOOKUP(Table1[[#This Row],[Transaction_ID]],Transactions!A$2:A$501,Transactions!F$2:F$501)</f>
        <v>Debit Card</v>
      </c>
      <c r="L931" t="b">
        <f>_xlfn.XLOOKUP(Table1[[#This Row],[Transaction_ID]],Transactions!A$2:A$501,Transactions!G$2:G$501)</f>
        <v>1</v>
      </c>
      <c r="M931" s="1">
        <f>IF(L931=TRUE, _xlfn.XLOOKUP(C931, Products!A$2:A$91,Products!G$2:G$91), 0)</f>
        <v>0</v>
      </c>
      <c r="N931" t="str">
        <f ca="1">_xlfn.TEXTJOIN(", ", TRUE,
 IF(AND(L931=TRUE, E931&gt;0), "Membership Pricing", ""),
 IF(AND(L931=TRUE, M931&gt;0), "PC Points", ""),
 IF(AND(_xlfn.XLOOKUP(C931, Products!A:A, Products!C:C, "")="Bakery", RAND()&lt;0.3), "50% Perishable", "")
)</f>
        <v/>
      </c>
      <c r="O931" s="5">
        <f t="shared" ca="1" si="29"/>
        <v>0</v>
      </c>
    </row>
    <row r="932" spans="1:15" x14ac:dyDescent="0.45">
      <c r="A932" t="s">
        <v>409</v>
      </c>
      <c r="B932" s="6">
        <f>_xlfn.XLOOKUP(Table1[[#This Row],[Transaction_ID]],Transactions!A$2:A$501,Transactions!D$2:D$501)</f>
        <v>45693</v>
      </c>
      <c r="C932">
        <v>123528</v>
      </c>
      <c r="D932" s="5">
        <f>_xlfn.XLOOKUP(Table1[[#This Row],[SKU]],Products!A$2:A$91,Products!E$2:E$91)</f>
        <v>3.99</v>
      </c>
      <c r="E932" s="5">
        <f>_xlfn.XLOOKUP(C932,Products!A$2:A$91,Products!F$2:F$91)</f>
        <v>0</v>
      </c>
      <c r="F932">
        <v>5</v>
      </c>
      <c r="G932" s="5">
        <f>Table1[[#This Row],[Price]]*Table1[[#This Row],[Quantity_Sold]]</f>
        <v>19.950000000000003</v>
      </c>
      <c r="H932" s="5">
        <f t="shared" ca="1" si="28"/>
        <v>19.950000000000003</v>
      </c>
      <c r="I932">
        <f>_xlfn.XLOOKUP(Table1[[#This Row],[Transaction_ID]],Transactions!A$2:A$501,Transactions!B$2:B$501)</f>
        <v>212</v>
      </c>
      <c r="J932">
        <f>_xlfn.XLOOKUP(Table1[[#This Row],[Transaction_ID]],Transactions!$A$2:$A$501,Transactions!$C$2:$C$501)</f>
        <v>2</v>
      </c>
      <c r="K932" t="str">
        <f>_xlfn.XLOOKUP(Table1[[#This Row],[Transaction_ID]],Transactions!A$2:A$501,Transactions!F$2:F$501)</f>
        <v>Debit Card</v>
      </c>
      <c r="L932" t="b">
        <f>_xlfn.XLOOKUP(Table1[[#This Row],[Transaction_ID]],Transactions!A$2:A$501,Transactions!G$2:G$501)</f>
        <v>1</v>
      </c>
      <c r="M932" s="1">
        <f>IF(L932=TRUE, _xlfn.XLOOKUP(C932, Products!A$2:A$91,Products!G$2:G$91), 0)</f>
        <v>0</v>
      </c>
      <c r="N932" t="str">
        <f ca="1">_xlfn.TEXTJOIN(", ", TRUE,
 IF(AND(L932=TRUE, E932&gt;0), "Membership Pricing", ""),
 IF(AND(L932=TRUE, M932&gt;0), "PC Points", ""),
 IF(AND(_xlfn.XLOOKUP(C932, Products!A:A, Products!C:C, "")="Bakery", RAND()&lt;0.3), "50% Perishable", "")
)</f>
        <v/>
      </c>
      <c r="O932" s="5">
        <f t="shared" ca="1" si="29"/>
        <v>0</v>
      </c>
    </row>
    <row r="933" spans="1:15" x14ac:dyDescent="0.45">
      <c r="A933" t="s">
        <v>409</v>
      </c>
      <c r="B933" s="6">
        <f>_xlfn.XLOOKUP(Table1[[#This Row],[Transaction_ID]],Transactions!A$2:A$501,Transactions!D$2:D$501)</f>
        <v>45693</v>
      </c>
      <c r="C933">
        <v>123590</v>
      </c>
      <c r="D933" s="5">
        <f>_xlfn.XLOOKUP(Table1[[#This Row],[SKU]],Products!A$2:A$91,Products!E$2:E$91)</f>
        <v>6.99</v>
      </c>
      <c r="E933" s="5">
        <f>_xlfn.XLOOKUP(C933,Products!A$2:A$91,Products!F$2:F$91)</f>
        <v>6</v>
      </c>
      <c r="F933">
        <v>2</v>
      </c>
      <c r="G933" s="5">
        <f>Table1[[#This Row],[Price]]*Table1[[#This Row],[Quantity_Sold]]</f>
        <v>13.98</v>
      </c>
      <c r="H933" s="5">
        <f t="shared" ca="1" si="28"/>
        <v>12</v>
      </c>
      <c r="I933">
        <f>_xlfn.XLOOKUP(Table1[[#This Row],[Transaction_ID]],Transactions!A$2:A$501,Transactions!B$2:B$501)</f>
        <v>212</v>
      </c>
      <c r="J933">
        <f>_xlfn.XLOOKUP(Table1[[#This Row],[Transaction_ID]],Transactions!$A$2:$A$501,Transactions!$C$2:$C$501)</f>
        <v>2</v>
      </c>
      <c r="K933" t="str">
        <f>_xlfn.XLOOKUP(Table1[[#This Row],[Transaction_ID]],Transactions!A$2:A$501,Transactions!F$2:F$501)</f>
        <v>Debit Card</v>
      </c>
      <c r="L933" t="b">
        <f>_xlfn.XLOOKUP(Table1[[#This Row],[Transaction_ID]],Transactions!A$2:A$501,Transactions!G$2:G$501)</f>
        <v>1</v>
      </c>
      <c r="M933" s="1">
        <f>IF(L933=TRUE, _xlfn.XLOOKUP(C933, Products!A$2:A$91,Products!G$2:G$91), 0)</f>
        <v>0</v>
      </c>
      <c r="N933" t="str">
        <f ca="1">_xlfn.TEXTJOIN(", ", TRUE,
 IF(AND(L933=TRUE, E933&gt;0), "Membership Pricing", ""),
 IF(AND(L933=TRUE, M933&gt;0), "PC Points", ""),
 IF(AND(_xlfn.XLOOKUP(C933, Products!A:A, Products!C:C, "")="Bakery", RAND()&lt;0.3), "50% Perishable", "")
)</f>
        <v>Membership Pricing</v>
      </c>
      <c r="O933" s="5">
        <f t="shared" ca="1" si="29"/>
        <v>1.9800000000000004</v>
      </c>
    </row>
    <row r="934" spans="1:15" x14ac:dyDescent="0.45">
      <c r="A934" t="s">
        <v>410</v>
      </c>
      <c r="B934" s="6">
        <f>_xlfn.XLOOKUP(Table1[[#This Row],[Transaction_ID]],Transactions!A$2:A$501,Transactions!D$2:D$501)</f>
        <v>45693</v>
      </c>
      <c r="C934">
        <v>123590</v>
      </c>
      <c r="D934" s="5">
        <f>_xlfn.XLOOKUP(Table1[[#This Row],[SKU]],Products!A$2:A$91,Products!E$2:E$91)</f>
        <v>6.99</v>
      </c>
      <c r="E934" s="5">
        <f>_xlfn.XLOOKUP(C934,Products!A$2:A$91,Products!F$2:F$91)</f>
        <v>6</v>
      </c>
      <c r="F934">
        <v>1</v>
      </c>
      <c r="G934" s="5">
        <f>Table1[[#This Row],[Price]]*Table1[[#This Row],[Quantity_Sold]]</f>
        <v>6.99</v>
      </c>
      <c r="H934" s="5">
        <f t="shared" ca="1" si="28"/>
        <v>6</v>
      </c>
      <c r="I934">
        <f>_xlfn.XLOOKUP(Table1[[#This Row],[Transaction_ID]],Transactions!A$2:A$501,Transactions!B$2:B$501)</f>
        <v>212</v>
      </c>
      <c r="J934">
        <f>_xlfn.XLOOKUP(Table1[[#This Row],[Transaction_ID]],Transactions!$A$2:$A$501,Transactions!$C$2:$C$501)</f>
        <v>1</v>
      </c>
      <c r="K934" t="str">
        <f>_xlfn.XLOOKUP(Table1[[#This Row],[Transaction_ID]],Transactions!A$2:A$501,Transactions!F$2:F$501)</f>
        <v>Debit Card</v>
      </c>
      <c r="L934" t="b">
        <f>_xlfn.XLOOKUP(Table1[[#This Row],[Transaction_ID]],Transactions!A$2:A$501,Transactions!G$2:G$501)</f>
        <v>1</v>
      </c>
      <c r="M934" s="1">
        <f>IF(L934=TRUE, _xlfn.XLOOKUP(C934, Products!A$2:A$91,Products!G$2:G$91), 0)</f>
        <v>0</v>
      </c>
      <c r="N934" t="str">
        <f ca="1">_xlfn.TEXTJOIN(", ", TRUE,
 IF(AND(L934=TRUE, E934&gt;0), "Membership Pricing", ""),
 IF(AND(L934=TRUE, M934&gt;0), "PC Points", ""),
 IF(AND(_xlfn.XLOOKUP(C934, Products!A:A, Products!C:C, "")="Bakery", RAND()&lt;0.3), "50% Perishable", "")
)</f>
        <v>Membership Pricing</v>
      </c>
      <c r="O934" s="5">
        <f t="shared" ca="1" si="29"/>
        <v>0.99000000000000021</v>
      </c>
    </row>
    <row r="935" spans="1:15" x14ac:dyDescent="0.45">
      <c r="A935" t="s">
        <v>410</v>
      </c>
      <c r="B935" s="6">
        <f>_xlfn.XLOOKUP(Table1[[#This Row],[Transaction_ID]],Transactions!A$2:A$501,Transactions!D$2:D$501)</f>
        <v>45693</v>
      </c>
      <c r="C935">
        <v>123553</v>
      </c>
      <c r="D935" s="5">
        <f>_xlfn.XLOOKUP(Table1[[#This Row],[SKU]],Products!A$2:A$91,Products!E$2:E$91)</f>
        <v>4.99</v>
      </c>
      <c r="E935" s="5">
        <f>_xlfn.XLOOKUP(C935,Products!A$2:A$91,Products!F$2:F$91)</f>
        <v>0</v>
      </c>
      <c r="F935">
        <v>3</v>
      </c>
      <c r="G935" s="5">
        <f>Table1[[#This Row],[Price]]*Table1[[#This Row],[Quantity_Sold]]</f>
        <v>14.97</v>
      </c>
      <c r="H935" s="5">
        <f t="shared" ca="1" si="28"/>
        <v>14.97</v>
      </c>
      <c r="I935">
        <f>_xlfn.XLOOKUP(Table1[[#This Row],[Transaction_ID]],Transactions!A$2:A$501,Transactions!B$2:B$501)</f>
        <v>212</v>
      </c>
      <c r="J935">
        <f>_xlfn.XLOOKUP(Table1[[#This Row],[Transaction_ID]],Transactions!$A$2:$A$501,Transactions!$C$2:$C$501)</f>
        <v>1</v>
      </c>
      <c r="K935" t="str">
        <f>_xlfn.XLOOKUP(Table1[[#This Row],[Transaction_ID]],Transactions!A$2:A$501,Transactions!F$2:F$501)</f>
        <v>Debit Card</v>
      </c>
      <c r="L935" t="b">
        <f>_xlfn.XLOOKUP(Table1[[#This Row],[Transaction_ID]],Transactions!A$2:A$501,Transactions!G$2:G$501)</f>
        <v>1</v>
      </c>
      <c r="M935" s="1">
        <f>IF(L935=TRUE, _xlfn.XLOOKUP(C935, Products!A$2:A$91,Products!G$2:G$91), 0)</f>
        <v>0</v>
      </c>
      <c r="N935" t="str">
        <f ca="1">_xlfn.TEXTJOIN(", ", TRUE,
 IF(AND(L935=TRUE, E935&gt;0), "Membership Pricing", ""),
 IF(AND(L935=TRUE, M935&gt;0), "PC Points", ""),
 IF(AND(_xlfn.XLOOKUP(C935, Products!A:A, Products!C:C, "")="Bakery", RAND()&lt;0.3), "50% Perishable", "")
)</f>
        <v/>
      </c>
      <c r="O935" s="5">
        <f t="shared" ca="1" si="29"/>
        <v>0</v>
      </c>
    </row>
    <row r="936" spans="1:15" x14ac:dyDescent="0.45">
      <c r="A936" t="s">
        <v>411</v>
      </c>
      <c r="B936" s="6">
        <f>_xlfn.XLOOKUP(Table1[[#This Row],[Transaction_ID]],Transactions!A$2:A$501,Transactions!D$2:D$501)</f>
        <v>45693</v>
      </c>
      <c r="C936">
        <v>123526</v>
      </c>
      <c r="D936" s="5">
        <f>_xlfn.XLOOKUP(Table1[[#This Row],[SKU]],Products!A$2:A$91,Products!E$2:E$91)</f>
        <v>5.49</v>
      </c>
      <c r="E936" s="5">
        <f>_xlfn.XLOOKUP(C936,Products!A$2:A$91,Products!F$2:F$91)</f>
        <v>0</v>
      </c>
      <c r="F936">
        <v>4</v>
      </c>
      <c r="G936" s="5">
        <f>Table1[[#This Row],[Price]]*Table1[[#This Row],[Quantity_Sold]]</f>
        <v>21.96</v>
      </c>
      <c r="H936" s="5">
        <f t="shared" ca="1" si="28"/>
        <v>21.96</v>
      </c>
      <c r="I936">
        <f>_xlfn.XLOOKUP(Table1[[#This Row],[Transaction_ID]],Transactions!A$2:A$501,Transactions!B$2:B$501)</f>
        <v>218</v>
      </c>
      <c r="J936">
        <f>_xlfn.XLOOKUP(Table1[[#This Row],[Transaction_ID]],Transactions!$A$2:$A$501,Transactions!$C$2:$C$501)</f>
        <v>7</v>
      </c>
      <c r="K936" t="str">
        <f>_xlfn.XLOOKUP(Table1[[#This Row],[Transaction_ID]],Transactions!A$2:A$501,Transactions!F$2:F$501)</f>
        <v>Debit Card</v>
      </c>
      <c r="L936" t="b">
        <f>_xlfn.XLOOKUP(Table1[[#This Row],[Transaction_ID]],Transactions!A$2:A$501,Transactions!G$2:G$501)</f>
        <v>1</v>
      </c>
      <c r="M936" s="1">
        <f>IF(L936=TRUE, _xlfn.XLOOKUP(C936, Products!A$2:A$91,Products!G$2:G$91), 0)</f>
        <v>0</v>
      </c>
      <c r="N936" t="str">
        <f ca="1">_xlfn.TEXTJOIN(", ", TRUE,
 IF(AND(L936=TRUE, E936&gt;0), "Membership Pricing", ""),
 IF(AND(L936=TRUE, M936&gt;0), "PC Points", ""),
 IF(AND(_xlfn.XLOOKUP(C936, Products!A:A, Products!C:C, "")="Bakery", RAND()&lt;0.3), "50% Perishable", "")
)</f>
        <v/>
      </c>
      <c r="O936" s="5">
        <f t="shared" ca="1" si="29"/>
        <v>0</v>
      </c>
    </row>
    <row r="937" spans="1:15" x14ac:dyDescent="0.45">
      <c r="A937" t="s">
        <v>411</v>
      </c>
      <c r="B937" s="6">
        <f>_xlfn.XLOOKUP(Table1[[#This Row],[Transaction_ID]],Transactions!A$2:A$501,Transactions!D$2:D$501)</f>
        <v>45693</v>
      </c>
      <c r="C937">
        <v>123598</v>
      </c>
      <c r="D937" s="5">
        <f>_xlfn.XLOOKUP(Table1[[#This Row],[SKU]],Products!A$2:A$91,Products!E$2:E$91)</f>
        <v>6.49</v>
      </c>
      <c r="E937" s="5">
        <f>_xlfn.XLOOKUP(C937,Products!A$2:A$91,Products!F$2:F$91)</f>
        <v>0</v>
      </c>
      <c r="F937">
        <v>2</v>
      </c>
      <c r="G937" s="5">
        <f>Table1[[#This Row],[Price]]*Table1[[#This Row],[Quantity_Sold]]</f>
        <v>12.98</v>
      </c>
      <c r="H937" s="5">
        <f t="shared" ca="1" si="28"/>
        <v>12.98</v>
      </c>
      <c r="I937">
        <f>_xlfn.XLOOKUP(Table1[[#This Row],[Transaction_ID]],Transactions!A$2:A$501,Transactions!B$2:B$501)</f>
        <v>218</v>
      </c>
      <c r="J937">
        <f>_xlfn.XLOOKUP(Table1[[#This Row],[Transaction_ID]],Transactions!$A$2:$A$501,Transactions!$C$2:$C$501)</f>
        <v>7</v>
      </c>
      <c r="K937" t="str">
        <f>_xlfn.XLOOKUP(Table1[[#This Row],[Transaction_ID]],Transactions!A$2:A$501,Transactions!F$2:F$501)</f>
        <v>Debit Card</v>
      </c>
      <c r="L937" t="b">
        <f>_xlfn.XLOOKUP(Table1[[#This Row],[Transaction_ID]],Transactions!A$2:A$501,Transactions!G$2:G$501)</f>
        <v>1</v>
      </c>
      <c r="M937" s="1">
        <f>IF(L937=TRUE, _xlfn.XLOOKUP(C937, Products!A$2:A$91,Products!G$2:G$91), 0)</f>
        <v>0</v>
      </c>
      <c r="N937" t="str">
        <f ca="1">_xlfn.TEXTJOIN(", ", TRUE,
 IF(AND(L937=TRUE, E937&gt;0), "Membership Pricing", ""),
 IF(AND(L937=TRUE, M937&gt;0), "PC Points", ""),
 IF(AND(_xlfn.XLOOKUP(C937, Products!A:A, Products!C:C, "")="Bakery", RAND()&lt;0.3), "50% Perishable", "")
)</f>
        <v/>
      </c>
      <c r="O937" s="5">
        <f t="shared" ca="1" si="29"/>
        <v>0</v>
      </c>
    </row>
    <row r="938" spans="1:15" x14ac:dyDescent="0.45">
      <c r="A938" t="s">
        <v>412</v>
      </c>
      <c r="B938" s="6">
        <f>_xlfn.XLOOKUP(Table1[[#This Row],[Transaction_ID]],Transactions!A$2:A$501,Transactions!D$2:D$501)</f>
        <v>45693</v>
      </c>
      <c r="C938">
        <v>123572</v>
      </c>
      <c r="D938" s="5">
        <f>_xlfn.XLOOKUP(Table1[[#This Row],[SKU]],Products!A$2:A$91,Products!E$2:E$91)</f>
        <v>2.99</v>
      </c>
      <c r="E938" s="5">
        <f>_xlfn.XLOOKUP(C938,Products!A$2:A$91,Products!F$2:F$91)</f>
        <v>0</v>
      </c>
      <c r="F938">
        <v>4</v>
      </c>
      <c r="G938" s="5">
        <f>Table1[[#This Row],[Price]]*Table1[[#This Row],[Quantity_Sold]]</f>
        <v>11.96</v>
      </c>
      <c r="H938" s="5">
        <f t="shared" ca="1" si="28"/>
        <v>5.98</v>
      </c>
      <c r="I938">
        <f>_xlfn.XLOOKUP(Table1[[#This Row],[Transaction_ID]],Transactions!A$2:A$501,Transactions!B$2:B$501)</f>
        <v>216</v>
      </c>
      <c r="J938">
        <f>_xlfn.XLOOKUP(Table1[[#This Row],[Transaction_ID]],Transactions!$A$2:$A$501,Transactions!$C$2:$C$501)</f>
        <v>2</v>
      </c>
      <c r="K938" t="str">
        <f>_xlfn.XLOOKUP(Table1[[#This Row],[Transaction_ID]],Transactions!A$2:A$501,Transactions!F$2:F$501)</f>
        <v>Cash</v>
      </c>
      <c r="L938" t="b">
        <f>_xlfn.XLOOKUP(Table1[[#This Row],[Transaction_ID]],Transactions!A$2:A$501,Transactions!G$2:G$501)</f>
        <v>1</v>
      </c>
      <c r="M938" s="1">
        <f>IF(L938=TRUE, _xlfn.XLOOKUP(C938, Products!A$2:A$91,Products!G$2:G$91), 0)</f>
        <v>0</v>
      </c>
      <c r="N938" t="str">
        <f ca="1">_xlfn.TEXTJOIN(", ", TRUE,
 IF(AND(L938=TRUE, E938&gt;0), "Membership Pricing", ""),
 IF(AND(L938=TRUE, M938&gt;0), "PC Points", ""),
 IF(AND(_xlfn.XLOOKUP(C938, Products!A:A, Products!C:C, "")="Bakery", RAND()&lt;0.3), "50% Perishable", "")
)</f>
        <v>50% Perishable</v>
      </c>
      <c r="O938" s="5">
        <f t="shared" ca="1" si="29"/>
        <v>5.98</v>
      </c>
    </row>
    <row r="939" spans="1:15" x14ac:dyDescent="0.45">
      <c r="A939" t="s">
        <v>412</v>
      </c>
      <c r="B939" s="6">
        <f>_xlfn.XLOOKUP(Table1[[#This Row],[Transaction_ID]],Transactions!A$2:A$501,Transactions!D$2:D$501)</f>
        <v>45693</v>
      </c>
      <c r="C939">
        <v>123547</v>
      </c>
      <c r="D939" s="5">
        <f>_xlfn.XLOOKUP(Table1[[#This Row],[SKU]],Products!A$2:A$91,Products!E$2:E$91)</f>
        <v>2.99</v>
      </c>
      <c r="E939" s="5">
        <f>_xlfn.XLOOKUP(C939,Products!A$2:A$91,Products!F$2:F$91)</f>
        <v>0</v>
      </c>
      <c r="F939">
        <v>5</v>
      </c>
      <c r="G939" s="5">
        <f>Table1[[#This Row],[Price]]*Table1[[#This Row],[Quantity_Sold]]</f>
        <v>14.950000000000001</v>
      </c>
      <c r="H939" s="5">
        <f t="shared" ca="1" si="28"/>
        <v>14.950000000000001</v>
      </c>
      <c r="I939">
        <f>_xlfn.XLOOKUP(Table1[[#This Row],[Transaction_ID]],Transactions!A$2:A$501,Transactions!B$2:B$501)</f>
        <v>216</v>
      </c>
      <c r="J939">
        <f>_xlfn.XLOOKUP(Table1[[#This Row],[Transaction_ID]],Transactions!$A$2:$A$501,Transactions!$C$2:$C$501)</f>
        <v>2</v>
      </c>
      <c r="K939" t="str">
        <f>_xlfn.XLOOKUP(Table1[[#This Row],[Transaction_ID]],Transactions!A$2:A$501,Transactions!F$2:F$501)</f>
        <v>Cash</v>
      </c>
      <c r="L939" t="b">
        <f>_xlfn.XLOOKUP(Table1[[#This Row],[Transaction_ID]],Transactions!A$2:A$501,Transactions!G$2:G$501)</f>
        <v>1</v>
      </c>
      <c r="M939" s="1">
        <f>IF(L939=TRUE, _xlfn.XLOOKUP(C939, Products!A$2:A$91,Products!G$2:G$91), 0)</f>
        <v>0</v>
      </c>
      <c r="N939" t="str">
        <f ca="1">_xlfn.TEXTJOIN(", ", TRUE,
 IF(AND(L939=TRUE, E939&gt;0), "Membership Pricing", ""),
 IF(AND(L939=TRUE, M939&gt;0), "PC Points", ""),
 IF(AND(_xlfn.XLOOKUP(C939, Products!A:A, Products!C:C, "")="Bakery", RAND()&lt;0.3), "50% Perishable", "")
)</f>
        <v/>
      </c>
      <c r="O939" s="5">
        <f t="shared" ca="1" si="29"/>
        <v>0</v>
      </c>
    </row>
    <row r="940" spans="1:15" x14ac:dyDescent="0.45">
      <c r="A940" t="s">
        <v>412</v>
      </c>
      <c r="B940" s="6">
        <f>_xlfn.XLOOKUP(Table1[[#This Row],[Transaction_ID]],Transactions!A$2:A$501,Transactions!D$2:D$501)</f>
        <v>45693</v>
      </c>
      <c r="C940">
        <v>123543</v>
      </c>
      <c r="D940" s="5">
        <f>_xlfn.XLOOKUP(Table1[[#This Row],[SKU]],Products!A$2:A$91,Products!E$2:E$91)</f>
        <v>7.99</v>
      </c>
      <c r="E940" s="5">
        <f>_xlfn.XLOOKUP(C940,Products!A$2:A$91,Products!F$2:F$91)</f>
        <v>0</v>
      </c>
      <c r="F940">
        <v>5</v>
      </c>
      <c r="G940" s="5">
        <f>Table1[[#This Row],[Price]]*Table1[[#This Row],[Quantity_Sold]]</f>
        <v>39.950000000000003</v>
      </c>
      <c r="H940" s="5">
        <f t="shared" ca="1" si="28"/>
        <v>39.950000000000003</v>
      </c>
      <c r="I940">
        <f>_xlfn.XLOOKUP(Table1[[#This Row],[Transaction_ID]],Transactions!A$2:A$501,Transactions!B$2:B$501)</f>
        <v>216</v>
      </c>
      <c r="J940">
        <f>_xlfn.XLOOKUP(Table1[[#This Row],[Transaction_ID]],Transactions!$A$2:$A$501,Transactions!$C$2:$C$501)</f>
        <v>2</v>
      </c>
      <c r="K940" t="str">
        <f>_xlfn.XLOOKUP(Table1[[#This Row],[Transaction_ID]],Transactions!A$2:A$501,Transactions!F$2:F$501)</f>
        <v>Cash</v>
      </c>
      <c r="L940" t="b">
        <f>_xlfn.XLOOKUP(Table1[[#This Row],[Transaction_ID]],Transactions!A$2:A$501,Transactions!G$2:G$501)</f>
        <v>1</v>
      </c>
      <c r="M940" s="1">
        <f>IF(L940=TRUE, _xlfn.XLOOKUP(C940, Products!A$2:A$91,Products!G$2:G$91), 0)</f>
        <v>3000</v>
      </c>
      <c r="N940" t="str">
        <f ca="1">_xlfn.TEXTJOIN(", ", TRUE,
 IF(AND(L940=TRUE, E940&gt;0), "Membership Pricing", ""),
 IF(AND(L940=TRUE, M940&gt;0), "PC Points", ""),
 IF(AND(_xlfn.XLOOKUP(C940, Products!A:A, Products!C:C, "")="Bakery", RAND()&lt;0.3), "50% Perishable", "")
)</f>
        <v>PC Points</v>
      </c>
      <c r="O940" s="5">
        <f t="shared" ca="1" si="29"/>
        <v>0</v>
      </c>
    </row>
    <row r="941" spans="1:15" x14ac:dyDescent="0.45">
      <c r="A941" t="s">
        <v>412</v>
      </c>
      <c r="B941" s="6">
        <f>_xlfn.XLOOKUP(Table1[[#This Row],[Transaction_ID]],Transactions!A$2:A$501,Transactions!D$2:D$501)</f>
        <v>45693</v>
      </c>
      <c r="C941">
        <v>123595</v>
      </c>
      <c r="D941" s="5">
        <f>_xlfn.XLOOKUP(Table1[[#This Row],[SKU]],Products!A$2:A$91,Products!E$2:E$91)</f>
        <v>2.99</v>
      </c>
      <c r="E941" s="5">
        <f>_xlfn.XLOOKUP(C941,Products!A$2:A$91,Products!F$2:F$91)</f>
        <v>0</v>
      </c>
      <c r="F941">
        <v>4</v>
      </c>
      <c r="G941" s="5">
        <f>Table1[[#This Row],[Price]]*Table1[[#This Row],[Quantity_Sold]]</f>
        <v>11.96</v>
      </c>
      <c r="H941" s="5">
        <f t="shared" ca="1" si="28"/>
        <v>11.96</v>
      </c>
      <c r="I941">
        <f>_xlfn.XLOOKUP(Table1[[#This Row],[Transaction_ID]],Transactions!A$2:A$501,Transactions!B$2:B$501)</f>
        <v>216</v>
      </c>
      <c r="J941">
        <f>_xlfn.XLOOKUP(Table1[[#This Row],[Transaction_ID]],Transactions!$A$2:$A$501,Transactions!$C$2:$C$501)</f>
        <v>2</v>
      </c>
      <c r="K941" t="str">
        <f>_xlfn.XLOOKUP(Table1[[#This Row],[Transaction_ID]],Transactions!A$2:A$501,Transactions!F$2:F$501)</f>
        <v>Cash</v>
      </c>
      <c r="L941" t="b">
        <f>_xlfn.XLOOKUP(Table1[[#This Row],[Transaction_ID]],Transactions!A$2:A$501,Transactions!G$2:G$501)</f>
        <v>1</v>
      </c>
      <c r="M941" s="1">
        <f>IF(L941=TRUE, _xlfn.XLOOKUP(C941, Products!A$2:A$91,Products!G$2:G$91), 0)</f>
        <v>0</v>
      </c>
      <c r="N941" t="str">
        <f ca="1">_xlfn.TEXTJOIN(", ", TRUE,
 IF(AND(L941=TRUE, E941&gt;0), "Membership Pricing", ""),
 IF(AND(L941=TRUE, M941&gt;0), "PC Points", ""),
 IF(AND(_xlfn.XLOOKUP(C941, Products!A:A, Products!C:C, "")="Bakery", RAND()&lt;0.3), "50% Perishable", "")
)</f>
        <v/>
      </c>
      <c r="O941" s="5">
        <f t="shared" ca="1" si="29"/>
        <v>0</v>
      </c>
    </row>
    <row r="942" spans="1:15" x14ac:dyDescent="0.45">
      <c r="A942" t="s">
        <v>413</v>
      </c>
      <c r="B942" s="6">
        <f>_xlfn.XLOOKUP(Table1[[#This Row],[Transaction_ID]],Transactions!A$2:A$501,Transactions!D$2:D$501)</f>
        <v>45748</v>
      </c>
      <c r="C942">
        <v>123573</v>
      </c>
      <c r="D942" s="5">
        <f>_xlfn.XLOOKUP(Table1[[#This Row],[SKU]],Products!A$2:A$91,Products!E$2:E$91)</f>
        <v>2.99</v>
      </c>
      <c r="E942" s="5">
        <f>_xlfn.XLOOKUP(C942,Products!A$2:A$91,Products!F$2:F$91)</f>
        <v>0</v>
      </c>
      <c r="F942">
        <v>2</v>
      </c>
      <c r="G942" s="5">
        <f>Table1[[#This Row],[Price]]*Table1[[#This Row],[Quantity_Sold]]</f>
        <v>5.98</v>
      </c>
      <c r="H942" s="5">
        <f t="shared" ca="1" si="28"/>
        <v>5.98</v>
      </c>
      <c r="I942">
        <f>_xlfn.XLOOKUP(Table1[[#This Row],[Transaction_ID]],Transactions!A$2:A$501,Transactions!B$2:B$501)</f>
        <v>218</v>
      </c>
      <c r="J942">
        <f>_xlfn.XLOOKUP(Table1[[#This Row],[Transaction_ID]],Transactions!$A$2:$A$501,Transactions!$C$2:$C$501)</f>
        <v>7</v>
      </c>
      <c r="K942" t="str">
        <f>_xlfn.XLOOKUP(Table1[[#This Row],[Transaction_ID]],Transactions!A$2:A$501,Transactions!F$2:F$501)</f>
        <v>Cash</v>
      </c>
      <c r="L942" t="b">
        <f>_xlfn.XLOOKUP(Table1[[#This Row],[Transaction_ID]],Transactions!A$2:A$501,Transactions!G$2:G$501)</f>
        <v>1</v>
      </c>
      <c r="M942" s="1">
        <f>IF(L942=TRUE, _xlfn.XLOOKUP(C942, Products!A$2:A$91,Products!G$2:G$91), 0)</f>
        <v>0</v>
      </c>
      <c r="N942" t="str">
        <f ca="1">_xlfn.TEXTJOIN(", ", TRUE,
 IF(AND(L942=TRUE, E942&gt;0), "Membership Pricing", ""),
 IF(AND(L942=TRUE, M942&gt;0), "PC Points", ""),
 IF(AND(_xlfn.XLOOKUP(C942, Products!A:A, Products!C:C, "")="Bakery", RAND()&lt;0.3), "50% Perishable", "")
)</f>
        <v/>
      </c>
      <c r="O942" s="5">
        <f t="shared" ca="1" si="29"/>
        <v>0</v>
      </c>
    </row>
    <row r="943" spans="1:15" x14ac:dyDescent="0.45">
      <c r="A943" t="s">
        <v>413</v>
      </c>
      <c r="B943" s="6">
        <f>_xlfn.XLOOKUP(Table1[[#This Row],[Transaction_ID]],Transactions!A$2:A$501,Transactions!D$2:D$501)</f>
        <v>45748</v>
      </c>
      <c r="C943">
        <v>123540</v>
      </c>
      <c r="D943" s="5">
        <f>_xlfn.XLOOKUP(Table1[[#This Row],[SKU]],Products!A$2:A$91,Products!E$2:E$91)</f>
        <v>4.49</v>
      </c>
      <c r="E943" s="5">
        <f>_xlfn.XLOOKUP(C943,Products!A$2:A$91,Products!F$2:F$91)</f>
        <v>0</v>
      </c>
      <c r="F943">
        <v>4</v>
      </c>
      <c r="G943" s="5">
        <f>Table1[[#This Row],[Price]]*Table1[[#This Row],[Quantity_Sold]]</f>
        <v>17.96</v>
      </c>
      <c r="H943" s="5">
        <f t="shared" ca="1" si="28"/>
        <v>17.96</v>
      </c>
      <c r="I943">
        <f>_xlfn.XLOOKUP(Table1[[#This Row],[Transaction_ID]],Transactions!A$2:A$501,Transactions!B$2:B$501)</f>
        <v>218</v>
      </c>
      <c r="J943">
        <f>_xlfn.XLOOKUP(Table1[[#This Row],[Transaction_ID]],Transactions!$A$2:$A$501,Transactions!$C$2:$C$501)</f>
        <v>7</v>
      </c>
      <c r="K943" t="str">
        <f>_xlfn.XLOOKUP(Table1[[#This Row],[Transaction_ID]],Transactions!A$2:A$501,Transactions!F$2:F$501)</f>
        <v>Cash</v>
      </c>
      <c r="L943" t="b">
        <f>_xlfn.XLOOKUP(Table1[[#This Row],[Transaction_ID]],Transactions!A$2:A$501,Transactions!G$2:G$501)</f>
        <v>1</v>
      </c>
      <c r="M943" s="1">
        <f>IF(L943=TRUE, _xlfn.XLOOKUP(C943, Products!A$2:A$91,Products!G$2:G$91), 0)</f>
        <v>0</v>
      </c>
      <c r="N943" t="str">
        <f ca="1">_xlfn.TEXTJOIN(", ", TRUE,
 IF(AND(L943=TRUE, E943&gt;0), "Membership Pricing", ""),
 IF(AND(L943=TRUE, M943&gt;0), "PC Points", ""),
 IF(AND(_xlfn.XLOOKUP(C943, Products!A:A, Products!C:C, "")="Bakery", RAND()&lt;0.3), "50% Perishable", "")
)</f>
        <v/>
      </c>
      <c r="O943" s="5">
        <f t="shared" ca="1" si="29"/>
        <v>0</v>
      </c>
    </row>
    <row r="944" spans="1:15" x14ac:dyDescent="0.45">
      <c r="A944" t="s">
        <v>413</v>
      </c>
      <c r="B944" s="6">
        <f>_xlfn.XLOOKUP(Table1[[#This Row],[Transaction_ID]],Transactions!A$2:A$501,Transactions!D$2:D$501)</f>
        <v>45748</v>
      </c>
      <c r="C944">
        <v>123555</v>
      </c>
      <c r="D944" s="5">
        <f>_xlfn.XLOOKUP(Table1[[#This Row],[SKU]],Products!A$2:A$91,Products!E$2:E$91)</f>
        <v>2.29</v>
      </c>
      <c r="E944" s="5">
        <f>_xlfn.XLOOKUP(C944,Products!A$2:A$91,Products!F$2:F$91)</f>
        <v>0</v>
      </c>
      <c r="F944">
        <v>5</v>
      </c>
      <c r="G944" s="5">
        <f>Table1[[#This Row],[Price]]*Table1[[#This Row],[Quantity_Sold]]</f>
        <v>11.45</v>
      </c>
      <c r="H944" s="5">
        <f t="shared" ca="1" si="28"/>
        <v>11.45</v>
      </c>
      <c r="I944">
        <f>_xlfn.XLOOKUP(Table1[[#This Row],[Transaction_ID]],Transactions!A$2:A$501,Transactions!B$2:B$501)</f>
        <v>218</v>
      </c>
      <c r="J944">
        <f>_xlfn.XLOOKUP(Table1[[#This Row],[Transaction_ID]],Transactions!$A$2:$A$501,Transactions!$C$2:$C$501)</f>
        <v>7</v>
      </c>
      <c r="K944" t="str">
        <f>_xlfn.XLOOKUP(Table1[[#This Row],[Transaction_ID]],Transactions!A$2:A$501,Transactions!F$2:F$501)</f>
        <v>Cash</v>
      </c>
      <c r="L944" t="b">
        <f>_xlfn.XLOOKUP(Table1[[#This Row],[Transaction_ID]],Transactions!A$2:A$501,Transactions!G$2:G$501)</f>
        <v>1</v>
      </c>
      <c r="M944" s="1">
        <f>IF(L944=TRUE, _xlfn.XLOOKUP(C944, Products!A$2:A$91,Products!G$2:G$91), 0)</f>
        <v>0</v>
      </c>
      <c r="N944" t="str">
        <f ca="1">_xlfn.TEXTJOIN(", ", TRUE,
 IF(AND(L944=TRUE, E944&gt;0), "Membership Pricing", ""),
 IF(AND(L944=TRUE, M944&gt;0), "PC Points", ""),
 IF(AND(_xlfn.XLOOKUP(C944, Products!A:A, Products!C:C, "")="Bakery", RAND()&lt;0.3), "50% Perishable", "")
)</f>
        <v/>
      </c>
      <c r="O944" s="5">
        <f t="shared" ca="1" si="29"/>
        <v>0</v>
      </c>
    </row>
    <row r="945" spans="1:15" x14ac:dyDescent="0.45">
      <c r="A945" t="s">
        <v>187</v>
      </c>
      <c r="B945" s="6">
        <f>_xlfn.XLOOKUP(Table1[[#This Row],[Transaction_ID]],Transactions!A$2:A$501,Transactions!D$2:D$501)</f>
        <v>45748</v>
      </c>
      <c r="C945">
        <v>123567</v>
      </c>
      <c r="D945" s="5">
        <f>_xlfn.XLOOKUP(Table1[[#This Row],[SKU]],Products!A$2:A$91,Products!E$2:E$91)</f>
        <v>3.49</v>
      </c>
      <c r="E945" s="5">
        <f>_xlfn.XLOOKUP(C945,Products!A$2:A$91,Products!F$2:F$91)</f>
        <v>0</v>
      </c>
      <c r="F945">
        <v>1</v>
      </c>
      <c r="G945" s="5">
        <f>Table1[[#This Row],[Price]]*Table1[[#This Row],[Quantity_Sold]]</f>
        <v>3.49</v>
      </c>
      <c r="H945" s="5">
        <f t="shared" ca="1" si="28"/>
        <v>3.49</v>
      </c>
      <c r="I945">
        <f>_xlfn.XLOOKUP(Table1[[#This Row],[Transaction_ID]],Transactions!A$2:A$501,Transactions!B$2:B$501)</f>
        <v>218</v>
      </c>
      <c r="J945">
        <f>_xlfn.XLOOKUP(Table1[[#This Row],[Transaction_ID]],Transactions!$A$2:$A$501,Transactions!$C$2:$C$501)</f>
        <v>4</v>
      </c>
      <c r="K945" t="str">
        <f>_xlfn.XLOOKUP(Table1[[#This Row],[Transaction_ID]],Transactions!A$2:A$501,Transactions!F$2:F$501)</f>
        <v>Cash</v>
      </c>
      <c r="L945" t="b">
        <f>_xlfn.XLOOKUP(Table1[[#This Row],[Transaction_ID]],Transactions!A$2:A$501,Transactions!G$2:G$501)</f>
        <v>1</v>
      </c>
      <c r="M945" s="1">
        <f>IF(L945=TRUE, _xlfn.XLOOKUP(C945, Products!A$2:A$91,Products!G$2:G$91), 0)</f>
        <v>0</v>
      </c>
      <c r="N945" t="str">
        <f ca="1">_xlfn.TEXTJOIN(", ", TRUE,
 IF(AND(L945=TRUE, E945&gt;0), "Membership Pricing", ""),
 IF(AND(L945=TRUE, M945&gt;0), "PC Points", ""),
 IF(AND(_xlfn.XLOOKUP(C945, Products!A:A, Products!C:C, "")="Bakery", RAND()&lt;0.3), "50% Perishable", "")
)</f>
        <v/>
      </c>
      <c r="O945" s="5">
        <f t="shared" ca="1" si="29"/>
        <v>0</v>
      </c>
    </row>
    <row r="946" spans="1:15" x14ac:dyDescent="0.45">
      <c r="A946" t="s">
        <v>187</v>
      </c>
      <c r="B946" s="6">
        <f>_xlfn.XLOOKUP(Table1[[#This Row],[Transaction_ID]],Transactions!A$2:A$501,Transactions!D$2:D$501)</f>
        <v>45748</v>
      </c>
      <c r="C946">
        <v>123596</v>
      </c>
      <c r="D946" s="5">
        <f>_xlfn.XLOOKUP(Table1[[#This Row],[SKU]],Products!A$2:A$91,Products!E$2:E$91)</f>
        <v>3.99</v>
      </c>
      <c r="E946" s="5">
        <f>_xlfn.XLOOKUP(C946,Products!A$2:A$91,Products!F$2:F$91)</f>
        <v>0</v>
      </c>
      <c r="F946">
        <v>3</v>
      </c>
      <c r="G946" s="5">
        <f>Table1[[#This Row],[Price]]*Table1[[#This Row],[Quantity_Sold]]</f>
        <v>11.97</v>
      </c>
      <c r="H946" s="5">
        <f t="shared" ca="1" si="28"/>
        <v>11.97</v>
      </c>
      <c r="I946">
        <f>_xlfn.XLOOKUP(Table1[[#This Row],[Transaction_ID]],Transactions!A$2:A$501,Transactions!B$2:B$501)</f>
        <v>218</v>
      </c>
      <c r="J946">
        <f>_xlfn.XLOOKUP(Table1[[#This Row],[Transaction_ID]],Transactions!$A$2:$A$501,Transactions!$C$2:$C$501)</f>
        <v>4</v>
      </c>
      <c r="K946" t="str">
        <f>_xlfn.XLOOKUP(Table1[[#This Row],[Transaction_ID]],Transactions!A$2:A$501,Transactions!F$2:F$501)</f>
        <v>Cash</v>
      </c>
      <c r="L946" t="b">
        <f>_xlfn.XLOOKUP(Table1[[#This Row],[Transaction_ID]],Transactions!A$2:A$501,Transactions!G$2:G$501)</f>
        <v>1</v>
      </c>
      <c r="M946" s="1">
        <f>IF(L946=TRUE, _xlfn.XLOOKUP(C946, Products!A$2:A$91,Products!G$2:G$91), 0)</f>
        <v>0</v>
      </c>
      <c r="N946" t="str">
        <f ca="1">_xlfn.TEXTJOIN(", ", TRUE,
 IF(AND(L946=TRUE, E946&gt;0), "Membership Pricing", ""),
 IF(AND(L946=TRUE, M946&gt;0), "PC Points", ""),
 IF(AND(_xlfn.XLOOKUP(C946, Products!A:A, Products!C:C, "")="Bakery", RAND()&lt;0.3), "50% Perishable", "")
)</f>
        <v/>
      </c>
      <c r="O946" s="5">
        <f t="shared" ca="1" si="29"/>
        <v>0</v>
      </c>
    </row>
    <row r="947" spans="1:15" x14ac:dyDescent="0.45">
      <c r="A947" t="s">
        <v>187</v>
      </c>
      <c r="B947" s="6">
        <f>_xlfn.XLOOKUP(Table1[[#This Row],[Transaction_ID]],Transactions!A$2:A$501,Transactions!D$2:D$501)</f>
        <v>45748</v>
      </c>
      <c r="C947">
        <v>123558</v>
      </c>
      <c r="D947" s="5">
        <f>_xlfn.XLOOKUP(Table1[[#This Row],[SKU]],Products!A$2:A$91,Products!E$2:E$91)</f>
        <v>3.99</v>
      </c>
      <c r="E947" s="5">
        <f>_xlfn.XLOOKUP(C947,Products!A$2:A$91,Products!F$2:F$91)</f>
        <v>0</v>
      </c>
      <c r="F947">
        <v>4</v>
      </c>
      <c r="G947" s="5">
        <f>Table1[[#This Row],[Price]]*Table1[[#This Row],[Quantity_Sold]]</f>
        <v>15.96</v>
      </c>
      <c r="H947" s="5">
        <f t="shared" ca="1" si="28"/>
        <v>15.96</v>
      </c>
      <c r="I947">
        <f>_xlfn.XLOOKUP(Table1[[#This Row],[Transaction_ID]],Transactions!A$2:A$501,Transactions!B$2:B$501)</f>
        <v>218</v>
      </c>
      <c r="J947">
        <f>_xlfn.XLOOKUP(Table1[[#This Row],[Transaction_ID]],Transactions!$A$2:$A$501,Transactions!$C$2:$C$501)</f>
        <v>4</v>
      </c>
      <c r="K947" t="str">
        <f>_xlfn.XLOOKUP(Table1[[#This Row],[Transaction_ID]],Transactions!A$2:A$501,Transactions!F$2:F$501)</f>
        <v>Cash</v>
      </c>
      <c r="L947" t="b">
        <f>_xlfn.XLOOKUP(Table1[[#This Row],[Transaction_ID]],Transactions!A$2:A$501,Transactions!G$2:G$501)</f>
        <v>1</v>
      </c>
      <c r="M947" s="1">
        <f>IF(L947=TRUE, _xlfn.XLOOKUP(C947, Products!A$2:A$91,Products!G$2:G$91), 0)</f>
        <v>0</v>
      </c>
      <c r="N947" t="str">
        <f ca="1">_xlfn.TEXTJOIN(", ", TRUE,
 IF(AND(L947=TRUE, E947&gt;0), "Membership Pricing", ""),
 IF(AND(L947=TRUE, M947&gt;0), "PC Points", ""),
 IF(AND(_xlfn.XLOOKUP(C947, Products!A:A, Products!C:C, "")="Bakery", RAND()&lt;0.3), "50% Perishable", "")
)</f>
        <v/>
      </c>
      <c r="O947" s="5">
        <f t="shared" ca="1" si="29"/>
        <v>0</v>
      </c>
    </row>
    <row r="948" spans="1:15" x14ac:dyDescent="0.45">
      <c r="A948" t="s">
        <v>187</v>
      </c>
      <c r="B948" s="6">
        <f>_xlfn.XLOOKUP(Table1[[#This Row],[Transaction_ID]],Transactions!A$2:A$501,Transactions!D$2:D$501)</f>
        <v>45748</v>
      </c>
      <c r="C948">
        <v>123571</v>
      </c>
      <c r="D948" s="5">
        <f>_xlfn.XLOOKUP(Table1[[#This Row],[SKU]],Products!A$2:A$91,Products!E$2:E$91)</f>
        <v>6.99</v>
      </c>
      <c r="E948" s="5">
        <f>_xlfn.XLOOKUP(C948,Products!A$2:A$91,Products!F$2:F$91)</f>
        <v>0</v>
      </c>
      <c r="F948">
        <v>3</v>
      </c>
      <c r="G948" s="5">
        <f>Table1[[#This Row],[Price]]*Table1[[#This Row],[Quantity_Sold]]</f>
        <v>20.97</v>
      </c>
      <c r="H948" s="5">
        <f t="shared" ca="1" si="28"/>
        <v>20.97</v>
      </c>
      <c r="I948">
        <f>_xlfn.XLOOKUP(Table1[[#This Row],[Transaction_ID]],Transactions!A$2:A$501,Transactions!B$2:B$501)</f>
        <v>218</v>
      </c>
      <c r="J948">
        <f>_xlfn.XLOOKUP(Table1[[#This Row],[Transaction_ID]],Transactions!$A$2:$A$501,Transactions!$C$2:$C$501)</f>
        <v>4</v>
      </c>
      <c r="K948" t="str">
        <f>_xlfn.XLOOKUP(Table1[[#This Row],[Transaction_ID]],Transactions!A$2:A$501,Transactions!F$2:F$501)</f>
        <v>Cash</v>
      </c>
      <c r="L948" t="b">
        <f>_xlfn.XLOOKUP(Table1[[#This Row],[Transaction_ID]],Transactions!A$2:A$501,Transactions!G$2:G$501)</f>
        <v>1</v>
      </c>
      <c r="M948" s="1">
        <f>IF(L948=TRUE, _xlfn.XLOOKUP(C948, Products!A$2:A$91,Products!G$2:G$91), 0)</f>
        <v>1000</v>
      </c>
      <c r="N948" t="str">
        <f ca="1">_xlfn.TEXTJOIN(", ", TRUE,
 IF(AND(L948=TRUE, E948&gt;0), "Membership Pricing", ""),
 IF(AND(L948=TRUE, M948&gt;0), "PC Points", ""),
 IF(AND(_xlfn.XLOOKUP(C948, Products!A:A, Products!C:C, "")="Bakery", RAND()&lt;0.3), "50% Perishable", "")
)</f>
        <v>PC Points</v>
      </c>
      <c r="O948" s="5">
        <f t="shared" ca="1" si="29"/>
        <v>0</v>
      </c>
    </row>
    <row r="949" spans="1:15" x14ac:dyDescent="0.45">
      <c r="A949" t="s">
        <v>188</v>
      </c>
      <c r="B949" s="6">
        <f>_xlfn.XLOOKUP(Table1[[#This Row],[Transaction_ID]],Transactions!A$2:A$501,Transactions!D$2:D$501)</f>
        <v>45706</v>
      </c>
      <c r="C949">
        <v>123548</v>
      </c>
      <c r="D949" s="5">
        <f>_xlfn.XLOOKUP(Table1[[#This Row],[SKU]],Products!A$2:A$91,Products!E$2:E$91)</f>
        <v>3.49</v>
      </c>
      <c r="E949" s="5">
        <f>_xlfn.XLOOKUP(C949,Products!A$2:A$91,Products!F$2:F$91)</f>
        <v>0</v>
      </c>
      <c r="F949">
        <v>3</v>
      </c>
      <c r="G949" s="5">
        <f>Table1[[#This Row],[Price]]*Table1[[#This Row],[Quantity_Sold]]</f>
        <v>10.47</v>
      </c>
      <c r="H949" s="5">
        <f t="shared" ca="1" si="28"/>
        <v>10.47</v>
      </c>
      <c r="I949">
        <f>_xlfn.XLOOKUP(Table1[[#This Row],[Transaction_ID]],Transactions!A$2:A$501,Transactions!B$2:B$501)</f>
        <v>219</v>
      </c>
      <c r="J949">
        <f>_xlfn.XLOOKUP(Table1[[#This Row],[Transaction_ID]],Transactions!$A$2:$A$501,Transactions!$C$2:$C$501)</f>
        <v>3</v>
      </c>
      <c r="K949" t="str">
        <f>_xlfn.XLOOKUP(Table1[[#This Row],[Transaction_ID]],Transactions!A$2:A$501,Transactions!F$2:F$501)</f>
        <v>Cash</v>
      </c>
      <c r="L949" t="b">
        <f>_xlfn.XLOOKUP(Table1[[#This Row],[Transaction_ID]],Transactions!A$2:A$501,Transactions!G$2:G$501)</f>
        <v>1</v>
      </c>
      <c r="M949" s="1">
        <f>IF(L949=TRUE, _xlfn.XLOOKUP(C949, Products!A$2:A$91,Products!G$2:G$91), 0)</f>
        <v>0</v>
      </c>
      <c r="N949" t="str">
        <f ca="1">_xlfn.TEXTJOIN(", ", TRUE,
 IF(AND(L949=TRUE, E949&gt;0), "Membership Pricing", ""),
 IF(AND(L949=TRUE, M949&gt;0), "PC Points", ""),
 IF(AND(_xlfn.XLOOKUP(C949, Products!A:A, Products!C:C, "")="Bakery", RAND()&lt;0.3), "50% Perishable", "")
)</f>
        <v/>
      </c>
      <c r="O949" s="5">
        <f t="shared" ca="1" si="29"/>
        <v>0</v>
      </c>
    </row>
    <row r="950" spans="1:15" x14ac:dyDescent="0.45">
      <c r="A950" t="s">
        <v>188</v>
      </c>
      <c r="B950" s="6">
        <f>_xlfn.XLOOKUP(Table1[[#This Row],[Transaction_ID]],Transactions!A$2:A$501,Transactions!D$2:D$501)</f>
        <v>45706</v>
      </c>
      <c r="C950">
        <v>123552</v>
      </c>
      <c r="D950" s="5">
        <f>_xlfn.XLOOKUP(Table1[[#This Row],[SKU]],Products!A$2:A$91,Products!E$2:E$91)</f>
        <v>5.49</v>
      </c>
      <c r="E950" s="5">
        <f>_xlfn.XLOOKUP(C950,Products!A$2:A$91,Products!F$2:F$91)</f>
        <v>0</v>
      </c>
      <c r="F950">
        <v>2</v>
      </c>
      <c r="G950" s="5">
        <f>Table1[[#This Row],[Price]]*Table1[[#This Row],[Quantity_Sold]]</f>
        <v>10.98</v>
      </c>
      <c r="H950" s="5">
        <f t="shared" ca="1" si="28"/>
        <v>10.98</v>
      </c>
      <c r="I950">
        <f>_xlfn.XLOOKUP(Table1[[#This Row],[Transaction_ID]],Transactions!A$2:A$501,Transactions!B$2:B$501)</f>
        <v>219</v>
      </c>
      <c r="J950">
        <f>_xlfn.XLOOKUP(Table1[[#This Row],[Transaction_ID]],Transactions!$A$2:$A$501,Transactions!$C$2:$C$501)</f>
        <v>3</v>
      </c>
      <c r="K950" t="str">
        <f>_xlfn.XLOOKUP(Table1[[#This Row],[Transaction_ID]],Transactions!A$2:A$501,Transactions!F$2:F$501)</f>
        <v>Cash</v>
      </c>
      <c r="L950" t="b">
        <f>_xlfn.XLOOKUP(Table1[[#This Row],[Transaction_ID]],Transactions!A$2:A$501,Transactions!G$2:G$501)</f>
        <v>1</v>
      </c>
      <c r="M950" s="1">
        <f>IF(L950=TRUE, _xlfn.XLOOKUP(C950, Products!A$2:A$91,Products!G$2:G$91), 0)</f>
        <v>0</v>
      </c>
      <c r="N950" t="str">
        <f ca="1">_xlfn.TEXTJOIN(", ", TRUE,
 IF(AND(L950=TRUE, E950&gt;0), "Membership Pricing", ""),
 IF(AND(L950=TRUE, M950&gt;0), "PC Points", ""),
 IF(AND(_xlfn.XLOOKUP(C950, Products!A:A, Products!C:C, "")="Bakery", RAND()&lt;0.3), "50% Perishable", "")
)</f>
        <v/>
      </c>
      <c r="O950" s="5">
        <f t="shared" ca="1" si="29"/>
        <v>0</v>
      </c>
    </row>
    <row r="951" spans="1:15" x14ac:dyDescent="0.45">
      <c r="A951" t="s">
        <v>188</v>
      </c>
      <c r="B951" s="6">
        <f>_xlfn.XLOOKUP(Table1[[#This Row],[Transaction_ID]],Transactions!A$2:A$501,Transactions!D$2:D$501)</f>
        <v>45706</v>
      </c>
      <c r="C951">
        <v>123590</v>
      </c>
      <c r="D951" s="5">
        <f>_xlfn.XLOOKUP(Table1[[#This Row],[SKU]],Products!A$2:A$91,Products!E$2:E$91)</f>
        <v>6.99</v>
      </c>
      <c r="E951" s="5">
        <f>_xlfn.XLOOKUP(C951,Products!A$2:A$91,Products!F$2:F$91)</f>
        <v>6</v>
      </c>
      <c r="F951">
        <v>4</v>
      </c>
      <c r="G951" s="5">
        <f>Table1[[#This Row],[Price]]*Table1[[#This Row],[Quantity_Sold]]</f>
        <v>27.96</v>
      </c>
      <c r="H951" s="5">
        <f t="shared" ca="1" si="28"/>
        <v>24</v>
      </c>
      <c r="I951">
        <f>_xlfn.XLOOKUP(Table1[[#This Row],[Transaction_ID]],Transactions!A$2:A$501,Transactions!B$2:B$501)</f>
        <v>219</v>
      </c>
      <c r="J951">
        <f>_xlfn.XLOOKUP(Table1[[#This Row],[Transaction_ID]],Transactions!$A$2:$A$501,Transactions!$C$2:$C$501)</f>
        <v>3</v>
      </c>
      <c r="K951" t="str">
        <f>_xlfn.XLOOKUP(Table1[[#This Row],[Transaction_ID]],Transactions!A$2:A$501,Transactions!F$2:F$501)</f>
        <v>Cash</v>
      </c>
      <c r="L951" t="b">
        <f>_xlfn.XLOOKUP(Table1[[#This Row],[Transaction_ID]],Transactions!A$2:A$501,Transactions!G$2:G$501)</f>
        <v>1</v>
      </c>
      <c r="M951" s="1">
        <f>IF(L951=TRUE, _xlfn.XLOOKUP(C951, Products!A$2:A$91,Products!G$2:G$91), 0)</f>
        <v>0</v>
      </c>
      <c r="N951" t="str">
        <f ca="1">_xlfn.TEXTJOIN(", ", TRUE,
 IF(AND(L951=TRUE, E951&gt;0), "Membership Pricing", ""),
 IF(AND(L951=TRUE, M951&gt;0), "PC Points", ""),
 IF(AND(_xlfn.XLOOKUP(C951, Products!A:A, Products!C:C, "")="Bakery", RAND()&lt;0.3), "50% Perishable", "")
)</f>
        <v>Membership Pricing</v>
      </c>
      <c r="O951" s="5">
        <f t="shared" ca="1" si="29"/>
        <v>3.9600000000000009</v>
      </c>
    </row>
    <row r="952" spans="1:15" x14ac:dyDescent="0.45">
      <c r="A952" t="s">
        <v>189</v>
      </c>
      <c r="B952" s="6">
        <f>_xlfn.XLOOKUP(Table1[[#This Row],[Transaction_ID]],Transactions!A$2:A$501,Transactions!D$2:D$501)</f>
        <v>45706</v>
      </c>
      <c r="C952">
        <v>123588</v>
      </c>
      <c r="D952" s="5">
        <f>_xlfn.XLOOKUP(Table1[[#This Row],[SKU]],Products!A$2:A$91,Products!E$2:E$91)</f>
        <v>2.4900000000000002</v>
      </c>
      <c r="E952" s="5">
        <f>_xlfn.XLOOKUP(C952,Products!A$2:A$91,Products!F$2:F$91)</f>
        <v>0</v>
      </c>
      <c r="F952">
        <v>4</v>
      </c>
      <c r="G952" s="5">
        <f>Table1[[#This Row],[Price]]*Table1[[#This Row],[Quantity_Sold]]</f>
        <v>9.9600000000000009</v>
      </c>
      <c r="H952" s="5">
        <f t="shared" ca="1" si="28"/>
        <v>9.9600000000000009</v>
      </c>
      <c r="I952">
        <f>_xlfn.XLOOKUP(Table1[[#This Row],[Transaction_ID]],Transactions!A$2:A$501,Transactions!B$2:B$501)</f>
        <v>216</v>
      </c>
      <c r="J952">
        <f>_xlfn.XLOOKUP(Table1[[#This Row],[Transaction_ID]],Transactions!$A$2:$A$501,Transactions!$C$2:$C$501)</f>
        <v>6</v>
      </c>
      <c r="K952" t="str">
        <f>_xlfn.XLOOKUP(Table1[[#This Row],[Transaction_ID]],Transactions!A$2:A$501,Transactions!F$2:F$501)</f>
        <v>Credit Card</v>
      </c>
      <c r="L952" t="b">
        <f>_xlfn.XLOOKUP(Table1[[#This Row],[Transaction_ID]],Transactions!A$2:A$501,Transactions!G$2:G$501)</f>
        <v>1</v>
      </c>
      <c r="M952" s="1">
        <f>IF(L952=TRUE, _xlfn.XLOOKUP(C952, Products!A$2:A$91,Products!G$2:G$91), 0)</f>
        <v>0</v>
      </c>
      <c r="N952" t="str">
        <f ca="1">_xlfn.TEXTJOIN(", ", TRUE,
 IF(AND(L952=TRUE, E952&gt;0), "Membership Pricing", ""),
 IF(AND(L952=TRUE, M952&gt;0), "PC Points", ""),
 IF(AND(_xlfn.XLOOKUP(C952, Products!A:A, Products!C:C, "")="Bakery", RAND()&lt;0.3), "50% Perishable", "")
)</f>
        <v/>
      </c>
      <c r="O952" s="5">
        <f t="shared" ca="1" si="29"/>
        <v>0</v>
      </c>
    </row>
    <row r="953" spans="1:15" x14ac:dyDescent="0.45">
      <c r="A953" t="s">
        <v>189</v>
      </c>
      <c r="B953" s="6">
        <f>_xlfn.XLOOKUP(Table1[[#This Row],[Transaction_ID]],Transactions!A$2:A$501,Transactions!D$2:D$501)</f>
        <v>45706</v>
      </c>
      <c r="C953">
        <v>123523</v>
      </c>
      <c r="D953" s="5">
        <f>_xlfn.XLOOKUP(Table1[[#This Row],[SKU]],Products!A$2:A$91,Products!E$2:E$91)</f>
        <v>5.99</v>
      </c>
      <c r="E953" s="5">
        <f>_xlfn.XLOOKUP(C953,Products!A$2:A$91,Products!F$2:F$91)</f>
        <v>0</v>
      </c>
      <c r="F953">
        <v>2</v>
      </c>
      <c r="G953" s="5">
        <f>Table1[[#This Row],[Price]]*Table1[[#This Row],[Quantity_Sold]]</f>
        <v>11.98</v>
      </c>
      <c r="H953" s="5">
        <f t="shared" ca="1" si="28"/>
        <v>11.98</v>
      </c>
      <c r="I953">
        <f>_xlfn.XLOOKUP(Table1[[#This Row],[Transaction_ID]],Transactions!A$2:A$501,Transactions!B$2:B$501)</f>
        <v>216</v>
      </c>
      <c r="J953">
        <f>_xlfn.XLOOKUP(Table1[[#This Row],[Transaction_ID]],Transactions!$A$2:$A$501,Transactions!$C$2:$C$501)</f>
        <v>6</v>
      </c>
      <c r="K953" t="str">
        <f>_xlfn.XLOOKUP(Table1[[#This Row],[Transaction_ID]],Transactions!A$2:A$501,Transactions!F$2:F$501)</f>
        <v>Credit Card</v>
      </c>
      <c r="L953" t="b">
        <f>_xlfn.XLOOKUP(Table1[[#This Row],[Transaction_ID]],Transactions!A$2:A$501,Transactions!G$2:G$501)</f>
        <v>1</v>
      </c>
      <c r="M953" s="1">
        <f>IF(L953=TRUE, _xlfn.XLOOKUP(C953, Products!A$2:A$91,Products!G$2:G$91), 0)</f>
        <v>0</v>
      </c>
      <c r="N953" t="str">
        <f ca="1">_xlfn.TEXTJOIN(", ", TRUE,
 IF(AND(L953=TRUE, E953&gt;0), "Membership Pricing", ""),
 IF(AND(L953=TRUE, M953&gt;0), "PC Points", ""),
 IF(AND(_xlfn.XLOOKUP(C953, Products!A:A, Products!C:C, "")="Bakery", RAND()&lt;0.3), "50% Perishable", "")
)</f>
        <v/>
      </c>
      <c r="O953" s="5">
        <f t="shared" ca="1" si="29"/>
        <v>0</v>
      </c>
    </row>
    <row r="954" spans="1:15" x14ac:dyDescent="0.45">
      <c r="A954" t="s">
        <v>189</v>
      </c>
      <c r="B954" s="6">
        <f>_xlfn.XLOOKUP(Table1[[#This Row],[Transaction_ID]],Transactions!A$2:A$501,Transactions!D$2:D$501)</f>
        <v>45706</v>
      </c>
      <c r="C954">
        <v>123594</v>
      </c>
      <c r="D954" s="5">
        <f>_xlfn.XLOOKUP(Table1[[#This Row],[SKU]],Products!A$2:A$91,Products!E$2:E$91)</f>
        <v>3.49</v>
      </c>
      <c r="E954" s="5">
        <f>_xlfn.XLOOKUP(C954,Products!A$2:A$91,Products!F$2:F$91)</f>
        <v>0</v>
      </c>
      <c r="F954">
        <v>4</v>
      </c>
      <c r="G954" s="5">
        <f>Table1[[#This Row],[Price]]*Table1[[#This Row],[Quantity_Sold]]</f>
        <v>13.96</v>
      </c>
      <c r="H954" s="5">
        <f t="shared" ca="1" si="28"/>
        <v>13.96</v>
      </c>
      <c r="I954">
        <f>_xlfn.XLOOKUP(Table1[[#This Row],[Transaction_ID]],Transactions!A$2:A$501,Transactions!B$2:B$501)</f>
        <v>216</v>
      </c>
      <c r="J954">
        <f>_xlfn.XLOOKUP(Table1[[#This Row],[Transaction_ID]],Transactions!$A$2:$A$501,Transactions!$C$2:$C$501)</f>
        <v>6</v>
      </c>
      <c r="K954" t="str">
        <f>_xlfn.XLOOKUP(Table1[[#This Row],[Transaction_ID]],Transactions!A$2:A$501,Transactions!F$2:F$501)</f>
        <v>Credit Card</v>
      </c>
      <c r="L954" t="b">
        <f>_xlfn.XLOOKUP(Table1[[#This Row],[Transaction_ID]],Transactions!A$2:A$501,Transactions!G$2:G$501)</f>
        <v>1</v>
      </c>
      <c r="M954" s="1">
        <f>IF(L954=TRUE, _xlfn.XLOOKUP(C954, Products!A$2:A$91,Products!G$2:G$91), 0)</f>
        <v>0</v>
      </c>
      <c r="N954" t="str">
        <f ca="1">_xlfn.TEXTJOIN(", ", TRUE,
 IF(AND(L954=TRUE, E954&gt;0), "Membership Pricing", ""),
 IF(AND(L954=TRUE, M954&gt;0), "PC Points", ""),
 IF(AND(_xlfn.XLOOKUP(C954, Products!A:A, Products!C:C, "")="Bakery", RAND()&lt;0.3), "50% Perishable", "")
)</f>
        <v/>
      </c>
      <c r="O954" s="5">
        <f t="shared" ca="1" si="29"/>
        <v>0</v>
      </c>
    </row>
    <row r="955" spans="1:15" x14ac:dyDescent="0.45">
      <c r="A955" t="s">
        <v>190</v>
      </c>
      <c r="B955" s="6">
        <f>_xlfn.XLOOKUP(Table1[[#This Row],[Transaction_ID]],Transactions!A$2:A$501,Transactions!D$2:D$501)</f>
        <v>45706</v>
      </c>
      <c r="C955">
        <v>123573</v>
      </c>
      <c r="D955" s="5">
        <f>_xlfn.XLOOKUP(Table1[[#This Row],[SKU]],Products!A$2:A$91,Products!E$2:E$91)</f>
        <v>2.99</v>
      </c>
      <c r="E955" s="5">
        <f>_xlfn.XLOOKUP(C955,Products!A$2:A$91,Products!F$2:F$91)</f>
        <v>0</v>
      </c>
      <c r="F955">
        <v>4</v>
      </c>
      <c r="G955" s="5">
        <f>Table1[[#This Row],[Price]]*Table1[[#This Row],[Quantity_Sold]]</f>
        <v>11.96</v>
      </c>
      <c r="H955" s="5">
        <f t="shared" ca="1" si="28"/>
        <v>5.98</v>
      </c>
      <c r="I955">
        <f>_xlfn.XLOOKUP(Table1[[#This Row],[Transaction_ID]],Transactions!A$2:A$501,Transactions!B$2:B$501)</f>
        <v>208</v>
      </c>
      <c r="J955">
        <f>_xlfn.XLOOKUP(Table1[[#This Row],[Transaction_ID]],Transactions!$A$2:$A$501,Transactions!$C$2:$C$501)</f>
        <v>1</v>
      </c>
      <c r="K955" t="str">
        <f>_xlfn.XLOOKUP(Table1[[#This Row],[Transaction_ID]],Transactions!A$2:A$501,Transactions!F$2:F$501)</f>
        <v>Credit Card</v>
      </c>
      <c r="L955" t="b">
        <f>_xlfn.XLOOKUP(Table1[[#This Row],[Transaction_ID]],Transactions!A$2:A$501,Transactions!G$2:G$501)</f>
        <v>1</v>
      </c>
      <c r="M955" s="1">
        <f>IF(L955=TRUE, _xlfn.XLOOKUP(C955, Products!A$2:A$91,Products!G$2:G$91), 0)</f>
        <v>0</v>
      </c>
      <c r="N955" t="str">
        <f ca="1">_xlfn.TEXTJOIN(", ", TRUE,
 IF(AND(L955=TRUE, E955&gt;0), "Membership Pricing", ""),
 IF(AND(L955=TRUE, M955&gt;0), "PC Points", ""),
 IF(AND(_xlfn.XLOOKUP(C955, Products!A:A, Products!C:C, "")="Bakery", RAND()&lt;0.3), "50% Perishable", "")
)</f>
        <v>50% Perishable</v>
      </c>
      <c r="O955" s="5">
        <f t="shared" ca="1" si="29"/>
        <v>5.98</v>
      </c>
    </row>
    <row r="956" spans="1:15" x14ac:dyDescent="0.45">
      <c r="A956" t="s">
        <v>190</v>
      </c>
      <c r="B956" s="6">
        <f>_xlfn.XLOOKUP(Table1[[#This Row],[Transaction_ID]],Transactions!A$2:A$501,Transactions!D$2:D$501)</f>
        <v>45706</v>
      </c>
      <c r="C956">
        <v>123574</v>
      </c>
      <c r="D956" s="5">
        <f>_xlfn.XLOOKUP(Table1[[#This Row],[SKU]],Products!A$2:A$91,Products!E$2:E$91)</f>
        <v>4.99</v>
      </c>
      <c r="E956" s="5">
        <f>_xlfn.XLOOKUP(C956,Products!A$2:A$91,Products!F$2:F$91)</f>
        <v>0</v>
      </c>
      <c r="F956">
        <v>1</v>
      </c>
      <c r="G956" s="5">
        <f>Table1[[#This Row],[Price]]*Table1[[#This Row],[Quantity_Sold]]</f>
        <v>4.99</v>
      </c>
      <c r="H956" s="5">
        <f t="shared" ca="1" si="28"/>
        <v>4.99</v>
      </c>
      <c r="I956">
        <f>_xlfn.XLOOKUP(Table1[[#This Row],[Transaction_ID]],Transactions!A$2:A$501,Transactions!B$2:B$501)</f>
        <v>208</v>
      </c>
      <c r="J956">
        <f>_xlfn.XLOOKUP(Table1[[#This Row],[Transaction_ID]],Transactions!$A$2:$A$501,Transactions!$C$2:$C$501)</f>
        <v>1</v>
      </c>
      <c r="K956" t="str">
        <f>_xlfn.XLOOKUP(Table1[[#This Row],[Transaction_ID]],Transactions!A$2:A$501,Transactions!F$2:F$501)</f>
        <v>Credit Card</v>
      </c>
      <c r="L956" t="b">
        <f>_xlfn.XLOOKUP(Table1[[#This Row],[Transaction_ID]],Transactions!A$2:A$501,Transactions!G$2:G$501)</f>
        <v>1</v>
      </c>
      <c r="M956" s="1">
        <f>IF(L956=TRUE, _xlfn.XLOOKUP(C956, Products!A$2:A$91,Products!G$2:G$91), 0)</f>
        <v>0</v>
      </c>
      <c r="N956" t="str">
        <f ca="1">_xlfn.TEXTJOIN(", ", TRUE,
 IF(AND(L956=TRUE, E956&gt;0), "Membership Pricing", ""),
 IF(AND(L956=TRUE, M956&gt;0), "PC Points", ""),
 IF(AND(_xlfn.XLOOKUP(C956, Products!A:A, Products!C:C, "")="Bakery", RAND()&lt;0.3), "50% Perishable", "")
)</f>
        <v/>
      </c>
      <c r="O956" s="5">
        <f t="shared" ca="1" si="29"/>
        <v>0</v>
      </c>
    </row>
    <row r="957" spans="1:15" x14ac:dyDescent="0.45">
      <c r="A957" t="s">
        <v>190</v>
      </c>
      <c r="B957" s="6">
        <f>_xlfn.XLOOKUP(Table1[[#This Row],[Transaction_ID]],Transactions!A$2:A$501,Transactions!D$2:D$501)</f>
        <v>45706</v>
      </c>
      <c r="C957">
        <v>123534</v>
      </c>
      <c r="D957" s="5">
        <f>_xlfn.XLOOKUP(Table1[[#This Row],[SKU]],Products!A$2:A$91,Products!E$2:E$91)</f>
        <v>10.99</v>
      </c>
      <c r="E957" s="5">
        <f>_xlfn.XLOOKUP(C957,Products!A$2:A$91,Products!F$2:F$91)</f>
        <v>7.49</v>
      </c>
      <c r="F957">
        <v>5</v>
      </c>
      <c r="G957" s="5">
        <f>Table1[[#This Row],[Price]]*Table1[[#This Row],[Quantity_Sold]]</f>
        <v>54.95</v>
      </c>
      <c r="H957" s="5">
        <f t="shared" ca="1" si="28"/>
        <v>37.450000000000003</v>
      </c>
      <c r="I957">
        <f>_xlfn.XLOOKUP(Table1[[#This Row],[Transaction_ID]],Transactions!A$2:A$501,Transactions!B$2:B$501)</f>
        <v>208</v>
      </c>
      <c r="J957">
        <f>_xlfn.XLOOKUP(Table1[[#This Row],[Transaction_ID]],Transactions!$A$2:$A$501,Transactions!$C$2:$C$501)</f>
        <v>1</v>
      </c>
      <c r="K957" t="str">
        <f>_xlfn.XLOOKUP(Table1[[#This Row],[Transaction_ID]],Transactions!A$2:A$501,Transactions!F$2:F$501)</f>
        <v>Credit Card</v>
      </c>
      <c r="L957" t="b">
        <f>_xlfn.XLOOKUP(Table1[[#This Row],[Transaction_ID]],Transactions!A$2:A$501,Transactions!G$2:G$501)</f>
        <v>1</v>
      </c>
      <c r="M957" s="1">
        <f>IF(L957=TRUE, _xlfn.XLOOKUP(C957, Products!A$2:A$91,Products!G$2:G$91), 0)</f>
        <v>0</v>
      </c>
      <c r="N957" t="str">
        <f ca="1">_xlfn.TEXTJOIN(", ", TRUE,
 IF(AND(L957=TRUE, E957&gt;0), "Membership Pricing", ""),
 IF(AND(L957=TRUE, M957&gt;0), "PC Points", ""),
 IF(AND(_xlfn.XLOOKUP(C957, Products!A:A, Products!C:C, "")="Bakery", RAND()&lt;0.3), "50% Perishable", "")
)</f>
        <v>Membership Pricing</v>
      </c>
      <c r="O957" s="5">
        <f t="shared" ca="1" si="29"/>
        <v>17.5</v>
      </c>
    </row>
    <row r="958" spans="1:15" x14ac:dyDescent="0.45">
      <c r="A958" t="s">
        <v>414</v>
      </c>
      <c r="B958" s="6">
        <f>_xlfn.XLOOKUP(Table1[[#This Row],[Transaction_ID]],Transactions!A$2:A$501,Transactions!D$2:D$501)</f>
        <v>45712</v>
      </c>
      <c r="C958">
        <v>123516</v>
      </c>
      <c r="D958" s="5">
        <f>_xlfn.XLOOKUP(Table1[[#This Row],[SKU]],Products!A$2:A$91,Products!E$2:E$91)</f>
        <v>7.99</v>
      </c>
      <c r="E958" s="5">
        <f>_xlfn.XLOOKUP(C958,Products!A$2:A$91,Products!F$2:F$91)</f>
        <v>0</v>
      </c>
      <c r="F958">
        <v>5</v>
      </c>
      <c r="G958" s="5">
        <f>Table1[[#This Row],[Price]]*Table1[[#This Row],[Quantity_Sold]]</f>
        <v>39.950000000000003</v>
      </c>
      <c r="H958" s="5">
        <f t="shared" ca="1" si="28"/>
        <v>39.950000000000003</v>
      </c>
      <c r="I958">
        <f>_xlfn.XLOOKUP(Table1[[#This Row],[Transaction_ID]],Transactions!A$2:A$501,Transactions!B$2:B$501)</f>
        <v>218</v>
      </c>
      <c r="J958">
        <f>_xlfn.XLOOKUP(Table1[[#This Row],[Transaction_ID]],Transactions!$A$2:$A$501,Transactions!$C$2:$C$501)</f>
        <v>2</v>
      </c>
      <c r="K958" t="str">
        <f>_xlfn.XLOOKUP(Table1[[#This Row],[Transaction_ID]],Transactions!A$2:A$501,Transactions!F$2:F$501)</f>
        <v>Credit Card</v>
      </c>
      <c r="L958" t="b">
        <f>_xlfn.XLOOKUP(Table1[[#This Row],[Transaction_ID]],Transactions!A$2:A$501,Transactions!G$2:G$501)</f>
        <v>1</v>
      </c>
      <c r="M958" s="1">
        <f>IF(L958=TRUE, _xlfn.XLOOKUP(C958, Products!A$2:A$91,Products!G$2:G$91), 0)</f>
        <v>0</v>
      </c>
      <c r="N958" t="str">
        <f ca="1">_xlfn.TEXTJOIN(", ", TRUE,
 IF(AND(L958=TRUE, E958&gt;0), "Membership Pricing", ""),
 IF(AND(L958=TRUE, M958&gt;0), "PC Points", ""),
 IF(AND(_xlfn.XLOOKUP(C958, Products!A:A, Products!C:C, "")="Bakery", RAND()&lt;0.3), "50% Perishable", "")
)</f>
        <v/>
      </c>
      <c r="O958" s="5">
        <f t="shared" ca="1" si="29"/>
        <v>0</v>
      </c>
    </row>
    <row r="959" spans="1:15" x14ac:dyDescent="0.45">
      <c r="A959" t="s">
        <v>414</v>
      </c>
      <c r="B959" s="6">
        <f>_xlfn.XLOOKUP(Table1[[#This Row],[Transaction_ID]],Transactions!A$2:A$501,Transactions!D$2:D$501)</f>
        <v>45712</v>
      </c>
      <c r="C959">
        <v>123570</v>
      </c>
      <c r="D959" s="5">
        <f>_xlfn.XLOOKUP(Table1[[#This Row],[SKU]],Products!A$2:A$91,Products!E$2:E$91)</f>
        <v>5.49</v>
      </c>
      <c r="E959" s="5">
        <f>_xlfn.XLOOKUP(C959,Products!A$2:A$91,Products!F$2:F$91)</f>
        <v>0</v>
      </c>
      <c r="F959">
        <v>3</v>
      </c>
      <c r="G959" s="5">
        <f>Table1[[#This Row],[Price]]*Table1[[#This Row],[Quantity_Sold]]</f>
        <v>16.47</v>
      </c>
      <c r="H959" s="5">
        <f t="shared" ca="1" si="28"/>
        <v>16.47</v>
      </c>
      <c r="I959">
        <f>_xlfn.XLOOKUP(Table1[[#This Row],[Transaction_ID]],Transactions!A$2:A$501,Transactions!B$2:B$501)</f>
        <v>218</v>
      </c>
      <c r="J959">
        <f>_xlfn.XLOOKUP(Table1[[#This Row],[Transaction_ID]],Transactions!$A$2:$A$501,Transactions!$C$2:$C$501)</f>
        <v>2</v>
      </c>
      <c r="K959" t="str">
        <f>_xlfn.XLOOKUP(Table1[[#This Row],[Transaction_ID]],Transactions!A$2:A$501,Transactions!F$2:F$501)</f>
        <v>Credit Card</v>
      </c>
      <c r="L959" t="b">
        <f>_xlfn.XLOOKUP(Table1[[#This Row],[Transaction_ID]],Transactions!A$2:A$501,Transactions!G$2:G$501)</f>
        <v>1</v>
      </c>
      <c r="M959" s="1">
        <f>IF(L959=TRUE, _xlfn.XLOOKUP(C959, Products!A$2:A$91,Products!G$2:G$91), 0)</f>
        <v>0</v>
      </c>
      <c r="N959" t="str">
        <f ca="1">_xlfn.TEXTJOIN(", ", TRUE,
 IF(AND(L959=TRUE, E959&gt;0), "Membership Pricing", ""),
 IF(AND(L959=TRUE, M959&gt;0), "PC Points", ""),
 IF(AND(_xlfn.XLOOKUP(C959, Products!A:A, Products!C:C, "")="Bakery", RAND()&lt;0.3), "50% Perishable", "")
)</f>
        <v/>
      </c>
      <c r="O959" s="5">
        <f t="shared" ca="1" si="29"/>
        <v>0</v>
      </c>
    </row>
    <row r="960" spans="1:15" x14ac:dyDescent="0.45">
      <c r="A960" t="s">
        <v>191</v>
      </c>
      <c r="B960" s="6">
        <f>_xlfn.XLOOKUP(Table1[[#This Row],[Transaction_ID]],Transactions!A$2:A$501,Transactions!D$2:D$501)</f>
        <v>45712</v>
      </c>
      <c r="C960">
        <v>123552</v>
      </c>
      <c r="D960" s="5">
        <f>_xlfn.XLOOKUP(Table1[[#This Row],[SKU]],Products!A$2:A$91,Products!E$2:E$91)</f>
        <v>5.49</v>
      </c>
      <c r="E960" s="5">
        <f>_xlfn.XLOOKUP(C960,Products!A$2:A$91,Products!F$2:F$91)</f>
        <v>0</v>
      </c>
      <c r="F960">
        <v>5</v>
      </c>
      <c r="G960" s="5">
        <f>Table1[[#This Row],[Price]]*Table1[[#This Row],[Quantity_Sold]]</f>
        <v>27.450000000000003</v>
      </c>
      <c r="H960" s="5">
        <f t="shared" ca="1" si="28"/>
        <v>27.450000000000003</v>
      </c>
      <c r="I960">
        <f>_xlfn.XLOOKUP(Table1[[#This Row],[Transaction_ID]],Transactions!A$2:A$501,Transactions!B$2:B$501)</f>
        <v>208</v>
      </c>
      <c r="J960">
        <f>_xlfn.XLOOKUP(Table1[[#This Row],[Transaction_ID]],Transactions!$A$2:$A$501,Transactions!$C$2:$C$501)</f>
        <v>7</v>
      </c>
      <c r="K960" t="str">
        <f>_xlfn.XLOOKUP(Table1[[#This Row],[Transaction_ID]],Transactions!A$2:A$501,Transactions!F$2:F$501)</f>
        <v>Credit Card</v>
      </c>
      <c r="L960" t="b">
        <f>_xlfn.XLOOKUP(Table1[[#This Row],[Transaction_ID]],Transactions!A$2:A$501,Transactions!G$2:G$501)</f>
        <v>1</v>
      </c>
      <c r="M960" s="1">
        <f>IF(L960=TRUE, _xlfn.XLOOKUP(C960, Products!A$2:A$91,Products!G$2:G$91), 0)</f>
        <v>0</v>
      </c>
      <c r="N960" t="str">
        <f ca="1">_xlfn.TEXTJOIN(", ", TRUE,
 IF(AND(L960=TRUE, E960&gt;0), "Membership Pricing", ""),
 IF(AND(L960=TRUE, M960&gt;0), "PC Points", ""),
 IF(AND(_xlfn.XLOOKUP(C960, Products!A:A, Products!C:C, "")="Bakery", RAND()&lt;0.3), "50% Perishable", "")
)</f>
        <v/>
      </c>
      <c r="O960" s="5">
        <f t="shared" ca="1" si="29"/>
        <v>0</v>
      </c>
    </row>
    <row r="961" spans="1:15" x14ac:dyDescent="0.45">
      <c r="A961" t="s">
        <v>191</v>
      </c>
      <c r="B961" s="6">
        <f>_xlfn.XLOOKUP(Table1[[#This Row],[Transaction_ID]],Transactions!A$2:A$501,Transactions!D$2:D$501)</f>
        <v>45712</v>
      </c>
      <c r="C961">
        <v>123572</v>
      </c>
      <c r="D961" s="5">
        <f>_xlfn.XLOOKUP(Table1[[#This Row],[SKU]],Products!A$2:A$91,Products!E$2:E$91)</f>
        <v>2.99</v>
      </c>
      <c r="E961" s="5">
        <f>_xlfn.XLOOKUP(C961,Products!A$2:A$91,Products!F$2:F$91)</f>
        <v>0</v>
      </c>
      <c r="F961">
        <v>3</v>
      </c>
      <c r="G961" s="5">
        <f>Table1[[#This Row],[Price]]*Table1[[#This Row],[Quantity_Sold]]</f>
        <v>8.9700000000000006</v>
      </c>
      <c r="H961" s="5">
        <f t="shared" ca="1" si="28"/>
        <v>8.9700000000000006</v>
      </c>
      <c r="I961">
        <f>_xlfn.XLOOKUP(Table1[[#This Row],[Transaction_ID]],Transactions!A$2:A$501,Transactions!B$2:B$501)</f>
        <v>208</v>
      </c>
      <c r="J961">
        <f>_xlfn.XLOOKUP(Table1[[#This Row],[Transaction_ID]],Transactions!$A$2:$A$501,Transactions!$C$2:$C$501)</f>
        <v>7</v>
      </c>
      <c r="K961" t="str">
        <f>_xlfn.XLOOKUP(Table1[[#This Row],[Transaction_ID]],Transactions!A$2:A$501,Transactions!F$2:F$501)</f>
        <v>Credit Card</v>
      </c>
      <c r="L961" t="b">
        <f>_xlfn.XLOOKUP(Table1[[#This Row],[Transaction_ID]],Transactions!A$2:A$501,Transactions!G$2:G$501)</f>
        <v>1</v>
      </c>
      <c r="M961" s="1">
        <f>IF(L961=TRUE, _xlfn.XLOOKUP(C961, Products!A$2:A$91,Products!G$2:G$91), 0)</f>
        <v>0</v>
      </c>
      <c r="N961" t="str">
        <f ca="1">_xlfn.TEXTJOIN(", ", TRUE,
 IF(AND(L961=TRUE, E961&gt;0), "Membership Pricing", ""),
 IF(AND(L961=TRUE, M961&gt;0), "PC Points", ""),
 IF(AND(_xlfn.XLOOKUP(C961, Products!A:A, Products!C:C, "")="Bakery", RAND()&lt;0.3), "50% Perishable", "")
)</f>
        <v/>
      </c>
      <c r="O961" s="5">
        <f t="shared" ca="1" si="29"/>
        <v>0</v>
      </c>
    </row>
    <row r="962" spans="1:15" x14ac:dyDescent="0.45">
      <c r="A962" t="s">
        <v>191</v>
      </c>
      <c r="B962" s="6">
        <f>_xlfn.XLOOKUP(Table1[[#This Row],[Transaction_ID]],Transactions!A$2:A$501,Transactions!D$2:D$501)</f>
        <v>45712</v>
      </c>
      <c r="C962">
        <v>123570</v>
      </c>
      <c r="D962" s="5">
        <f>_xlfn.XLOOKUP(Table1[[#This Row],[SKU]],Products!A$2:A$91,Products!E$2:E$91)</f>
        <v>5.49</v>
      </c>
      <c r="E962" s="5">
        <f>_xlfn.XLOOKUP(C962,Products!A$2:A$91,Products!F$2:F$91)</f>
        <v>0</v>
      </c>
      <c r="F962">
        <v>5</v>
      </c>
      <c r="G962" s="5">
        <f>Table1[[#This Row],[Price]]*Table1[[#This Row],[Quantity_Sold]]</f>
        <v>27.450000000000003</v>
      </c>
      <c r="H962" s="5">
        <f t="shared" ref="H962:H1025" ca="1" si="30" xml:space="preserve">
 IF(AND(ISNUMBER(SEARCH("50% Perishable", N962)), ISNUMBER(SEARCH("Membership Pricing", N962)), E962&gt;0),
    F962 * E962 * 0.5,
    IF(AND(ISNUMBER(SEARCH("50% Perishable", N962)), NOT(ISNUMBER(SEARCH("Membership Pricing", N962)))),
       F962 * D962 * 0.5,
       IF(AND(L962=TRUE, ISNUMBER(SEARCH("Membership Pricing", N962)), E962&gt;0),
          F962 * E962,
          F962 * D962
       )
    )
)</f>
        <v>27.450000000000003</v>
      </c>
      <c r="I962">
        <f>_xlfn.XLOOKUP(Table1[[#This Row],[Transaction_ID]],Transactions!A$2:A$501,Transactions!B$2:B$501)</f>
        <v>208</v>
      </c>
      <c r="J962">
        <f>_xlfn.XLOOKUP(Table1[[#This Row],[Transaction_ID]],Transactions!$A$2:$A$501,Transactions!$C$2:$C$501)</f>
        <v>7</v>
      </c>
      <c r="K962" t="str">
        <f>_xlfn.XLOOKUP(Table1[[#This Row],[Transaction_ID]],Transactions!A$2:A$501,Transactions!F$2:F$501)</f>
        <v>Credit Card</v>
      </c>
      <c r="L962" t="b">
        <f>_xlfn.XLOOKUP(Table1[[#This Row],[Transaction_ID]],Transactions!A$2:A$501,Transactions!G$2:G$501)</f>
        <v>1</v>
      </c>
      <c r="M962" s="1">
        <f>IF(L962=TRUE, _xlfn.XLOOKUP(C962, Products!A$2:A$91,Products!G$2:G$91), 0)</f>
        <v>0</v>
      </c>
      <c r="N962" t="str">
        <f ca="1">_xlfn.TEXTJOIN(", ", TRUE,
 IF(AND(L962=TRUE, E962&gt;0), "Membership Pricing", ""),
 IF(AND(L962=TRUE, M962&gt;0), "PC Points", ""),
 IF(AND(_xlfn.XLOOKUP(C962, Products!A:A, Products!C:C, "")="Bakery", RAND()&lt;0.3), "50% Perishable", "")
)</f>
        <v/>
      </c>
      <c r="O962" s="5">
        <f t="shared" ref="O962:O1025" ca="1" si="31">G962-H962</f>
        <v>0</v>
      </c>
    </row>
    <row r="963" spans="1:15" x14ac:dyDescent="0.45">
      <c r="A963" t="s">
        <v>192</v>
      </c>
      <c r="B963" s="6">
        <f>_xlfn.XLOOKUP(Table1[[#This Row],[Transaction_ID]],Transactions!A$2:A$501,Transactions!D$2:D$501)</f>
        <v>45712</v>
      </c>
      <c r="C963">
        <v>123586</v>
      </c>
      <c r="D963" s="5">
        <f>_xlfn.XLOOKUP(Table1[[#This Row],[SKU]],Products!A$2:A$91,Products!E$2:E$91)</f>
        <v>3.49</v>
      </c>
      <c r="E963" s="5">
        <f>_xlfn.XLOOKUP(C963,Products!A$2:A$91,Products!F$2:F$91)</f>
        <v>0</v>
      </c>
      <c r="F963">
        <v>4</v>
      </c>
      <c r="G963" s="5">
        <f>Table1[[#This Row],[Price]]*Table1[[#This Row],[Quantity_Sold]]</f>
        <v>13.96</v>
      </c>
      <c r="H963" s="5">
        <f t="shared" ca="1" si="30"/>
        <v>13.96</v>
      </c>
      <c r="I963">
        <f>_xlfn.XLOOKUP(Table1[[#This Row],[Transaction_ID]],Transactions!A$2:A$501,Transactions!B$2:B$501)</f>
        <v>207</v>
      </c>
      <c r="J963">
        <f>_xlfn.XLOOKUP(Table1[[#This Row],[Transaction_ID]],Transactions!$A$2:$A$501,Transactions!$C$2:$C$501)</f>
        <v>7</v>
      </c>
      <c r="K963" t="str">
        <f>_xlfn.XLOOKUP(Table1[[#This Row],[Transaction_ID]],Transactions!A$2:A$501,Transactions!F$2:F$501)</f>
        <v>Credit Card</v>
      </c>
      <c r="L963" t="b">
        <f>_xlfn.XLOOKUP(Table1[[#This Row],[Transaction_ID]],Transactions!A$2:A$501,Transactions!G$2:G$501)</f>
        <v>1</v>
      </c>
      <c r="M963" s="1">
        <f>IF(L963=TRUE, _xlfn.XLOOKUP(C963, Products!A$2:A$91,Products!G$2:G$91), 0)</f>
        <v>0</v>
      </c>
      <c r="N963" t="str">
        <f ca="1">_xlfn.TEXTJOIN(", ", TRUE,
 IF(AND(L963=TRUE, E963&gt;0), "Membership Pricing", ""),
 IF(AND(L963=TRUE, M963&gt;0), "PC Points", ""),
 IF(AND(_xlfn.XLOOKUP(C963, Products!A:A, Products!C:C, "")="Bakery", RAND()&lt;0.3), "50% Perishable", "")
)</f>
        <v/>
      </c>
      <c r="O963" s="5">
        <f t="shared" ca="1" si="31"/>
        <v>0</v>
      </c>
    </row>
    <row r="964" spans="1:15" x14ac:dyDescent="0.45">
      <c r="A964" t="s">
        <v>192</v>
      </c>
      <c r="B964" s="6">
        <f>_xlfn.XLOOKUP(Table1[[#This Row],[Transaction_ID]],Transactions!A$2:A$501,Transactions!D$2:D$501)</f>
        <v>45712</v>
      </c>
      <c r="C964">
        <v>123522</v>
      </c>
      <c r="D964" s="5">
        <f>_xlfn.XLOOKUP(Table1[[#This Row],[SKU]],Products!A$2:A$91,Products!E$2:E$91)</f>
        <v>4.49</v>
      </c>
      <c r="E964" s="5">
        <f>_xlfn.XLOOKUP(C964,Products!A$2:A$91,Products!F$2:F$91)</f>
        <v>0</v>
      </c>
      <c r="F964">
        <v>4</v>
      </c>
      <c r="G964" s="5">
        <f>Table1[[#This Row],[Price]]*Table1[[#This Row],[Quantity_Sold]]</f>
        <v>17.96</v>
      </c>
      <c r="H964" s="5">
        <f t="shared" ca="1" si="30"/>
        <v>17.96</v>
      </c>
      <c r="I964">
        <f>_xlfn.XLOOKUP(Table1[[#This Row],[Transaction_ID]],Transactions!A$2:A$501,Transactions!B$2:B$501)</f>
        <v>207</v>
      </c>
      <c r="J964">
        <f>_xlfn.XLOOKUP(Table1[[#This Row],[Transaction_ID]],Transactions!$A$2:$A$501,Transactions!$C$2:$C$501)</f>
        <v>7</v>
      </c>
      <c r="K964" t="str">
        <f>_xlfn.XLOOKUP(Table1[[#This Row],[Transaction_ID]],Transactions!A$2:A$501,Transactions!F$2:F$501)</f>
        <v>Credit Card</v>
      </c>
      <c r="L964" t="b">
        <f>_xlfn.XLOOKUP(Table1[[#This Row],[Transaction_ID]],Transactions!A$2:A$501,Transactions!G$2:G$501)</f>
        <v>1</v>
      </c>
      <c r="M964" s="1">
        <f>IF(L964=TRUE, _xlfn.XLOOKUP(C964, Products!A$2:A$91,Products!G$2:G$91), 0)</f>
        <v>0</v>
      </c>
      <c r="N964" t="str">
        <f ca="1">_xlfn.TEXTJOIN(", ", TRUE,
 IF(AND(L964=TRUE, E964&gt;0), "Membership Pricing", ""),
 IF(AND(L964=TRUE, M964&gt;0), "PC Points", ""),
 IF(AND(_xlfn.XLOOKUP(C964, Products!A:A, Products!C:C, "")="Bakery", RAND()&lt;0.3), "50% Perishable", "")
)</f>
        <v/>
      </c>
      <c r="O964" s="5">
        <f t="shared" ca="1" si="31"/>
        <v>0</v>
      </c>
    </row>
    <row r="965" spans="1:15" x14ac:dyDescent="0.45">
      <c r="A965" t="s">
        <v>192</v>
      </c>
      <c r="B965" s="6">
        <f>_xlfn.XLOOKUP(Table1[[#This Row],[Transaction_ID]],Transactions!A$2:A$501,Transactions!D$2:D$501)</f>
        <v>45712</v>
      </c>
      <c r="C965">
        <v>123557</v>
      </c>
      <c r="D965" s="5">
        <f>_xlfn.XLOOKUP(Table1[[#This Row],[SKU]],Products!A$2:A$91,Products!E$2:E$91)</f>
        <v>6.49</v>
      </c>
      <c r="E965" s="5">
        <f>_xlfn.XLOOKUP(C965,Products!A$2:A$91,Products!F$2:F$91)</f>
        <v>4.99</v>
      </c>
      <c r="F965">
        <v>4</v>
      </c>
      <c r="G965" s="5">
        <f>Table1[[#This Row],[Price]]*Table1[[#This Row],[Quantity_Sold]]</f>
        <v>25.96</v>
      </c>
      <c r="H965" s="5">
        <f t="shared" ca="1" si="30"/>
        <v>19.96</v>
      </c>
      <c r="I965">
        <f>_xlfn.XLOOKUP(Table1[[#This Row],[Transaction_ID]],Transactions!A$2:A$501,Transactions!B$2:B$501)</f>
        <v>207</v>
      </c>
      <c r="J965">
        <f>_xlfn.XLOOKUP(Table1[[#This Row],[Transaction_ID]],Transactions!$A$2:$A$501,Transactions!$C$2:$C$501)</f>
        <v>7</v>
      </c>
      <c r="K965" t="str">
        <f>_xlfn.XLOOKUP(Table1[[#This Row],[Transaction_ID]],Transactions!A$2:A$501,Transactions!F$2:F$501)</f>
        <v>Credit Card</v>
      </c>
      <c r="L965" t="b">
        <f>_xlfn.XLOOKUP(Table1[[#This Row],[Transaction_ID]],Transactions!A$2:A$501,Transactions!G$2:G$501)</f>
        <v>1</v>
      </c>
      <c r="M965" s="1">
        <f>IF(L965=TRUE, _xlfn.XLOOKUP(C965, Products!A$2:A$91,Products!G$2:G$91), 0)</f>
        <v>0</v>
      </c>
      <c r="N965" t="str">
        <f ca="1">_xlfn.TEXTJOIN(", ", TRUE,
 IF(AND(L965=TRUE, E965&gt;0), "Membership Pricing", ""),
 IF(AND(L965=TRUE, M965&gt;0), "PC Points", ""),
 IF(AND(_xlfn.XLOOKUP(C965, Products!A:A, Products!C:C, "")="Bakery", RAND()&lt;0.3), "50% Perishable", "")
)</f>
        <v>Membership Pricing</v>
      </c>
      <c r="O965" s="5">
        <f t="shared" ca="1" si="31"/>
        <v>6</v>
      </c>
    </row>
    <row r="966" spans="1:15" x14ac:dyDescent="0.45">
      <c r="A966" t="s">
        <v>193</v>
      </c>
      <c r="B966" s="6">
        <f>_xlfn.XLOOKUP(Table1[[#This Row],[Transaction_ID]],Transactions!A$2:A$501,Transactions!D$2:D$501)</f>
        <v>45749</v>
      </c>
      <c r="C966">
        <v>123599</v>
      </c>
      <c r="D966" s="5">
        <f>_xlfn.XLOOKUP(Table1[[#This Row],[SKU]],Products!A$2:A$91,Products!E$2:E$91)</f>
        <v>6.99</v>
      </c>
      <c r="E966" s="5">
        <f>_xlfn.XLOOKUP(C966,Products!A$2:A$91,Products!F$2:F$91)</f>
        <v>0</v>
      </c>
      <c r="F966">
        <v>2</v>
      </c>
      <c r="G966" s="5">
        <f>Table1[[#This Row],[Price]]*Table1[[#This Row],[Quantity_Sold]]</f>
        <v>13.98</v>
      </c>
      <c r="H966" s="5">
        <f t="shared" ca="1" si="30"/>
        <v>13.98</v>
      </c>
      <c r="I966">
        <f>_xlfn.XLOOKUP(Table1[[#This Row],[Transaction_ID]],Transactions!A$2:A$501,Transactions!B$2:B$501)</f>
        <v>223</v>
      </c>
      <c r="J966">
        <f>_xlfn.XLOOKUP(Table1[[#This Row],[Transaction_ID]],Transactions!$A$2:$A$501,Transactions!$C$2:$C$501)</f>
        <v>6</v>
      </c>
      <c r="K966" t="str">
        <f>_xlfn.XLOOKUP(Table1[[#This Row],[Transaction_ID]],Transactions!A$2:A$501,Transactions!F$2:F$501)</f>
        <v>Cash</v>
      </c>
      <c r="L966" t="b">
        <f>_xlfn.XLOOKUP(Table1[[#This Row],[Transaction_ID]],Transactions!A$2:A$501,Transactions!G$2:G$501)</f>
        <v>1</v>
      </c>
      <c r="M966" s="1">
        <f>IF(L966=TRUE, _xlfn.XLOOKUP(C966, Products!A$2:A$91,Products!G$2:G$91), 0)</f>
        <v>0</v>
      </c>
      <c r="N966" t="str">
        <f ca="1">_xlfn.TEXTJOIN(", ", TRUE,
 IF(AND(L966=TRUE, E966&gt;0), "Membership Pricing", ""),
 IF(AND(L966=TRUE, M966&gt;0), "PC Points", ""),
 IF(AND(_xlfn.XLOOKUP(C966, Products!A:A, Products!C:C, "")="Bakery", RAND()&lt;0.3), "50% Perishable", "")
)</f>
        <v/>
      </c>
      <c r="O966" s="5">
        <f t="shared" ca="1" si="31"/>
        <v>0</v>
      </c>
    </row>
    <row r="967" spans="1:15" x14ac:dyDescent="0.45">
      <c r="A967" t="s">
        <v>193</v>
      </c>
      <c r="B967" s="6">
        <f>_xlfn.XLOOKUP(Table1[[#This Row],[Transaction_ID]],Transactions!A$2:A$501,Transactions!D$2:D$501)</f>
        <v>45749</v>
      </c>
      <c r="C967">
        <v>123600</v>
      </c>
      <c r="D967" s="5">
        <f>_xlfn.XLOOKUP(Table1[[#This Row],[SKU]],Products!A$2:A$91,Products!E$2:E$91)</f>
        <v>4.99</v>
      </c>
      <c r="E967" s="5">
        <f>_xlfn.XLOOKUP(C967,Products!A$2:A$91,Products!F$2:F$91)</f>
        <v>0</v>
      </c>
      <c r="F967">
        <v>1</v>
      </c>
      <c r="G967" s="5">
        <f>Table1[[#This Row],[Price]]*Table1[[#This Row],[Quantity_Sold]]</f>
        <v>4.99</v>
      </c>
      <c r="H967" s="5">
        <f t="shared" ca="1" si="30"/>
        <v>4.99</v>
      </c>
      <c r="I967">
        <f>_xlfn.XLOOKUP(Table1[[#This Row],[Transaction_ID]],Transactions!A$2:A$501,Transactions!B$2:B$501)</f>
        <v>223</v>
      </c>
      <c r="J967">
        <f>_xlfn.XLOOKUP(Table1[[#This Row],[Transaction_ID]],Transactions!$A$2:$A$501,Transactions!$C$2:$C$501)</f>
        <v>6</v>
      </c>
      <c r="K967" t="str">
        <f>_xlfn.XLOOKUP(Table1[[#This Row],[Transaction_ID]],Transactions!A$2:A$501,Transactions!F$2:F$501)</f>
        <v>Cash</v>
      </c>
      <c r="L967" t="b">
        <f>_xlfn.XLOOKUP(Table1[[#This Row],[Transaction_ID]],Transactions!A$2:A$501,Transactions!G$2:G$501)</f>
        <v>1</v>
      </c>
      <c r="M967" s="1">
        <f>IF(L967=TRUE, _xlfn.XLOOKUP(C967, Products!A$2:A$91,Products!G$2:G$91), 0)</f>
        <v>2000</v>
      </c>
      <c r="N967" t="str">
        <f ca="1">_xlfn.TEXTJOIN(", ", TRUE,
 IF(AND(L967=TRUE, E967&gt;0), "Membership Pricing", ""),
 IF(AND(L967=TRUE, M967&gt;0), "PC Points", ""),
 IF(AND(_xlfn.XLOOKUP(C967, Products!A:A, Products!C:C, "")="Bakery", RAND()&lt;0.3), "50% Perishable", "")
)</f>
        <v>PC Points</v>
      </c>
      <c r="O967" s="5">
        <f t="shared" ca="1" si="31"/>
        <v>0</v>
      </c>
    </row>
    <row r="968" spans="1:15" x14ac:dyDescent="0.45">
      <c r="A968" t="s">
        <v>193</v>
      </c>
      <c r="B968" s="6">
        <f>_xlfn.XLOOKUP(Table1[[#This Row],[Transaction_ID]],Transactions!A$2:A$501,Transactions!D$2:D$501)</f>
        <v>45749</v>
      </c>
      <c r="C968">
        <v>123578</v>
      </c>
      <c r="D968" s="5">
        <f>_xlfn.XLOOKUP(Table1[[#This Row],[SKU]],Products!A$2:A$91,Products!E$2:E$91)</f>
        <v>3.29</v>
      </c>
      <c r="E968" s="5">
        <f>_xlfn.XLOOKUP(C968,Products!A$2:A$91,Products!F$2:F$91)</f>
        <v>0</v>
      </c>
      <c r="F968">
        <v>2</v>
      </c>
      <c r="G968" s="5">
        <f>Table1[[#This Row],[Price]]*Table1[[#This Row],[Quantity_Sold]]</f>
        <v>6.58</v>
      </c>
      <c r="H968" s="5">
        <f t="shared" ca="1" si="30"/>
        <v>6.58</v>
      </c>
      <c r="I968">
        <f>_xlfn.XLOOKUP(Table1[[#This Row],[Transaction_ID]],Transactions!A$2:A$501,Transactions!B$2:B$501)</f>
        <v>223</v>
      </c>
      <c r="J968">
        <f>_xlfn.XLOOKUP(Table1[[#This Row],[Transaction_ID]],Transactions!$A$2:$A$501,Transactions!$C$2:$C$501)</f>
        <v>6</v>
      </c>
      <c r="K968" t="str">
        <f>_xlfn.XLOOKUP(Table1[[#This Row],[Transaction_ID]],Transactions!A$2:A$501,Transactions!F$2:F$501)</f>
        <v>Cash</v>
      </c>
      <c r="L968" t="b">
        <f>_xlfn.XLOOKUP(Table1[[#This Row],[Transaction_ID]],Transactions!A$2:A$501,Transactions!G$2:G$501)</f>
        <v>1</v>
      </c>
      <c r="M968" s="1">
        <f>IF(L968=TRUE, _xlfn.XLOOKUP(C968, Products!A$2:A$91,Products!G$2:G$91), 0)</f>
        <v>0</v>
      </c>
      <c r="N968" t="str">
        <f ca="1">_xlfn.TEXTJOIN(", ", TRUE,
 IF(AND(L968=TRUE, E968&gt;0), "Membership Pricing", ""),
 IF(AND(L968=TRUE, M968&gt;0), "PC Points", ""),
 IF(AND(_xlfn.XLOOKUP(C968, Products!A:A, Products!C:C, "")="Bakery", RAND()&lt;0.3), "50% Perishable", "")
)</f>
        <v/>
      </c>
      <c r="O968" s="5">
        <f t="shared" ca="1" si="31"/>
        <v>0</v>
      </c>
    </row>
    <row r="969" spans="1:15" x14ac:dyDescent="0.45">
      <c r="A969" t="s">
        <v>193</v>
      </c>
      <c r="B969" s="6">
        <f>_xlfn.XLOOKUP(Table1[[#This Row],[Transaction_ID]],Transactions!A$2:A$501,Transactions!D$2:D$501)</f>
        <v>45749</v>
      </c>
      <c r="C969">
        <v>123554</v>
      </c>
      <c r="D969" s="5">
        <f>_xlfn.XLOOKUP(Table1[[#This Row],[SKU]],Products!A$2:A$91,Products!E$2:E$91)</f>
        <v>2.4900000000000002</v>
      </c>
      <c r="E969" s="5">
        <f>_xlfn.XLOOKUP(C969,Products!A$2:A$91,Products!F$2:F$91)</f>
        <v>0</v>
      </c>
      <c r="F969">
        <v>3</v>
      </c>
      <c r="G969" s="5">
        <f>Table1[[#This Row],[Price]]*Table1[[#This Row],[Quantity_Sold]]</f>
        <v>7.4700000000000006</v>
      </c>
      <c r="H969" s="5">
        <f t="shared" ca="1" si="30"/>
        <v>7.4700000000000006</v>
      </c>
      <c r="I969">
        <f>_xlfn.XLOOKUP(Table1[[#This Row],[Transaction_ID]],Transactions!A$2:A$501,Transactions!B$2:B$501)</f>
        <v>223</v>
      </c>
      <c r="J969">
        <f>_xlfn.XLOOKUP(Table1[[#This Row],[Transaction_ID]],Transactions!$A$2:$A$501,Transactions!$C$2:$C$501)</f>
        <v>6</v>
      </c>
      <c r="K969" t="str">
        <f>_xlfn.XLOOKUP(Table1[[#This Row],[Transaction_ID]],Transactions!A$2:A$501,Transactions!F$2:F$501)</f>
        <v>Cash</v>
      </c>
      <c r="L969" t="b">
        <f>_xlfn.XLOOKUP(Table1[[#This Row],[Transaction_ID]],Transactions!A$2:A$501,Transactions!G$2:G$501)</f>
        <v>1</v>
      </c>
      <c r="M969" s="1">
        <f>IF(L969=TRUE, _xlfn.XLOOKUP(C969, Products!A$2:A$91,Products!G$2:G$91), 0)</f>
        <v>0</v>
      </c>
      <c r="N969" t="str">
        <f ca="1">_xlfn.TEXTJOIN(", ", TRUE,
 IF(AND(L969=TRUE, E969&gt;0), "Membership Pricing", ""),
 IF(AND(L969=TRUE, M969&gt;0), "PC Points", ""),
 IF(AND(_xlfn.XLOOKUP(C969, Products!A:A, Products!C:C, "")="Bakery", RAND()&lt;0.3), "50% Perishable", "")
)</f>
        <v/>
      </c>
      <c r="O969" s="5">
        <f t="shared" ca="1" si="31"/>
        <v>0</v>
      </c>
    </row>
    <row r="970" spans="1:15" x14ac:dyDescent="0.45">
      <c r="A970" t="s">
        <v>194</v>
      </c>
      <c r="B970" s="6">
        <f>_xlfn.XLOOKUP(Table1[[#This Row],[Transaction_ID]],Transactions!A$2:A$501,Transactions!D$2:D$501)</f>
        <v>45749</v>
      </c>
      <c r="C970">
        <v>123558</v>
      </c>
      <c r="D970" s="5">
        <f>_xlfn.XLOOKUP(Table1[[#This Row],[SKU]],Products!A$2:A$91,Products!E$2:E$91)</f>
        <v>3.99</v>
      </c>
      <c r="E970" s="5">
        <f>_xlfn.XLOOKUP(C970,Products!A$2:A$91,Products!F$2:F$91)</f>
        <v>0</v>
      </c>
      <c r="F970">
        <v>5</v>
      </c>
      <c r="G970" s="5">
        <f>Table1[[#This Row],[Price]]*Table1[[#This Row],[Quantity_Sold]]</f>
        <v>19.950000000000003</v>
      </c>
      <c r="H970" s="5">
        <f t="shared" ca="1" si="30"/>
        <v>19.950000000000003</v>
      </c>
      <c r="I970">
        <f>_xlfn.XLOOKUP(Table1[[#This Row],[Transaction_ID]],Transactions!A$2:A$501,Transactions!B$2:B$501)</f>
        <v>217</v>
      </c>
      <c r="J970">
        <f>_xlfn.XLOOKUP(Table1[[#This Row],[Transaction_ID]],Transactions!$A$2:$A$501,Transactions!$C$2:$C$501)</f>
        <v>7</v>
      </c>
      <c r="K970" t="str">
        <f>_xlfn.XLOOKUP(Table1[[#This Row],[Transaction_ID]],Transactions!A$2:A$501,Transactions!F$2:F$501)</f>
        <v>Cash</v>
      </c>
      <c r="L970" t="b">
        <f>_xlfn.XLOOKUP(Table1[[#This Row],[Transaction_ID]],Transactions!A$2:A$501,Transactions!G$2:G$501)</f>
        <v>1</v>
      </c>
      <c r="M970" s="1">
        <f>IF(L970=TRUE, _xlfn.XLOOKUP(C970, Products!A$2:A$91,Products!G$2:G$91), 0)</f>
        <v>0</v>
      </c>
      <c r="N970" t="str">
        <f ca="1">_xlfn.TEXTJOIN(", ", TRUE,
 IF(AND(L970=TRUE, E970&gt;0), "Membership Pricing", ""),
 IF(AND(L970=TRUE, M970&gt;0), "PC Points", ""),
 IF(AND(_xlfn.XLOOKUP(C970, Products!A:A, Products!C:C, "")="Bakery", RAND()&lt;0.3), "50% Perishable", "")
)</f>
        <v/>
      </c>
      <c r="O970" s="5">
        <f t="shared" ca="1" si="31"/>
        <v>0</v>
      </c>
    </row>
    <row r="971" spans="1:15" x14ac:dyDescent="0.45">
      <c r="A971" t="s">
        <v>194</v>
      </c>
      <c r="B971" s="6">
        <f>_xlfn.XLOOKUP(Table1[[#This Row],[Transaction_ID]],Transactions!A$2:A$501,Transactions!D$2:D$501)</f>
        <v>45749</v>
      </c>
      <c r="C971">
        <v>123550</v>
      </c>
      <c r="D971" s="5">
        <f>_xlfn.XLOOKUP(Table1[[#This Row],[SKU]],Products!A$2:A$91,Products!E$2:E$91)</f>
        <v>5.99</v>
      </c>
      <c r="E971" s="5">
        <f>_xlfn.XLOOKUP(C971,Products!A$2:A$91,Products!F$2:F$91)</f>
        <v>0</v>
      </c>
      <c r="F971">
        <v>5</v>
      </c>
      <c r="G971" s="5">
        <f>Table1[[#This Row],[Price]]*Table1[[#This Row],[Quantity_Sold]]</f>
        <v>29.950000000000003</v>
      </c>
      <c r="H971" s="5">
        <f t="shared" ca="1" si="30"/>
        <v>29.950000000000003</v>
      </c>
      <c r="I971">
        <f>_xlfn.XLOOKUP(Table1[[#This Row],[Transaction_ID]],Transactions!A$2:A$501,Transactions!B$2:B$501)</f>
        <v>217</v>
      </c>
      <c r="J971">
        <f>_xlfn.XLOOKUP(Table1[[#This Row],[Transaction_ID]],Transactions!$A$2:$A$501,Transactions!$C$2:$C$501)</f>
        <v>7</v>
      </c>
      <c r="K971" t="str">
        <f>_xlfn.XLOOKUP(Table1[[#This Row],[Transaction_ID]],Transactions!A$2:A$501,Transactions!F$2:F$501)</f>
        <v>Cash</v>
      </c>
      <c r="L971" t="b">
        <f>_xlfn.XLOOKUP(Table1[[#This Row],[Transaction_ID]],Transactions!A$2:A$501,Transactions!G$2:G$501)</f>
        <v>1</v>
      </c>
      <c r="M971" s="1">
        <f>IF(L971=TRUE, _xlfn.XLOOKUP(C971, Products!A$2:A$91,Products!G$2:G$91), 0)</f>
        <v>0</v>
      </c>
      <c r="N971" t="str">
        <f ca="1">_xlfn.TEXTJOIN(", ", TRUE,
 IF(AND(L971=TRUE, E971&gt;0), "Membership Pricing", ""),
 IF(AND(L971=TRUE, M971&gt;0), "PC Points", ""),
 IF(AND(_xlfn.XLOOKUP(C971, Products!A:A, Products!C:C, "")="Bakery", RAND()&lt;0.3), "50% Perishable", "")
)</f>
        <v/>
      </c>
      <c r="O971" s="5">
        <f t="shared" ca="1" si="31"/>
        <v>0</v>
      </c>
    </row>
    <row r="972" spans="1:15" x14ac:dyDescent="0.45">
      <c r="A972" t="s">
        <v>194</v>
      </c>
      <c r="B972" s="6">
        <f>_xlfn.XLOOKUP(Table1[[#This Row],[Transaction_ID]],Transactions!A$2:A$501,Transactions!D$2:D$501)</f>
        <v>45749</v>
      </c>
      <c r="C972">
        <v>123544</v>
      </c>
      <c r="D972" s="5">
        <f>_xlfn.XLOOKUP(Table1[[#This Row],[SKU]],Products!A$2:A$91,Products!E$2:E$91)</f>
        <v>4.99</v>
      </c>
      <c r="E972" s="5">
        <f>_xlfn.XLOOKUP(C972,Products!A$2:A$91,Products!F$2:F$91)</f>
        <v>0</v>
      </c>
      <c r="F972">
        <v>4</v>
      </c>
      <c r="G972" s="5">
        <f>Table1[[#This Row],[Price]]*Table1[[#This Row],[Quantity_Sold]]</f>
        <v>19.96</v>
      </c>
      <c r="H972" s="5">
        <f t="shared" ca="1" si="30"/>
        <v>19.96</v>
      </c>
      <c r="I972">
        <f>_xlfn.XLOOKUP(Table1[[#This Row],[Transaction_ID]],Transactions!A$2:A$501,Transactions!B$2:B$501)</f>
        <v>217</v>
      </c>
      <c r="J972">
        <f>_xlfn.XLOOKUP(Table1[[#This Row],[Transaction_ID]],Transactions!$A$2:$A$501,Transactions!$C$2:$C$501)</f>
        <v>7</v>
      </c>
      <c r="K972" t="str">
        <f>_xlfn.XLOOKUP(Table1[[#This Row],[Transaction_ID]],Transactions!A$2:A$501,Transactions!F$2:F$501)</f>
        <v>Cash</v>
      </c>
      <c r="L972" t="b">
        <f>_xlfn.XLOOKUP(Table1[[#This Row],[Transaction_ID]],Transactions!A$2:A$501,Transactions!G$2:G$501)</f>
        <v>1</v>
      </c>
      <c r="M972" s="1">
        <f>IF(L972=TRUE, _xlfn.XLOOKUP(C972, Products!A$2:A$91,Products!G$2:G$91), 0)</f>
        <v>0</v>
      </c>
      <c r="N972" t="str">
        <f ca="1">_xlfn.TEXTJOIN(", ", TRUE,
 IF(AND(L972=TRUE, E972&gt;0), "Membership Pricing", ""),
 IF(AND(L972=TRUE, M972&gt;0), "PC Points", ""),
 IF(AND(_xlfn.XLOOKUP(C972, Products!A:A, Products!C:C, "")="Bakery", RAND()&lt;0.3), "50% Perishable", "")
)</f>
        <v/>
      </c>
      <c r="O972" s="5">
        <f t="shared" ca="1" si="31"/>
        <v>0</v>
      </c>
    </row>
    <row r="973" spans="1:15" x14ac:dyDescent="0.45">
      <c r="A973" t="s">
        <v>415</v>
      </c>
      <c r="B973" s="6">
        <f>_xlfn.XLOOKUP(Table1[[#This Row],[Transaction_ID]],Transactions!A$2:A$501,Transactions!D$2:D$501)</f>
        <v>45749</v>
      </c>
      <c r="C973">
        <v>123523</v>
      </c>
      <c r="D973" s="5">
        <f>_xlfn.XLOOKUP(Table1[[#This Row],[SKU]],Products!A$2:A$91,Products!E$2:E$91)</f>
        <v>5.99</v>
      </c>
      <c r="E973" s="5">
        <f>_xlfn.XLOOKUP(C973,Products!A$2:A$91,Products!F$2:F$91)</f>
        <v>0</v>
      </c>
      <c r="F973">
        <v>2</v>
      </c>
      <c r="G973" s="5">
        <f>Table1[[#This Row],[Price]]*Table1[[#This Row],[Quantity_Sold]]</f>
        <v>11.98</v>
      </c>
      <c r="H973" s="5">
        <f t="shared" ca="1" si="30"/>
        <v>11.98</v>
      </c>
      <c r="I973">
        <f>_xlfn.XLOOKUP(Table1[[#This Row],[Transaction_ID]],Transactions!A$2:A$501,Transactions!B$2:B$501)</f>
        <v>218</v>
      </c>
      <c r="J973">
        <f>_xlfn.XLOOKUP(Table1[[#This Row],[Transaction_ID]],Transactions!$A$2:$A$501,Transactions!$C$2:$C$501)</f>
        <v>3</v>
      </c>
      <c r="K973" t="str">
        <f>_xlfn.XLOOKUP(Table1[[#This Row],[Transaction_ID]],Transactions!A$2:A$501,Transactions!F$2:F$501)</f>
        <v>Cash</v>
      </c>
      <c r="L973" t="b">
        <f>_xlfn.XLOOKUP(Table1[[#This Row],[Transaction_ID]],Transactions!A$2:A$501,Transactions!G$2:G$501)</f>
        <v>1</v>
      </c>
      <c r="M973" s="1">
        <f>IF(L973=TRUE, _xlfn.XLOOKUP(C973, Products!A$2:A$91,Products!G$2:G$91), 0)</f>
        <v>0</v>
      </c>
      <c r="N973" t="str">
        <f ca="1">_xlfn.TEXTJOIN(", ", TRUE,
 IF(AND(L973=TRUE, E973&gt;0), "Membership Pricing", ""),
 IF(AND(L973=TRUE, M973&gt;0), "PC Points", ""),
 IF(AND(_xlfn.XLOOKUP(C973, Products!A:A, Products!C:C, "")="Bakery", RAND()&lt;0.3), "50% Perishable", "")
)</f>
        <v/>
      </c>
      <c r="O973" s="5">
        <f t="shared" ca="1" si="31"/>
        <v>0</v>
      </c>
    </row>
    <row r="974" spans="1:15" x14ac:dyDescent="0.45">
      <c r="A974" t="s">
        <v>415</v>
      </c>
      <c r="B974" s="6">
        <f>_xlfn.XLOOKUP(Table1[[#This Row],[Transaction_ID]],Transactions!A$2:A$501,Transactions!D$2:D$501)</f>
        <v>45749</v>
      </c>
      <c r="C974">
        <v>123541</v>
      </c>
      <c r="D974" s="5">
        <f>_xlfn.XLOOKUP(Table1[[#This Row],[SKU]],Products!A$2:A$91,Products!E$2:E$91)</f>
        <v>6.99</v>
      </c>
      <c r="E974" s="5">
        <f>_xlfn.XLOOKUP(C974,Products!A$2:A$91,Products!F$2:F$91)</f>
        <v>0</v>
      </c>
      <c r="F974">
        <v>1</v>
      </c>
      <c r="G974" s="5">
        <f>Table1[[#This Row],[Price]]*Table1[[#This Row],[Quantity_Sold]]</f>
        <v>6.99</v>
      </c>
      <c r="H974" s="5">
        <f t="shared" ca="1" si="30"/>
        <v>6.99</v>
      </c>
      <c r="I974">
        <f>_xlfn.XLOOKUP(Table1[[#This Row],[Transaction_ID]],Transactions!A$2:A$501,Transactions!B$2:B$501)</f>
        <v>218</v>
      </c>
      <c r="J974">
        <f>_xlfn.XLOOKUP(Table1[[#This Row],[Transaction_ID]],Transactions!$A$2:$A$501,Transactions!$C$2:$C$501)</f>
        <v>3</v>
      </c>
      <c r="K974" t="str">
        <f>_xlfn.XLOOKUP(Table1[[#This Row],[Transaction_ID]],Transactions!A$2:A$501,Transactions!F$2:F$501)</f>
        <v>Cash</v>
      </c>
      <c r="L974" t="b">
        <f>_xlfn.XLOOKUP(Table1[[#This Row],[Transaction_ID]],Transactions!A$2:A$501,Transactions!G$2:G$501)</f>
        <v>1</v>
      </c>
      <c r="M974" s="1">
        <f>IF(L974=TRUE, _xlfn.XLOOKUP(C974, Products!A$2:A$91,Products!G$2:G$91), 0)</f>
        <v>0</v>
      </c>
      <c r="N974" t="str">
        <f ca="1">_xlfn.TEXTJOIN(", ", TRUE,
 IF(AND(L974=TRUE, E974&gt;0), "Membership Pricing", ""),
 IF(AND(L974=TRUE, M974&gt;0), "PC Points", ""),
 IF(AND(_xlfn.XLOOKUP(C974, Products!A:A, Products!C:C, "")="Bakery", RAND()&lt;0.3), "50% Perishable", "")
)</f>
        <v/>
      </c>
      <c r="O974" s="5">
        <f t="shared" ca="1" si="31"/>
        <v>0</v>
      </c>
    </row>
    <row r="975" spans="1:15" x14ac:dyDescent="0.45">
      <c r="A975" t="s">
        <v>416</v>
      </c>
      <c r="B975" s="6">
        <f>_xlfn.XLOOKUP(Table1[[#This Row],[Transaction_ID]],Transactions!A$2:A$501,Transactions!D$2:D$501)</f>
        <v>45749</v>
      </c>
      <c r="C975">
        <v>123530</v>
      </c>
      <c r="D975" s="5">
        <f>_xlfn.XLOOKUP(Table1[[#This Row],[SKU]],Products!A$2:A$91,Products!E$2:E$91)</f>
        <v>3.49</v>
      </c>
      <c r="E975" s="5">
        <f>_xlfn.XLOOKUP(C975,Products!A$2:A$91,Products!F$2:F$91)</f>
        <v>0</v>
      </c>
      <c r="F975">
        <v>4</v>
      </c>
      <c r="G975" s="5">
        <f>Table1[[#This Row],[Price]]*Table1[[#This Row],[Quantity_Sold]]</f>
        <v>13.96</v>
      </c>
      <c r="H975" s="5">
        <f t="shared" ca="1" si="30"/>
        <v>13.96</v>
      </c>
      <c r="I975">
        <f>_xlfn.XLOOKUP(Table1[[#This Row],[Transaction_ID]],Transactions!A$2:A$501,Transactions!B$2:B$501)</f>
        <v>215</v>
      </c>
      <c r="J975">
        <f>_xlfn.XLOOKUP(Table1[[#This Row],[Transaction_ID]],Transactions!$A$2:$A$501,Transactions!$C$2:$C$501)</f>
        <v>4</v>
      </c>
      <c r="K975" t="str">
        <f>_xlfn.XLOOKUP(Table1[[#This Row],[Transaction_ID]],Transactions!A$2:A$501,Transactions!F$2:F$501)</f>
        <v>Cash</v>
      </c>
      <c r="L975" t="b">
        <f>_xlfn.XLOOKUP(Table1[[#This Row],[Transaction_ID]],Transactions!A$2:A$501,Transactions!G$2:G$501)</f>
        <v>1</v>
      </c>
      <c r="M975" s="1">
        <f>IF(L975=TRUE, _xlfn.XLOOKUP(C975, Products!A$2:A$91,Products!G$2:G$91), 0)</f>
        <v>0</v>
      </c>
      <c r="N975" t="str">
        <f ca="1">_xlfn.TEXTJOIN(", ", TRUE,
 IF(AND(L975=TRUE, E975&gt;0), "Membership Pricing", ""),
 IF(AND(L975=TRUE, M975&gt;0), "PC Points", ""),
 IF(AND(_xlfn.XLOOKUP(C975, Products!A:A, Products!C:C, "")="Bakery", RAND()&lt;0.3), "50% Perishable", "")
)</f>
        <v/>
      </c>
      <c r="O975" s="5">
        <f t="shared" ca="1" si="31"/>
        <v>0</v>
      </c>
    </row>
    <row r="976" spans="1:15" x14ac:dyDescent="0.45">
      <c r="A976" t="s">
        <v>416</v>
      </c>
      <c r="B976" s="6">
        <f>_xlfn.XLOOKUP(Table1[[#This Row],[Transaction_ID]],Transactions!A$2:A$501,Transactions!D$2:D$501)</f>
        <v>45749</v>
      </c>
      <c r="C976">
        <v>123511</v>
      </c>
      <c r="D976" s="5">
        <f>_xlfn.XLOOKUP(Table1[[#This Row],[SKU]],Products!A$2:A$91,Products!E$2:E$91)</f>
        <v>2.4900000000000002</v>
      </c>
      <c r="E976" s="5">
        <f>_xlfn.XLOOKUP(C976,Products!A$2:A$91,Products!F$2:F$91)</f>
        <v>2</v>
      </c>
      <c r="F976">
        <v>5</v>
      </c>
      <c r="G976" s="5">
        <f>Table1[[#This Row],[Price]]*Table1[[#This Row],[Quantity_Sold]]</f>
        <v>12.450000000000001</v>
      </c>
      <c r="H976" s="5">
        <f t="shared" ca="1" si="30"/>
        <v>10</v>
      </c>
      <c r="I976">
        <f>_xlfn.XLOOKUP(Table1[[#This Row],[Transaction_ID]],Transactions!A$2:A$501,Transactions!B$2:B$501)</f>
        <v>215</v>
      </c>
      <c r="J976">
        <f>_xlfn.XLOOKUP(Table1[[#This Row],[Transaction_ID]],Transactions!$A$2:$A$501,Transactions!$C$2:$C$501)</f>
        <v>4</v>
      </c>
      <c r="K976" t="str">
        <f>_xlfn.XLOOKUP(Table1[[#This Row],[Transaction_ID]],Transactions!A$2:A$501,Transactions!F$2:F$501)</f>
        <v>Cash</v>
      </c>
      <c r="L976" t="b">
        <f>_xlfn.XLOOKUP(Table1[[#This Row],[Transaction_ID]],Transactions!A$2:A$501,Transactions!G$2:G$501)</f>
        <v>1</v>
      </c>
      <c r="M976" s="1">
        <f>IF(L976=TRUE, _xlfn.XLOOKUP(C976, Products!A$2:A$91,Products!G$2:G$91), 0)</f>
        <v>0</v>
      </c>
      <c r="N976" t="str">
        <f ca="1">_xlfn.TEXTJOIN(", ", TRUE,
 IF(AND(L976=TRUE, E976&gt;0), "Membership Pricing", ""),
 IF(AND(L976=TRUE, M976&gt;0), "PC Points", ""),
 IF(AND(_xlfn.XLOOKUP(C976, Products!A:A, Products!C:C, "")="Bakery", RAND()&lt;0.3), "50% Perishable", "")
)</f>
        <v>Membership Pricing</v>
      </c>
      <c r="O976" s="5">
        <f t="shared" ca="1" si="31"/>
        <v>2.4500000000000011</v>
      </c>
    </row>
    <row r="977" spans="1:15" x14ac:dyDescent="0.45">
      <c r="A977" t="s">
        <v>195</v>
      </c>
      <c r="B977" s="6">
        <f>_xlfn.XLOOKUP(Table1[[#This Row],[Transaction_ID]],Transactions!A$2:A$501,Transactions!D$2:D$501)</f>
        <v>45749</v>
      </c>
      <c r="C977">
        <v>123518</v>
      </c>
      <c r="D977" s="5">
        <f>_xlfn.XLOOKUP(Table1[[#This Row],[SKU]],Products!A$2:A$91,Products!E$2:E$91)</f>
        <v>1.99</v>
      </c>
      <c r="E977" s="5">
        <f>_xlfn.XLOOKUP(C977,Products!A$2:A$91,Products!F$2:F$91)</f>
        <v>0</v>
      </c>
      <c r="F977">
        <v>5</v>
      </c>
      <c r="G977" s="5">
        <f>Table1[[#This Row],[Price]]*Table1[[#This Row],[Quantity_Sold]]</f>
        <v>9.9499999999999993</v>
      </c>
      <c r="H977" s="5">
        <f t="shared" ca="1" si="30"/>
        <v>9.9499999999999993</v>
      </c>
      <c r="I977">
        <f>_xlfn.XLOOKUP(Table1[[#This Row],[Transaction_ID]],Transactions!A$2:A$501,Transactions!B$2:B$501)</f>
        <v>220</v>
      </c>
      <c r="J977">
        <f>_xlfn.XLOOKUP(Table1[[#This Row],[Transaction_ID]],Transactions!$A$2:$A$501,Transactions!$C$2:$C$501)</f>
        <v>5</v>
      </c>
      <c r="K977" t="str">
        <f>_xlfn.XLOOKUP(Table1[[#This Row],[Transaction_ID]],Transactions!A$2:A$501,Transactions!F$2:F$501)</f>
        <v>Credit Card</v>
      </c>
      <c r="L977" t="b">
        <f>_xlfn.XLOOKUP(Table1[[#This Row],[Transaction_ID]],Transactions!A$2:A$501,Transactions!G$2:G$501)</f>
        <v>1</v>
      </c>
      <c r="M977" s="1">
        <f>IF(L977=TRUE, _xlfn.XLOOKUP(C977, Products!A$2:A$91,Products!G$2:G$91), 0)</f>
        <v>0</v>
      </c>
      <c r="N977" t="str">
        <f ca="1">_xlfn.TEXTJOIN(", ", TRUE,
 IF(AND(L977=TRUE, E977&gt;0), "Membership Pricing", ""),
 IF(AND(L977=TRUE, M977&gt;0), "PC Points", ""),
 IF(AND(_xlfn.XLOOKUP(C977, Products!A:A, Products!C:C, "")="Bakery", RAND()&lt;0.3), "50% Perishable", "")
)</f>
        <v/>
      </c>
      <c r="O977" s="5">
        <f t="shared" ca="1" si="31"/>
        <v>0</v>
      </c>
    </row>
    <row r="978" spans="1:15" x14ac:dyDescent="0.45">
      <c r="A978" t="s">
        <v>195</v>
      </c>
      <c r="B978" s="6">
        <f>_xlfn.XLOOKUP(Table1[[#This Row],[Transaction_ID]],Transactions!A$2:A$501,Transactions!D$2:D$501)</f>
        <v>45749</v>
      </c>
      <c r="C978">
        <v>123535</v>
      </c>
      <c r="D978" s="5">
        <f>_xlfn.XLOOKUP(Table1[[#This Row],[SKU]],Products!A$2:A$91,Products!E$2:E$91)</f>
        <v>4.99</v>
      </c>
      <c r="E978" s="5">
        <f>_xlfn.XLOOKUP(C978,Products!A$2:A$91,Products!F$2:F$91)</f>
        <v>0</v>
      </c>
      <c r="F978">
        <v>5</v>
      </c>
      <c r="G978" s="5">
        <f>Table1[[#This Row],[Price]]*Table1[[#This Row],[Quantity_Sold]]</f>
        <v>24.950000000000003</v>
      </c>
      <c r="H978" s="5">
        <f t="shared" ca="1" si="30"/>
        <v>24.950000000000003</v>
      </c>
      <c r="I978">
        <f>_xlfn.XLOOKUP(Table1[[#This Row],[Transaction_ID]],Transactions!A$2:A$501,Transactions!B$2:B$501)</f>
        <v>220</v>
      </c>
      <c r="J978">
        <f>_xlfn.XLOOKUP(Table1[[#This Row],[Transaction_ID]],Transactions!$A$2:$A$501,Transactions!$C$2:$C$501)</f>
        <v>5</v>
      </c>
      <c r="K978" t="str">
        <f>_xlfn.XLOOKUP(Table1[[#This Row],[Transaction_ID]],Transactions!A$2:A$501,Transactions!F$2:F$501)</f>
        <v>Credit Card</v>
      </c>
      <c r="L978" t="b">
        <f>_xlfn.XLOOKUP(Table1[[#This Row],[Transaction_ID]],Transactions!A$2:A$501,Transactions!G$2:G$501)</f>
        <v>1</v>
      </c>
      <c r="M978" s="1">
        <f>IF(L978=TRUE, _xlfn.XLOOKUP(C978, Products!A$2:A$91,Products!G$2:G$91), 0)</f>
        <v>0</v>
      </c>
      <c r="N978" t="str">
        <f ca="1">_xlfn.TEXTJOIN(", ", TRUE,
 IF(AND(L978=TRUE, E978&gt;0), "Membership Pricing", ""),
 IF(AND(L978=TRUE, M978&gt;0), "PC Points", ""),
 IF(AND(_xlfn.XLOOKUP(C978, Products!A:A, Products!C:C, "")="Bakery", RAND()&lt;0.3), "50% Perishable", "")
)</f>
        <v/>
      </c>
      <c r="O978" s="5">
        <f t="shared" ca="1" si="31"/>
        <v>0</v>
      </c>
    </row>
    <row r="979" spans="1:15" x14ac:dyDescent="0.45">
      <c r="A979" t="s">
        <v>195</v>
      </c>
      <c r="B979" s="6">
        <f>_xlfn.XLOOKUP(Table1[[#This Row],[Transaction_ID]],Transactions!A$2:A$501,Transactions!D$2:D$501)</f>
        <v>45749</v>
      </c>
      <c r="C979">
        <v>123579</v>
      </c>
      <c r="D979" s="5">
        <f>_xlfn.XLOOKUP(Table1[[#This Row],[SKU]],Products!A$2:A$91,Products!E$2:E$91)</f>
        <v>5.49</v>
      </c>
      <c r="E979" s="5">
        <f>_xlfn.XLOOKUP(C979,Products!A$2:A$91,Products!F$2:F$91)</f>
        <v>0</v>
      </c>
      <c r="F979">
        <v>2</v>
      </c>
      <c r="G979" s="5">
        <f>Table1[[#This Row],[Price]]*Table1[[#This Row],[Quantity_Sold]]</f>
        <v>10.98</v>
      </c>
      <c r="H979" s="5">
        <f t="shared" ca="1" si="30"/>
        <v>10.98</v>
      </c>
      <c r="I979">
        <f>_xlfn.XLOOKUP(Table1[[#This Row],[Transaction_ID]],Transactions!A$2:A$501,Transactions!B$2:B$501)</f>
        <v>220</v>
      </c>
      <c r="J979">
        <f>_xlfn.XLOOKUP(Table1[[#This Row],[Transaction_ID]],Transactions!$A$2:$A$501,Transactions!$C$2:$C$501)</f>
        <v>5</v>
      </c>
      <c r="K979" t="str">
        <f>_xlfn.XLOOKUP(Table1[[#This Row],[Transaction_ID]],Transactions!A$2:A$501,Transactions!F$2:F$501)</f>
        <v>Credit Card</v>
      </c>
      <c r="L979" t="b">
        <f>_xlfn.XLOOKUP(Table1[[#This Row],[Transaction_ID]],Transactions!A$2:A$501,Transactions!G$2:G$501)</f>
        <v>1</v>
      </c>
      <c r="M979" s="1">
        <f>IF(L979=TRUE, _xlfn.XLOOKUP(C979, Products!A$2:A$91,Products!G$2:G$91), 0)</f>
        <v>0</v>
      </c>
      <c r="N979" t="str">
        <f ca="1">_xlfn.TEXTJOIN(", ", TRUE,
 IF(AND(L979=TRUE, E979&gt;0), "Membership Pricing", ""),
 IF(AND(L979=TRUE, M979&gt;0), "PC Points", ""),
 IF(AND(_xlfn.XLOOKUP(C979, Products!A:A, Products!C:C, "")="Bakery", RAND()&lt;0.3), "50% Perishable", "")
)</f>
        <v/>
      </c>
      <c r="O979" s="5">
        <f t="shared" ca="1" si="31"/>
        <v>0</v>
      </c>
    </row>
    <row r="980" spans="1:15" x14ac:dyDescent="0.45">
      <c r="A980" t="s">
        <v>195</v>
      </c>
      <c r="B980" s="6">
        <f>_xlfn.XLOOKUP(Table1[[#This Row],[Transaction_ID]],Transactions!A$2:A$501,Transactions!D$2:D$501)</f>
        <v>45749</v>
      </c>
      <c r="C980">
        <v>123544</v>
      </c>
      <c r="D980" s="5">
        <f>_xlfn.XLOOKUP(Table1[[#This Row],[SKU]],Products!A$2:A$91,Products!E$2:E$91)</f>
        <v>4.99</v>
      </c>
      <c r="E980" s="5">
        <f>_xlfn.XLOOKUP(C980,Products!A$2:A$91,Products!F$2:F$91)</f>
        <v>0</v>
      </c>
      <c r="F980">
        <v>5</v>
      </c>
      <c r="G980" s="5">
        <f>Table1[[#This Row],[Price]]*Table1[[#This Row],[Quantity_Sold]]</f>
        <v>24.950000000000003</v>
      </c>
      <c r="H980" s="5">
        <f t="shared" ca="1" si="30"/>
        <v>24.950000000000003</v>
      </c>
      <c r="I980">
        <f>_xlfn.XLOOKUP(Table1[[#This Row],[Transaction_ID]],Transactions!A$2:A$501,Transactions!B$2:B$501)</f>
        <v>220</v>
      </c>
      <c r="J980">
        <f>_xlfn.XLOOKUP(Table1[[#This Row],[Transaction_ID]],Transactions!$A$2:$A$501,Transactions!$C$2:$C$501)</f>
        <v>5</v>
      </c>
      <c r="K980" t="str">
        <f>_xlfn.XLOOKUP(Table1[[#This Row],[Transaction_ID]],Transactions!A$2:A$501,Transactions!F$2:F$501)</f>
        <v>Credit Card</v>
      </c>
      <c r="L980" t="b">
        <f>_xlfn.XLOOKUP(Table1[[#This Row],[Transaction_ID]],Transactions!A$2:A$501,Transactions!G$2:G$501)</f>
        <v>1</v>
      </c>
      <c r="M980" s="1">
        <f>IF(L980=TRUE, _xlfn.XLOOKUP(C980, Products!A$2:A$91,Products!G$2:G$91), 0)</f>
        <v>0</v>
      </c>
      <c r="N980" t="str">
        <f ca="1">_xlfn.TEXTJOIN(", ", TRUE,
 IF(AND(L980=TRUE, E980&gt;0), "Membership Pricing", ""),
 IF(AND(L980=TRUE, M980&gt;0), "PC Points", ""),
 IF(AND(_xlfn.XLOOKUP(C980, Products!A:A, Products!C:C, "")="Bakery", RAND()&lt;0.3), "50% Perishable", "")
)</f>
        <v/>
      </c>
      <c r="O980" s="5">
        <f t="shared" ca="1" si="31"/>
        <v>0</v>
      </c>
    </row>
    <row r="981" spans="1:15" x14ac:dyDescent="0.45">
      <c r="A981" t="s">
        <v>196</v>
      </c>
      <c r="B981" s="6">
        <f>_xlfn.XLOOKUP(Table1[[#This Row],[Transaction_ID]],Transactions!A$2:A$501,Transactions!D$2:D$501)</f>
        <v>45732</v>
      </c>
      <c r="C981">
        <v>123574</v>
      </c>
      <c r="D981" s="5">
        <f>_xlfn.XLOOKUP(Table1[[#This Row],[SKU]],Products!A$2:A$91,Products!E$2:E$91)</f>
        <v>4.99</v>
      </c>
      <c r="E981" s="5">
        <f>_xlfn.XLOOKUP(C981,Products!A$2:A$91,Products!F$2:F$91)</f>
        <v>0</v>
      </c>
      <c r="F981">
        <v>3</v>
      </c>
      <c r="G981" s="5">
        <f>Table1[[#This Row],[Price]]*Table1[[#This Row],[Quantity_Sold]]</f>
        <v>14.97</v>
      </c>
      <c r="H981" s="5">
        <f t="shared" ca="1" si="30"/>
        <v>7.4850000000000003</v>
      </c>
      <c r="I981">
        <f>_xlfn.XLOOKUP(Table1[[#This Row],[Transaction_ID]],Transactions!A$2:A$501,Transactions!B$2:B$501)</f>
        <v>213</v>
      </c>
      <c r="J981">
        <f>_xlfn.XLOOKUP(Table1[[#This Row],[Transaction_ID]],Transactions!$A$2:$A$501,Transactions!$C$2:$C$501)</f>
        <v>7</v>
      </c>
      <c r="K981" t="str">
        <f>_xlfn.XLOOKUP(Table1[[#This Row],[Transaction_ID]],Transactions!A$2:A$501,Transactions!F$2:F$501)</f>
        <v>Credit Card</v>
      </c>
      <c r="L981" t="b">
        <f>_xlfn.XLOOKUP(Table1[[#This Row],[Transaction_ID]],Transactions!A$2:A$501,Transactions!G$2:G$501)</f>
        <v>1</v>
      </c>
      <c r="M981" s="1">
        <f>IF(L981=TRUE, _xlfn.XLOOKUP(C981, Products!A$2:A$91,Products!G$2:G$91), 0)</f>
        <v>0</v>
      </c>
      <c r="N981" t="str">
        <f ca="1">_xlfn.TEXTJOIN(", ", TRUE,
 IF(AND(L981=TRUE, E981&gt;0), "Membership Pricing", ""),
 IF(AND(L981=TRUE, M981&gt;0), "PC Points", ""),
 IF(AND(_xlfn.XLOOKUP(C981, Products!A:A, Products!C:C, "")="Bakery", RAND()&lt;0.3), "50% Perishable", "")
)</f>
        <v>50% Perishable</v>
      </c>
      <c r="O981" s="5">
        <f t="shared" ca="1" si="31"/>
        <v>7.4850000000000003</v>
      </c>
    </row>
    <row r="982" spans="1:15" x14ac:dyDescent="0.45">
      <c r="A982" t="s">
        <v>196</v>
      </c>
      <c r="B982" s="6">
        <f>_xlfn.XLOOKUP(Table1[[#This Row],[Transaction_ID]],Transactions!A$2:A$501,Transactions!D$2:D$501)</f>
        <v>45732</v>
      </c>
      <c r="C982">
        <v>123517</v>
      </c>
      <c r="D982" s="5">
        <f>_xlfn.XLOOKUP(Table1[[#This Row],[SKU]],Products!A$2:A$91,Products!E$2:E$91)</f>
        <v>2.4900000000000002</v>
      </c>
      <c r="E982" s="5">
        <f>_xlfn.XLOOKUP(C982,Products!A$2:A$91,Products!F$2:F$91)</f>
        <v>0</v>
      </c>
      <c r="F982">
        <v>3</v>
      </c>
      <c r="G982" s="5">
        <f>Table1[[#This Row],[Price]]*Table1[[#This Row],[Quantity_Sold]]</f>
        <v>7.4700000000000006</v>
      </c>
      <c r="H982" s="5">
        <f t="shared" ca="1" si="30"/>
        <v>7.4700000000000006</v>
      </c>
      <c r="I982">
        <f>_xlfn.XLOOKUP(Table1[[#This Row],[Transaction_ID]],Transactions!A$2:A$501,Transactions!B$2:B$501)</f>
        <v>213</v>
      </c>
      <c r="J982">
        <f>_xlfn.XLOOKUP(Table1[[#This Row],[Transaction_ID]],Transactions!$A$2:$A$501,Transactions!$C$2:$C$501)</f>
        <v>7</v>
      </c>
      <c r="K982" t="str">
        <f>_xlfn.XLOOKUP(Table1[[#This Row],[Transaction_ID]],Transactions!A$2:A$501,Transactions!F$2:F$501)</f>
        <v>Credit Card</v>
      </c>
      <c r="L982" t="b">
        <f>_xlfn.XLOOKUP(Table1[[#This Row],[Transaction_ID]],Transactions!A$2:A$501,Transactions!G$2:G$501)</f>
        <v>1</v>
      </c>
      <c r="M982" s="1">
        <f>IF(L982=TRUE, _xlfn.XLOOKUP(C982, Products!A$2:A$91,Products!G$2:G$91), 0)</f>
        <v>0</v>
      </c>
      <c r="N982" t="str">
        <f ca="1">_xlfn.TEXTJOIN(", ", TRUE,
 IF(AND(L982=TRUE, E982&gt;0), "Membership Pricing", ""),
 IF(AND(L982=TRUE, M982&gt;0), "PC Points", ""),
 IF(AND(_xlfn.XLOOKUP(C982, Products!A:A, Products!C:C, "")="Bakery", RAND()&lt;0.3), "50% Perishable", "")
)</f>
        <v/>
      </c>
      <c r="O982" s="5">
        <f t="shared" ca="1" si="31"/>
        <v>0</v>
      </c>
    </row>
    <row r="983" spans="1:15" x14ac:dyDescent="0.45">
      <c r="A983" t="s">
        <v>196</v>
      </c>
      <c r="B983" s="6">
        <f>_xlfn.XLOOKUP(Table1[[#This Row],[Transaction_ID]],Transactions!A$2:A$501,Transactions!D$2:D$501)</f>
        <v>45732</v>
      </c>
      <c r="C983">
        <v>123522</v>
      </c>
      <c r="D983" s="5">
        <f>_xlfn.XLOOKUP(Table1[[#This Row],[SKU]],Products!A$2:A$91,Products!E$2:E$91)</f>
        <v>4.49</v>
      </c>
      <c r="E983" s="5">
        <f>_xlfn.XLOOKUP(C983,Products!A$2:A$91,Products!F$2:F$91)</f>
        <v>0</v>
      </c>
      <c r="F983">
        <v>3</v>
      </c>
      <c r="G983" s="5">
        <f>Table1[[#This Row],[Price]]*Table1[[#This Row],[Quantity_Sold]]</f>
        <v>13.47</v>
      </c>
      <c r="H983" s="5">
        <f t="shared" ca="1" si="30"/>
        <v>13.47</v>
      </c>
      <c r="I983">
        <f>_xlfn.XLOOKUP(Table1[[#This Row],[Transaction_ID]],Transactions!A$2:A$501,Transactions!B$2:B$501)</f>
        <v>213</v>
      </c>
      <c r="J983">
        <f>_xlfn.XLOOKUP(Table1[[#This Row],[Transaction_ID]],Transactions!$A$2:$A$501,Transactions!$C$2:$C$501)</f>
        <v>7</v>
      </c>
      <c r="K983" t="str">
        <f>_xlfn.XLOOKUP(Table1[[#This Row],[Transaction_ID]],Transactions!A$2:A$501,Transactions!F$2:F$501)</f>
        <v>Credit Card</v>
      </c>
      <c r="L983" t="b">
        <f>_xlfn.XLOOKUP(Table1[[#This Row],[Transaction_ID]],Transactions!A$2:A$501,Transactions!G$2:G$501)</f>
        <v>1</v>
      </c>
      <c r="M983" s="1">
        <f>IF(L983=TRUE, _xlfn.XLOOKUP(C983, Products!A$2:A$91,Products!G$2:G$91), 0)</f>
        <v>0</v>
      </c>
      <c r="N983" t="str">
        <f ca="1">_xlfn.TEXTJOIN(", ", TRUE,
 IF(AND(L983=TRUE, E983&gt;0), "Membership Pricing", ""),
 IF(AND(L983=TRUE, M983&gt;0), "PC Points", ""),
 IF(AND(_xlfn.XLOOKUP(C983, Products!A:A, Products!C:C, "")="Bakery", RAND()&lt;0.3), "50% Perishable", "")
)</f>
        <v/>
      </c>
      <c r="O983" s="5">
        <f t="shared" ca="1" si="31"/>
        <v>0</v>
      </c>
    </row>
    <row r="984" spans="1:15" x14ac:dyDescent="0.45">
      <c r="A984" t="s">
        <v>197</v>
      </c>
      <c r="B984" s="6">
        <f>_xlfn.XLOOKUP(Table1[[#This Row],[Transaction_ID]],Transactions!A$2:A$501,Transactions!D$2:D$501)</f>
        <v>45732</v>
      </c>
      <c r="C984">
        <v>123516</v>
      </c>
      <c r="D984" s="5">
        <f>_xlfn.XLOOKUP(Table1[[#This Row],[SKU]],Products!A$2:A$91,Products!E$2:E$91)</f>
        <v>7.99</v>
      </c>
      <c r="E984" s="5">
        <f>_xlfn.XLOOKUP(C984,Products!A$2:A$91,Products!F$2:F$91)</f>
        <v>0</v>
      </c>
      <c r="F984">
        <v>3</v>
      </c>
      <c r="G984" s="5">
        <f>Table1[[#This Row],[Price]]*Table1[[#This Row],[Quantity_Sold]]</f>
        <v>23.97</v>
      </c>
      <c r="H984" s="5">
        <f t="shared" ca="1" si="30"/>
        <v>23.97</v>
      </c>
      <c r="I984">
        <f>_xlfn.XLOOKUP(Table1[[#This Row],[Transaction_ID]],Transactions!A$2:A$501,Transactions!B$2:B$501)</f>
        <v>223</v>
      </c>
      <c r="J984">
        <f>_xlfn.XLOOKUP(Table1[[#This Row],[Transaction_ID]],Transactions!$A$2:$A$501,Transactions!$C$2:$C$501)</f>
        <v>2</v>
      </c>
      <c r="K984" t="str">
        <f>_xlfn.XLOOKUP(Table1[[#This Row],[Transaction_ID]],Transactions!A$2:A$501,Transactions!F$2:F$501)</f>
        <v>Credit Card</v>
      </c>
      <c r="L984" t="b">
        <f>_xlfn.XLOOKUP(Table1[[#This Row],[Transaction_ID]],Transactions!A$2:A$501,Transactions!G$2:G$501)</f>
        <v>1</v>
      </c>
      <c r="M984" s="1">
        <f>IF(L984=TRUE, _xlfn.XLOOKUP(C984, Products!A$2:A$91,Products!G$2:G$91), 0)</f>
        <v>0</v>
      </c>
      <c r="N984" t="str">
        <f ca="1">_xlfn.TEXTJOIN(", ", TRUE,
 IF(AND(L984=TRUE, E984&gt;0), "Membership Pricing", ""),
 IF(AND(L984=TRUE, M984&gt;0), "PC Points", ""),
 IF(AND(_xlfn.XLOOKUP(C984, Products!A:A, Products!C:C, "")="Bakery", RAND()&lt;0.3), "50% Perishable", "")
)</f>
        <v/>
      </c>
      <c r="O984" s="5">
        <f t="shared" ca="1" si="31"/>
        <v>0</v>
      </c>
    </row>
    <row r="985" spans="1:15" x14ac:dyDescent="0.45">
      <c r="A985" t="s">
        <v>197</v>
      </c>
      <c r="B985" s="6">
        <f>_xlfn.XLOOKUP(Table1[[#This Row],[Transaction_ID]],Transactions!A$2:A$501,Transactions!D$2:D$501)</f>
        <v>45732</v>
      </c>
      <c r="C985">
        <v>123520</v>
      </c>
      <c r="D985" s="5">
        <f>_xlfn.XLOOKUP(Table1[[#This Row],[SKU]],Products!A$2:A$91,Products!E$2:E$91)</f>
        <v>3.49</v>
      </c>
      <c r="E985" s="5">
        <f>_xlfn.XLOOKUP(C985,Products!A$2:A$91,Products!F$2:F$91)</f>
        <v>0</v>
      </c>
      <c r="F985">
        <v>1</v>
      </c>
      <c r="G985" s="5">
        <f>Table1[[#This Row],[Price]]*Table1[[#This Row],[Quantity_Sold]]</f>
        <v>3.49</v>
      </c>
      <c r="H985" s="5">
        <f t="shared" ca="1" si="30"/>
        <v>3.49</v>
      </c>
      <c r="I985">
        <f>_xlfn.XLOOKUP(Table1[[#This Row],[Transaction_ID]],Transactions!A$2:A$501,Transactions!B$2:B$501)</f>
        <v>223</v>
      </c>
      <c r="J985">
        <f>_xlfn.XLOOKUP(Table1[[#This Row],[Transaction_ID]],Transactions!$A$2:$A$501,Transactions!$C$2:$C$501)</f>
        <v>2</v>
      </c>
      <c r="K985" t="str">
        <f>_xlfn.XLOOKUP(Table1[[#This Row],[Transaction_ID]],Transactions!A$2:A$501,Transactions!F$2:F$501)</f>
        <v>Credit Card</v>
      </c>
      <c r="L985" t="b">
        <f>_xlfn.XLOOKUP(Table1[[#This Row],[Transaction_ID]],Transactions!A$2:A$501,Transactions!G$2:G$501)</f>
        <v>1</v>
      </c>
      <c r="M985" s="1">
        <f>IF(L985=TRUE, _xlfn.XLOOKUP(C985, Products!A$2:A$91,Products!G$2:G$91), 0)</f>
        <v>2000</v>
      </c>
      <c r="N985" t="str">
        <f ca="1">_xlfn.TEXTJOIN(", ", TRUE,
 IF(AND(L985=TRUE, E985&gt;0), "Membership Pricing", ""),
 IF(AND(L985=TRUE, M985&gt;0), "PC Points", ""),
 IF(AND(_xlfn.XLOOKUP(C985, Products!A:A, Products!C:C, "")="Bakery", RAND()&lt;0.3), "50% Perishable", "")
)</f>
        <v>PC Points</v>
      </c>
      <c r="O985" s="5">
        <f t="shared" ca="1" si="31"/>
        <v>0</v>
      </c>
    </row>
    <row r="986" spans="1:15" x14ac:dyDescent="0.45">
      <c r="A986" t="s">
        <v>197</v>
      </c>
      <c r="B986" s="6">
        <f>_xlfn.XLOOKUP(Table1[[#This Row],[Transaction_ID]],Transactions!A$2:A$501,Transactions!D$2:D$501)</f>
        <v>45732</v>
      </c>
      <c r="C986">
        <v>123530</v>
      </c>
      <c r="D986" s="5">
        <f>_xlfn.XLOOKUP(Table1[[#This Row],[SKU]],Products!A$2:A$91,Products!E$2:E$91)</f>
        <v>3.49</v>
      </c>
      <c r="E986" s="5">
        <f>_xlfn.XLOOKUP(C986,Products!A$2:A$91,Products!F$2:F$91)</f>
        <v>0</v>
      </c>
      <c r="F986">
        <v>3</v>
      </c>
      <c r="G986" s="5">
        <f>Table1[[#This Row],[Price]]*Table1[[#This Row],[Quantity_Sold]]</f>
        <v>10.47</v>
      </c>
      <c r="H986" s="5">
        <f t="shared" ca="1" si="30"/>
        <v>10.47</v>
      </c>
      <c r="I986">
        <f>_xlfn.XLOOKUP(Table1[[#This Row],[Transaction_ID]],Transactions!A$2:A$501,Transactions!B$2:B$501)</f>
        <v>223</v>
      </c>
      <c r="J986">
        <f>_xlfn.XLOOKUP(Table1[[#This Row],[Transaction_ID]],Transactions!$A$2:$A$501,Transactions!$C$2:$C$501)</f>
        <v>2</v>
      </c>
      <c r="K986" t="str">
        <f>_xlfn.XLOOKUP(Table1[[#This Row],[Transaction_ID]],Transactions!A$2:A$501,Transactions!F$2:F$501)</f>
        <v>Credit Card</v>
      </c>
      <c r="L986" t="b">
        <f>_xlfn.XLOOKUP(Table1[[#This Row],[Transaction_ID]],Transactions!A$2:A$501,Transactions!G$2:G$501)</f>
        <v>1</v>
      </c>
      <c r="M986" s="1">
        <f>IF(L986=TRUE, _xlfn.XLOOKUP(C986, Products!A$2:A$91,Products!G$2:G$91), 0)</f>
        <v>0</v>
      </c>
      <c r="N986" t="str">
        <f ca="1">_xlfn.TEXTJOIN(", ", TRUE,
 IF(AND(L986=TRUE, E986&gt;0), "Membership Pricing", ""),
 IF(AND(L986=TRUE, M986&gt;0), "PC Points", ""),
 IF(AND(_xlfn.XLOOKUP(C986, Products!A:A, Products!C:C, "")="Bakery", RAND()&lt;0.3), "50% Perishable", "")
)</f>
        <v/>
      </c>
      <c r="O986" s="5">
        <f t="shared" ca="1" si="31"/>
        <v>0</v>
      </c>
    </row>
    <row r="987" spans="1:15" x14ac:dyDescent="0.45">
      <c r="A987" t="s">
        <v>417</v>
      </c>
      <c r="B987" s="6">
        <f>_xlfn.XLOOKUP(Table1[[#This Row],[Transaction_ID]],Transactions!A$2:A$501,Transactions!D$2:D$501)</f>
        <v>45732</v>
      </c>
      <c r="C987">
        <v>123583</v>
      </c>
      <c r="D987" s="5">
        <f>_xlfn.XLOOKUP(Table1[[#This Row],[SKU]],Products!A$2:A$91,Products!E$2:E$91)</f>
        <v>3.49</v>
      </c>
      <c r="E987" s="5">
        <f>_xlfn.XLOOKUP(C987,Products!A$2:A$91,Products!F$2:F$91)</f>
        <v>0</v>
      </c>
      <c r="F987">
        <v>4</v>
      </c>
      <c r="G987" s="5">
        <f>Table1[[#This Row],[Price]]*Table1[[#This Row],[Quantity_Sold]]</f>
        <v>13.96</v>
      </c>
      <c r="H987" s="5">
        <f t="shared" ca="1" si="30"/>
        <v>13.96</v>
      </c>
      <c r="I987">
        <f>_xlfn.XLOOKUP(Table1[[#This Row],[Transaction_ID]],Transactions!A$2:A$501,Transactions!B$2:B$501)</f>
        <v>213</v>
      </c>
      <c r="J987">
        <f>_xlfn.XLOOKUP(Table1[[#This Row],[Transaction_ID]],Transactions!$A$2:$A$501,Transactions!$C$2:$C$501)</f>
        <v>4</v>
      </c>
      <c r="K987" t="str">
        <f>_xlfn.XLOOKUP(Table1[[#This Row],[Transaction_ID]],Transactions!A$2:A$501,Transactions!F$2:F$501)</f>
        <v>Credit Card</v>
      </c>
      <c r="L987" t="b">
        <f>_xlfn.XLOOKUP(Table1[[#This Row],[Transaction_ID]],Transactions!A$2:A$501,Transactions!G$2:G$501)</f>
        <v>1</v>
      </c>
      <c r="M987" s="1">
        <f>IF(L987=TRUE, _xlfn.XLOOKUP(C987, Products!A$2:A$91,Products!G$2:G$91), 0)</f>
        <v>0</v>
      </c>
      <c r="N987" t="str">
        <f ca="1">_xlfn.TEXTJOIN(", ", TRUE,
 IF(AND(L987=TRUE, E987&gt;0), "Membership Pricing", ""),
 IF(AND(L987=TRUE, M987&gt;0), "PC Points", ""),
 IF(AND(_xlfn.XLOOKUP(C987, Products!A:A, Products!C:C, "")="Bakery", RAND()&lt;0.3), "50% Perishable", "")
)</f>
        <v/>
      </c>
      <c r="O987" s="5">
        <f t="shared" ca="1" si="31"/>
        <v>0</v>
      </c>
    </row>
    <row r="988" spans="1:15" x14ac:dyDescent="0.45">
      <c r="A988" t="s">
        <v>417</v>
      </c>
      <c r="B988" s="6">
        <f>_xlfn.XLOOKUP(Table1[[#This Row],[Transaction_ID]],Transactions!A$2:A$501,Transactions!D$2:D$501)</f>
        <v>45732</v>
      </c>
      <c r="C988">
        <v>123568</v>
      </c>
      <c r="D988" s="5">
        <f>_xlfn.XLOOKUP(Table1[[#This Row],[SKU]],Products!A$2:A$91,Products!E$2:E$91)</f>
        <v>4.99</v>
      </c>
      <c r="E988" s="5">
        <f>_xlfn.XLOOKUP(C988,Products!A$2:A$91,Products!F$2:F$91)</f>
        <v>4</v>
      </c>
      <c r="F988">
        <v>2</v>
      </c>
      <c r="G988" s="5">
        <f>Table1[[#This Row],[Price]]*Table1[[#This Row],[Quantity_Sold]]</f>
        <v>9.98</v>
      </c>
      <c r="H988" s="5">
        <f t="shared" ca="1" si="30"/>
        <v>8</v>
      </c>
      <c r="I988">
        <f>_xlfn.XLOOKUP(Table1[[#This Row],[Transaction_ID]],Transactions!A$2:A$501,Transactions!B$2:B$501)</f>
        <v>213</v>
      </c>
      <c r="J988">
        <f>_xlfn.XLOOKUP(Table1[[#This Row],[Transaction_ID]],Transactions!$A$2:$A$501,Transactions!$C$2:$C$501)</f>
        <v>4</v>
      </c>
      <c r="K988" t="str">
        <f>_xlfn.XLOOKUP(Table1[[#This Row],[Transaction_ID]],Transactions!A$2:A$501,Transactions!F$2:F$501)</f>
        <v>Credit Card</v>
      </c>
      <c r="L988" t="b">
        <f>_xlfn.XLOOKUP(Table1[[#This Row],[Transaction_ID]],Transactions!A$2:A$501,Transactions!G$2:G$501)</f>
        <v>1</v>
      </c>
      <c r="M988" s="1">
        <f>IF(L988=TRUE, _xlfn.XLOOKUP(C988, Products!A$2:A$91,Products!G$2:G$91), 0)</f>
        <v>0</v>
      </c>
      <c r="N988" t="str">
        <f ca="1">_xlfn.TEXTJOIN(", ", TRUE,
 IF(AND(L988=TRUE, E988&gt;0), "Membership Pricing", ""),
 IF(AND(L988=TRUE, M988&gt;0), "PC Points", ""),
 IF(AND(_xlfn.XLOOKUP(C988, Products!A:A, Products!C:C, "")="Bakery", RAND()&lt;0.3), "50% Perishable", "")
)</f>
        <v>Membership Pricing</v>
      </c>
      <c r="O988" s="5">
        <f t="shared" ca="1" si="31"/>
        <v>1.9800000000000004</v>
      </c>
    </row>
    <row r="989" spans="1:15" x14ac:dyDescent="0.45">
      <c r="A989" t="s">
        <v>417</v>
      </c>
      <c r="B989" s="6">
        <f>_xlfn.XLOOKUP(Table1[[#This Row],[Transaction_ID]],Transactions!A$2:A$501,Transactions!D$2:D$501)</f>
        <v>45732</v>
      </c>
      <c r="C989">
        <v>123552</v>
      </c>
      <c r="D989" s="5">
        <f>_xlfn.XLOOKUP(Table1[[#This Row],[SKU]],Products!A$2:A$91,Products!E$2:E$91)</f>
        <v>5.49</v>
      </c>
      <c r="E989" s="5">
        <f>_xlfn.XLOOKUP(C989,Products!A$2:A$91,Products!F$2:F$91)</f>
        <v>0</v>
      </c>
      <c r="F989">
        <v>5</v>
      </c>
      <c r="G989" s="5">
        <f>Table1[[#This Row],[Price]]*Table1[[#This Row],[Quantity_Sold]]</f>
        <v>27.450000000000003</v>
      </c>
      <c r="H989" s="5">
        <f t="shared" ca="1" si="30"/>
        <v>27.450000000000003</v>
      </c>
      <c r="I989">
        <f>_xlfn.XLOOKUP(Table1[[#This Row],[Transaction_ID]],Transactions!A$2:A$501,Transactions!B$2:B$501)</f>
        <v>213</v>
      </c>
      <c r="J989">
        <f>_xlfn.XLOOKUP(Table1[[#This Row],[Transaction_ID]],Transactions!$A$2:$A$501,Transactions!$C$2:$C$501)</f>
        <v>4</v>
      </c>
      <c r="K989" t="str">
        <f>_xlfn.XLOOKUP(Table1[[#This Row],[Transaction_ID]],Transactions!A$2:A$501,Transactions!F$2:F$501)</f>
        <v>Credit Card</v>
      </c>
      <c r="L989" t="b">
        <f>_xlfn.XLOOKUP(Table1[[#This Row],[Transaction_ID]],Transactions!A$2:A$501,Transactions!G$2:G$501)</f>
        <v>1</v>
      </c>
      <c r="M989" s="1">
        <f>IF(L989=TRUE, _xlfn.XLOOKUP(C989, Products!A$2:A$91,Products!G$2:G$91), 0)</f>
        <v>0</v>
      </c>
      <c r="N989" t="str">
        <f ca="1">_xlfn.TEXTJOIN(", ", TRUE,
 IF(AND(L989=TRUE, E989&gt;0), "Membership Pricing", ""),
 IF(AND(L989=TRUE, M989&gt;0), "PC Points", ""),
 IF(AND(_xlfn.XLOOKUP(C989, Products!A:A, Products!C:C, "")="Bakery", RAND()&lt;0.3), "50% Perishable", "")
)</f>
        <v/>
      </c>
      <c r="O989" s="5">
        <f t="shared" ca="1" si="31"/>
        <v>0</v>
      </c>
    </row>
    <row r="990" spans="1:15" x14ac:dyDescent="0.45">
      <c r="A990" t="s">
        <v>198</v>
      </c>
      <c r="B990" s="6">
        <f>_xlfn.XLOOKUP(Table1[[#This Row],[Transaction_ID]],Transactions!A$2:A$501,Transactions!D$2:D$501)</f>
        <v>45741</v>
      </c>
      <c r="C990">
        <v>123596</v>
      </c>
      <c r="D990" s="5">
        <f>_xlfn.XLOOKUP(Table1[[#This Row],[SKU]],Products!A$2:A$91,Products!E$2:E$91)</f>
        <v>3.99</v>
      </c>
      <c r="E990" s="5">
        <f>_xlfn.XLOOKUP(C990,Products!A$2:A$91,Products!F$2:F$91)</f>
        <v>0</v>
      </c>
      <c r="F990">
        <v>3</v>
      </c>
      <c r="G990" s="5">
        <f>Table1[[#This Row],[Price]]*Table1[[#This Row],[Quantity_Sold]]</f>
        <v>11.97</v>
      </c>
      <c r="H990" s="5">
        <f t="shared" ca="1" si="30"/>
        <v>11.97</v>
      </c>
      <c r="I990">
        <f>_xlfn.XLOOKUP(Table1[[#This Row],[Transaction_ID]],Transactions!A$2:A$501,Transactions!B$2:B$501)</f>
        <v>214</v>
      </c>
      <c r="J990">
        <f>_xlfn.XLOOKUP(Table1[[#This Row],[Transaction_ID]],Transactions!$A$2:$A$501,Transactions!$C$2:$C$501)</f>
        <v>6</v>
      </c>
      <c r="K990" t="str">
        <f>_xlfn.XLOOKUP(Table1[[#This Row],[Transaction_ID]],Transactions!A$2:A$501,Transactions!F$2:F$501)</f>
        <v>Credit Card</v>
      </c>
      <c r="L990" t="b">
        <f>_xlfn.XLOOKUP(Table1[[#This Row],[Transaction_ID]],Transactions!A$2:A$501,Transactions!G$2:G$501)</f>
        <v>1</v>
      </c>
      <c r="M990" s="1">
        <f>IF(L990=TRUE, _xlfn.XLOOKUP(C990, Products!A$2:A$91,Products!G$2:G$91), 0)</f>
        <v>0</v>
      </c>
      <c r="N990" t="str">
        <f ca="1">_xlfn.TEXTJOIN(", ", TRUE,
 IF(AND(L990=TRUE, E990&gt;0), "Membership Pricing", ""),
 IF(AND(L990=TRUE, M990&gt;0), "PC Points", ""),
 IF(AND(_xlfn.XLOOKUP(C990, Products!A:A, Products!C:C, "")="Bakery", RAND()&lt;0.3), "50% Perishable", "")
)</f>
        <v/>
      </c>
      <c r="O990" s="5">
        <f t="shared" ca="1" si="31"/>
        <v>0</v>
      </c>
    </row>
    <row r="991" spans="1:15" x14ac:dyDescent="0.45">
      <c r="A991" t="s">
        <v>198</v>
      </c>
      <c r="B991" s="6">
        <f>_xlfn.XLOOKUP(Table1[[#This Row],[Transaction_ID]],Transactions!A$2:A$501,Transactions!D$2:D$501)</f>
        <v>45741</v>
      </c>
      <c r="C991">
        <v>123557</v>
      </c>
      <c r="D991" s="5">
        <f>_xlfn.XLOOKUP(Table1[[#This Row],[SKU]],Products!A$2:A$91,Products!E$2:E$91)</f>
        <v>6.49</v>
      </c>
      <c r="E991" s="5">
        <f>_xlfn.XLOOKUP(C991,Products!A$2:A$91,Products!F$2:F$91)</f>
        <v>4.99</v>
      </c>
      <c r="F991">
        <v>5</v>
      </c>
      <c r="G991" s="5">
        <f>Table1[[#This Row],[Price]]*Table1[[#This Row],[Quantity_Sold]]</f>
        <v>32.450000000000003</v>
      </c>
      <c r="H991" s="5">
        <f t="shared" ca="1" si="30"/>
        <v>24.950000000000003</v>
      </c>
      <c r="I991">
        <f>_xlfn.XLOOKUP(Table1[[#This Row],[Transaction_ID]],Transactions!A$2:A$501,Transactions!B$2:B$501)</f>
        <v>214</v>
      </c>
      <c r="J991">
        <f>_xlfn.XLOOKUP(Table1[[#This Row],[Transaction_ID]],Transactions!$A$2:$A$501,Transactions!$C$2:$C$501)</f>
        <v>6</v>
      </c>
      <c r="K991" t="str">
        <f>_xlfn.XLOOKUP(Table1[[#This Row],[Transaction_ID]],Transactions!A$2:A$501,Transactions!F$2:F$501)</f>
        <v>Credit Card</v>
      </c>
      <c r="L991" t="b">
        <f>_xlfn.XLOOKUP(Table1[[#This Row],[Transaction_ID]],Transactions!A$2:A$501,Transactions!G$2:G$501)</f>
        <v>1</v>
      </c>
      <c r="M991" s="1">
        <f>IF(L991=TRUE, _xlfn.XLOOKUP(C991, Products!A$2:A$91,Products!G$2:G$91), 0)</f>
        <v>0</v>
      </c>
      <c r="N991" t="str">
        <f ca="1">_xlfn.TEXTJOIN(", ", TRUE,
 IF(AND(L991=TRUE, E991&gt;0), "Membership Pricing", ""),
 IF(AND(L991=TRUE, M991&gt;0), "PC Points", ""),
 IF(AND(_xlfn.XLOOKUP(C991, Products!A:A, Products!C:C, "")="Bakery", RAND()&lt;0.3), "50% Perishable", "")
)</f>
        <v>Membership Pricing</v>
      </c>
      <c r="O991" s="5">
        <f t="shared" ca="1" si="31"/>
        <v>7.5</v>
      </c>
    </row>
    <row r="992" spans="1:15" x14ac:dyDescent="0.45">
      <c r="A992" t="s">
        <v>418</v>
      </c>
      <c r="B992" s="6">
        <f>_xlfn.XLOOKUP(Table1[[#This Row],[Transaction_ID]],Transactions!A$2:A$501,Transactions!D$2:D$501)</f>
        <v>45741</v>
      </c>
      <c r="C992">
        <v>123531</v>
      </c>
      <c r="D992" s="5">
        <f>_xlfn.XLOOKUP(Table1[[#This Row],[SKU]],Products!A$2:A$91,Products!E$2:E$91)</f>
        <v>7.99</v>
      </c>
      <c r="E992" s="5">
        <f>_xlfn.XLOOKUP(C992,Products!A$2:A$91,Products!F$2:F$91)</f>
        <v>0</v>
      </c>
      <c r="F992">
        <v>5</v>
      </c>
      <c r="G992" s="5">
        <f>Table1[[#This Row],[Price]]*Table1[[#This Row],[Quantity_Sold]]</f>
        <v>39.950000000000003</v>
      </c>
      <c r="H992" s="5">
        <f t="shared" ca="1" si="30"/>
        <v>39.950000000000003</v>
      </c>
      <c r="I992">
        <f>_xlfn.XLOOKUP(Table1[[#This Row],[Transaction_ID]],Transactions!A$2:A$501,Transactions!B$2:B$501)</f>
        <v>213</v>
      </c>
      <c r="J992">
        <f>_xlfn.XLOOKUP(Table1[[#This Row],[Transaction_ID]],Transactions!$A$2:$A$501,Transactions!$C$2:$C$501)</f>
        <v>6</v>
      </c>
      <c r="K992" t="str">
        <f>_xlfn.XLOOKUP(Table1[[#This Row],[Transaction_ID]],Transactions!A$2:A$501,Transactions!F$2:F$501)</f>
        <v>Credit Card</v>
      </c>
      <c r="L992" t="b">
        <f>_xlfn.XLOOKUP(Table1[[#This Row],[Transaction_ID]],Transactions!A$2:A$501,Transactions!G$2:G$501)</f>
        <v>1</v>
      </c>
      <c r="M992" s="1">
        <f>IF(L992=TRUE, _xlfn.XLOOKUP(C992, Products!A$2:A$91,Products!G$2:G$91), 0)</f>
        <v>0</v>
      </c>
      <c r="N992" t="str">
        <f ca="1">_xlfn.TEXTJOIN(", ", TRUE,
 IF(AND(L992=TRUE, E992&gt;0), "Membership Pricing", ""),
 IF(AND(L992=TRUE, M992&gt;0), "PC Points", ""),
 IF(AND(_xlfn.XLOOKUP(C992, Products!A:A, Products!C:C, "")="Bakery", RAND()&lt;0.3), "50% Perishable", "")
)</f>
        <v/>
      </c>
      <c r="O992" s="5">
        <f t="shared" ca="1" si="31"/>
        <v>0</v>
      </c>
    </row>
    <row r="993" spans="1:15" x14ac:dyDescent="0.45">
      <c r="A993" t="s">
        <v>418</v>
      </c>
      <c r="B993" s="6">
        <f>_xlfn.XLOOKUP(Table1[[#This Row],[Transaction_ID]],Transactions!A$2:A$501,Transactions!D$2:D$501)</f>
        <v>45741</v>
      </c>
      <c r="C993">
        <v>123511</v>
      </c>
      <c r="D993" s="5">
        <f>_xlfn.XLOOKUP(Table1[[#This Row],[SKU]],Products!A$2:A$91,Products!E$2:E$91)</f>
        <v>2.4900000000000002</v>
      </c>
      <c r="E993" s="5">
        <f>_xlfn.XLOOKUP(C993,Products!A$2:A$91,Products!F$2:F$91)</f>
        <v>2</v>
      </c>
      <c r="F993">
        <v>2</v>
      </c>
      <c r="G993" s="5">
        <f>Table1[[#This Row],[Price]]*Table1[[#This Row],[Quantity_Sold]]</f>
        <v>4.9800000000000004</v>
      </c>
      <c r="H993" s="5">
        <f t="shared" ca="1" si="30"/>
        <v>4</v>
      </c>
      <c r="I993">
        <f>_xlfn.XLOOKUP(Table1[[#This Row],[Transaction_ID]],Transactions!A$2:A$501,Transactions!B$2:B$501)</f>
        <v>213</v>
      </c>
      <c r="J993">
        <f>_xlfn.XLOOKUP(Table1[[#This Row],[Transaction_ID]],Transactions!$A$2:$A$501,Transactions!$C$2:$C$501)</f>
        <v>6</v>
      </c>
      <c r="K993" t="str">
        <f>_xlfn.XLOOKUP(Table1[[#This Row],[Transaction_ID]],Transactions!A$2:A$501,Transactions!F$2:F$501)</f>
        <v>Credit Card</v>
      </c>
      <c r="L993" t="b">
        <f>_xlfn.XLOOKUP(Table1[[#This Row],[Transaction_ID]],Transactions!A$2:A$501,Transactions!G$2:G$501)</f>
        <v>1</v>
      </c>
      <c r="M993" s="1">
        <f>IF(L993=TRUE, _xlfn.XLOOKUP(C993, Products!A$2:A$91,Products!G$2:G$91), 0)</f>
        <v>0</v>
      </c>
      <c r="N993" t="str">
        <f ca="1">_xlfn.TEXTJOIN(", ", TRUE,
 IF(AND(L993=TRUE, E993&gt;0), "Membership Pricing", ""),
 IF(AND(L993=TRUE, M993&gt;0), "PC Points", ""),
 IF(AND(_xlfn.XLOOKUP(C993, Products!A:A, Products!C:C, "")="Bakery", RAND()&lt;0.3), "50% Perishable", "")
)</f>
        <v>Membership Pricing</v>
      </c>
      <c r="O993" s="5">
        <f t="shared" ca="1" si="31"/>
        <v>0.98000000000000043</v>
      </c>
    </row>
    <row r="994" spans="1:15" x14ac:dyDescent="0.45">
      <c r="A994" t="s">
        <v>419</v>
      </c>
      <c r="B994" s="6">
        <f>_xlfn.XLOOKUP(Table1[[#This Row],[Transaction_ID]],Transactions!A$2:A$501,Transactions!D$2:D$501)</f>
        <v>45741</v>
      </c>
      <c r="C994">
        <v>123526</v>
      </c>
      <c r="D994" s="5">
        <f>_xlfn.XLOOKUP(Table1[[#This Row],[SKU]],Products!A$2:A$91,Products!E$2:E$91)</f>
        <v>5.49</v>
      </c>
      <c r="E994" s="5">
        <f>_xlfn.XLOOKUP(C994,Products!A$2:A$91,Products!F$2:F$91)</f>
        <v>0</v>
      </c>
      <c r="F994">
        <v>5</v>
      </c>
      <c r="G994" s="5">
        <f>Table1[[#This Row],[Price]]*Table1[[#This Row],[Quantity_Sold]]</f>
        <v>27.450000000000003</v>
      </c>
      <c r="H994" s="5">
        <f t="shared" ca="1" si="30"/>
        <v>27.450000000000003</v>
      </c>
      <c r="I994">
        <f>_xlfn.XLOOKUP(Table1[[#This Row],[Transaction_ID]],Transactions!A$2:A$501,Transactions!B$2:B$501)</f>
        <v>221</v>
      </c>
      <c r="J994">
        <f>_xlfn.XLOOKUP(Table1[[#This Row],[Transaction_ID]],Transactions!$A$2:$A$501,Transactions!$C$2:$C$501)</f>
        <v>1</v>
      </c>
      <c r="K994" t="str">
        <f>_xlfn.XLOOKUP(Table1[[#This Row],[Transaction_ID]],Transactions!A$2:A$501,Transactions!F$2:F$501)</f>
        <v>Credit Card</v>
      </c>
      <c r="L994" t="b">
        <f>_xlfn.XLOOKUP(Table1[[#This Row],[Transaction_ID]],Transactions!A$2:A$501,Transactions!G$2:G$501)</f>
        <v>1</v>
      </c>
      <c r="M994" s="1">
        <f>IF(L994=TRUE, _xlfn.XLOOKUP(C994, Products!A$2:A$91,Products!G$2:G$91), 0)</f>
        <v>0</v>
      </c>
      <c r="N994" t="str">
        <f ca="1">_xlfn.TEXTJOIN(", ", TRUE,
 IF(AND(L994=TRUE, E994&gt;0), "Membership Pricing", ""),
 IF(AND(L994=TRUE, M994&gt;0), "PC Points", ""),
 IF(AND(_xlfn.XLOOKUP(C994, Products!A:A, Products!C:C, "")="Bakery", RAND()&lt;0.3), "50% Perishable", "")
)</f>
        <v/>
      </c>
      <c r="O994" s="5">
        <f t="shared" ca="1" si="31"/>
        <v>0</v>
      </c>
    </row>
    <row r="995" spans="1:15" x14ac:dyDescent="0.45">
      <c r="A995" t="s">
        <v>419</v>
      </c>
      <c r="B995" s="6">
        <f>_xlfn.XLOOKUP(Table1[[#This Row],[Transaction_ID]],Transactions!A$2:A$501,Transactions!D$2:D$501)</f>
        <v>45741</v>
      </c>
      <c r="C995">
        <v>123590</v>
      </c>
      <c r="D995" s="5">
        <f>_xlfn.XLOOKUP(Table1[[#This Row],[SKU]],Products!A$2:A$91,Products!E$2:E$91)</f>
        <v>6.99</v>
      </c>
      <c r="E995" s="5">
        <f>_xlfn.XLOOKUP(C995,Products!A$2:A$91,Products!F$2:F$91)</f>
        <v>6</v>
      </c>
      <c r="F995">
        <v>5</v>
      </c>
      <c r="G995" s="5">
        <f>Table1[[#This Row],[Price]]*Table1[[#This Row],[Quantity_Sold]]</f>
        <v>34.950000000000003</v>
      </c>
      <c r="H995" s="5">
        <f t="shared" ca="1" si="30"/>
        <v>30</v>
      </c>
      <c r="I995">
        <f>_xlfn.XLOOKUP(Table1[[#This Row],[Transaction_ID]],Transactions!A$2:A$501,Transactions!B$2:B$501)</f>
        <v>221</v>
      </c>
      <c r="J995">
        <f>_xlfn.XLOOKUP(Table1[[#This Row],[Transaction_ID]],Transactions!$A$2:$A$501,Transactions!$C$2:$C$501)</f>
        <v>1</v>
      </c>
      <c r="K995" t="str">
        <f>_xlfn.XLOOKUP(Table1[[#This Row],[Transaction_ID]],Transactions!A$2:A$501,Transactions!F$2:F$501)</f>
        <v>Credit Card</v>
      </c>
      <c r="L995" t="b">
        <f>_xlfn.XLOOKUP(Table1[[#This Row],[Transaction_ID]],Transactions!A$2:A$501,Transactions!G$2:G$501)</f>
        <v>1</v>
      </c>
      <c r="M995" s="1">
        <f>IF(L995=TRUE, _xlfn.XLOOKUP(C995, Products!A$2:A$91,Products!G$2:G$91), 0)</f>
        <v>0</v>
      </c>
      <c r="N995" t="str">
        <f ca="1">_xlfn.TEXTJOIN(", ", TRUE,
 IF(AND(L995=TRUE, E995&gt;0), "Membership Pricing", ""),
 IF(AND(L995=TRUE, M995&gt;0), "PC Points", ""),
 IF(AND(_xlfn.XLOOKUP(C995, Products!A:A, Products!C:C, "")="Bakery", RAND()&lt;0.3), "50% Perishable", "")
)</f>
        <v>Membership Pricing</v>
      </c>
      <c r="O995" s="5">
        <f t="shared" ca="1" si="31"/>
        <v>4.9500000000000028</v>
      </c>
    </row>
    <row r="996" spans="1:15" x14ac:dyDescent="0.45">
      <c r="A996" t="s">
        <v>419</v>
      </c>
      <c r="B996" s="6">
        <f>_xlfn.XLOOKUP(Table1[[#This Row],[Transaction_ID]],Transactions!A$2:A$501,Transactions!D$2:D$501)</f>
        <v>45741</v>
      </c>
      <c r="C996">
        <v>123592</v>
      </c>
      <c r="D996" s="5">
        <f>_xlfn.XLOOKUP(Table1[[#This Row],[SKU]],Products!A$2:A$91,Products!E$2:E$91)</f>
        <v>2.99</v>
      </c>
      <c r="E996" s="5">
        <f>_xlfn.XLOOKUP(C996,Products!A$2:A$91,Products!F$2:F$91)</f>
        <v>0</v>
      </c>
      <c r="F996">
        <v>2</v>
      </c>
      <c r="G996" s="5">
        <f>Table1[[#This Row],[Price]]*Table1[[#This Row],[Quantity_Sold]]</f>
        <v>5.98</v>
      </c>
      <c r="H996" s="5">
        <f t="shared" ca="1" si="30"/>
        <v>5.98</v>
      </c>
      <c r="I996">
        <f>_xlfn.XLOOKUP(Table1[[#This Row],[Transaction_ID]],Transactions!A$2:A$501,Transactions!B$2:B$501)</f>
        <v>221</v>
      </c>
      <c r="J996">
        <f>_xlfn.XLOOKUP(Table1[[#This Row],[Transaction_ID]],Transactions!$A$2:$A$501,Transactions!$C$2:$C$501)</f>
        <v>1</v>
      </c>
      <c r="K996" t="str">
        <f>_xlfn.XLOOKUP(Table1[[#This Row],[Transaction_ID]],Transactions!A$2:A$501,Transactions!F$2:F$501)</f>
        <v>Credit Card</v>
      </c>
      <c r="L996" t="b">
        <f>_xlfn.XLOOKUP(Table1[[#This Row],[Transaction_ID]],Transactions!A$2:A$501,Transactions!G$2:G$501)</f>
        <v>1</v>
      </c>
      <c r="M996" s="1">
        <f>IF(L996=TRUE, _xlfn.XLOOKUP(C996, Products!A$2:A$91,Products!G$2:G$91), 0)</f>
        <v>0</v>
      </c>
      <c r="N996" t="str">
        <f ca="1">_xlfn.TEXTJOIN(", ", TRUE,
 IF(AND(L996=TRUE, E996&gt;0), "Membership Pricing", ""),
 IF(AND(L996=TRUE, M996&gt;0), "PC Points", ""),
 IF(AND(_xlfn.XLOOKUP(C996, Products!A:A, Products!C:C, "")="Bakery", RAND()&lt;0.3), "50% Perishable", "")
)</f>
        <v/>
      </c>
      <c r="O996" s="5">
        <f t="shared" ca="1" si="31"/>
        <v>0</v>
      </c>
    </row>
    <row r="997" spans="1:15" x14ac:dyDescent="0.45">
      <c r="A997" t="s">
        <v>420</v>
      </c>
      <c r="B997" s="6">
        <f>_xlfn.XLOOKUP(Table1[[#This Row],[Transaction_ID]],Transactions!A$2:A$501,Transactions!D$2:D$501)</f>
        <v>45741</v>
      </c>
      <c r="C997">
        <v>123533</v>
      </c>
      <c r="D997" s="5">
        <f>_xlfn.XLOOKUP(Table1[[#This Row],[SKU]],Products!A$2:A$91,Products!E$2:E$91)</f>
        <v>9.49</v>
      </c>
      <c r="E997" s="5">
        <f>_xlfn.XLOOKUP(C997,Products!A$2:A$91,Products!F$2:F$91)</f>
        <v>0</v>
      </c>
      <c r="F997">
        <v>5</v>
      </c>
      <c r="G997" s="5">
        <f>Table1[[#This Row],[Price]]*Table1[[#This Row],[Quantity_Sold]]</f>
        <v>47.45</v>
      </c>
      <c r="H997" s="5">
        <f t="shared" ca="1" si="30"/>
        <v>47.45</v>
      </c>
      <c r="I997">
        <f>_xlfn.XLOOKUP(Table1[[#This Row],[Transaction_ID]],Transactions!A$2:A$501,Transactions!B$2:B$501)</f>
        <v>214</v>
      </c>
      <c r="J997">
        <f>_xlfn.XLOOKUP(Table1[[#This Row],[Transaction_ID]],Transactions!$A$2:$A$501,Transactions!$C$2:$C$501)</f>
        <v>1</v>
      </c>
      <c r="K997" t="str">
        <f>_xlfn.XLOOKUP(Table1[[#This Row],[Transaction_ID]],Transactions!A$2:A$501,Transactions!F$2:F$501)</f>
        <v>Debit Card</v>
      </c>
      <c r="L997" t="b">
        <f>_xlfn.XLOOKUP(Table1[[#This Row],[Transaction_ID]],Transactions!A$2:A$501,Transactions!G$2:G$501)</f>
        <v>1</v>
      </c>
      <c r="M997" s="1">
        <f>IF(L997=TRUE, _xlfn.XLOOKUP(C997, Products!A$2:A$91,Products!G$2:G$91), 0)</f>
        <v>0</v>
      </c>
      <c r="N997" t="str">
        <f ca="1">_xlfn.TEXTJOIN(", ", TRUE,
 IF(AND(L997=TRUE, E997&gt;0), "Membership Pricing", ""),
 IF(AND(L997=TRUE, M997&gt;0), "PC Points", ""),
 IF(AND(_xlfn.XLOOKUP(C997, Products!A:A, Products!C:C, "")="Bakery", RAND()&lt;0.3), "50% Perishable", "")
)</f>
        <v/>
      </c>
      <c r="O997" s="5">
        <f t="shared" ca="1" si="31"/>
        <v>0</v>
      </c>
    </row>
    <row r="998" spans="1:15" x14ac:dyDescent="0.45">
      <c r="A998" t="s">
        <v>420</v>
      </c>
      <c r="B998" s="6">
        <f>_xlfn.XLOOKUP(Table1[[#This Row],[Transaction_ID]],Transactions!A$2:A$501,Transactions!D$2:D$501)</f>
        <v>45741</v>
      </c>
      <c r="C998">
        <v>123518</v>
      </c>
      <c r="D998" s="5">
        <f>_xlfn.XLOOKUP(Table1[[#This Row],[SKU]],Products!A$2:A$91,Products!E$2:E$91)</f>
        <v>1.99</v>
      </c>
      <c r="E998" s="5">
        <f>_xlfn.XLOOKUP(C998,Products!A$2:A$91,Products!F$2:F$91)</f>
        <v>0</v>
      </c>
      <c r="F998">
        <v>1</v>
      </c>
      <c r="G998" s="5">
        <f>Table1[[#This Row],[Price]]*Table1[[#This Row],[Quantity_Sold]]</f>
        <v>1.99</v>
      </c>
      <c r="H998" s="5">
        <f t="shared" ca="1" si="30"/>
        <v>1.99</v>
      </c>
      <c r="I998">
        <f>_xlfn.XLOOKUP(Table1[[#This Row],[Transaction_ID]],Transactions!A$2:A$501,Transactions!B$2:B$501)</f>
        <v>214</v>
      </c>
      <c r="J998">
        <f>_xlfn.XLOOKUP(Table1[[#This Row],[Transaction_ID]],Transactions!$A$2:$A$501,Transactions!$C$2:$C$501)</f>
        <v>1</v>
      </c>
      <c r="K998" t="str">
        <f>_xlfn.XLOOKUP(Table1[[#This Row],[Transaction_ID]],Transactions!A$2:A$501,Transactions!F$2:F$501)</f>
        <v>Debit Card</v>
      </c>
      <c r="L998" t="b">
        <f>_xlfn.XLOOKUP(Table1[[#This Row],[Transaction_ID]],Transactions!A$2:A$501,Transactions!G$2:G$501)</f>
        <v>1</v>
      </c>
      <c r="M998" s="1">
        <f>IF(L998=TRUE, _xlfn.XLOOKUP(C998, Products!A$2:A$91,Products!G$2:G$91), 0)</f>
        <v>0</v>
      </c>
      <c r="N998" t="str">
        <f ca="1">_xlfn.TEXTJOIN(", ", TRUE,
 IF(AND(L998=TRUE, E998&gt;0), "Membership Pricing", ""),
 IF(AND(L998=TRUE, M998&gt;0), "PC Points", ""),
 IF(AND(_xlfn.XLOOKUP(C998, Products!A:A, Products!C:C, "")="Bakery", RAND()&lt;0.3), "50% Perishable", "")
)</f>
        <v/>
      </c>
      <c r="O998" s="5">
        <f t="shared" ca="1" si="31"/>
        <v>0</v>
      </c>
    </row>
    <row r="999" spans="1:15" x14ac:dyDescent="0.45">
      <c r="A999" t="s">
        <v>199</v>
      </c>
      <c r="B999" s="6">
        <f>_xlfn.XLOOKUP(Table1[[#This Row],[Transaction_ID]],Transactions!A$2:A$501,Transactions!D$2:D$501)</f>
        <v>45718</v>
      </c>
      <c r="C999">
        <v>123549</v>
      </c>
      <c r="D999" s="5">
        <f>_xlfn.XLOOKUP(Table1[[#This Row],[SKU]],Products!A$2:A$91,Products!E$2:E$91)</f>
        <v>4.99</v>
      </c>
      <c r="E999" s="5">
        <f>_xlfn.XLOOKUP(C999,Products!A$2:A$91,Products!F$2:F$91)</f>
        <v>0</v>
      </c>
      <c r="F999">
        <v>4</v>
      </c>
      <c r="G999" s="5">
        <f>Table1[[#This Row],[Price]]*Table1[[#This Row],[Quantity_Sold]]</f>
        <v>19.96</v>
      </c>
      <c r="H999" s="5">
        <f t="shared" ca="1" si="30"/>
        <v>19.96</v>
      </c>
      <c r="I999">
        <f>_xlfn.XLOOKUP(Table1[[#This Row],[Transaction_ID]],Transactions!A$2:A$501,Transactions!B$2:B$501)</f>
        <v>218</v>
      </c>
      <c r="J999">
        <f>_xlfn.XLOOKUP(Table1[[#This Row],[Transaction_ID]],Transactions!$A$2:$A$501,Transactions!$C$2:$C$501)</f>
        <v>4</v>
      </c>
      <c r="K999" t="str">
        <f>_xlfn.XLOOKUP(Table1[[#This Row],[Transaction_ID]],Transactions!A$2:A$501,Transactions!F$2:F$501)</f>
        <v>Debit Card</v>
      </c>
      <c r="L999" t="b">
        <f>_xlfn.XLOOKUP(Table1[[#This Row],[Transaction_ID]],Transactions!A$2:A$501,Transactions!G$2:G$501)</f>
        <v>1</v>
      </c>
      <c r="M999" s="1">
        <f>IF(L999=TRUE, _xlfn.XLOOKUP(C999, Products!A$2:A$91,Products!G$2:G$91), 0)</f>
        <v>0</v>
      </c>
      <c r="N999" t="str">
        <f ca="1">_xlfn.TEXTJOIN(", ", TRUE,
 IF(AND(L999=TRUE, E999&gt;0), "Membership Pricing", ""),
 IF(AND(L999=TRUE, M999&gt;0), "PC Points", ""),
 IF(AND(_xlfn.XLOOKUP(C999, Products!A:A, Products!C:C, "")="Bakery", RAND()&lt;0.3), "50% Perishable", "")
)</f>
        <v/>
      </c>
      <c r="O999" s="5">
        <f t="shared" ca="1" si="31"/>
        <v>0</v>
      </c>
    </row>
    <row r="1000" spans="1:15" x14ac:dyDescent="0.45">
      <c r="A1000" t="s">
        <v>199</v>
      </c>
      <c r="B1000" s="6">
        <f>_xlfn.XLOOKUP(Table1[[#This Row],[Transaction_ID]],Transactions!A$2:A$501,Transactions!D$2:D$501)</f>
        <v>45718</v>
      </c>
      <c r="C1000">
        <v>123563</v>
      </c>
      <c r="D1000" s="5">
        <f>_xlfn.XLOOKUP(Table1[[#This Row],[SKU]],Products!A$2:A$91,Products!E$2:E$91)</f>
        <v>3.49</v>
      </c>
      <c r="E1000" s="5">
        <f>_xlfn.XLOOKUP(C1000,Products!A$2:A$91,Products!F$2:F$91)</f>
        <v>0</v>
      </c>
      <c r="F1000">
        <v>2</v>
      </c>
      <c r="G1000" s="5">
        <f>Table1[[#This Row],[Price]]*Table1[[#This Row],[Quantity_Sold]]</f>
        <v>6.98</v>
      </c>
      <c r="H1000" s="5">
        <f t="shared" ca="1" si="30"/>
        <v>6.98</v>
      </c>
      <c r="I1000">
        <f>_xlfn.XLOOKUP(Table1[[#This Row],[Transaction_ID]],Transactions!A$2:A$501,Transactions!B$2:B$501)</f>
        <v>218</v>
      </c>
      <c r="J1000">
        <f>_xlfn.XLOOKUP(Table1[[#This Row],[Transaction_ID]],Transactions!$A$2:$A$501,Transactions!$C$2:$C$501)</f>
        <v>4</v>
      </c>
      <c r="K1000" t="str">
        <f>_xlfn.XLOOKUP(Table1[[#This Row],[Transaction_ID]],Transactions!A$2:A$501,Transactions!F$2:F$501)</f>
        <v>Debit Card</v>
      </c>
      <c r="L1000" t="b">
        <f>_xlfn.XLOOKUP(Table1[[#This Row],[Transaction_ID]],Transactions!A$2:A$501,Transactions!G$2:G$501)</f>
        <v>1</v>
      </c>
      <c r="M1000" s="1">
        <f>IF(L1000=TRUE, _xlfn.XLOOKUP(C1000, Products!A$2:A$91,Products!G$2:G$91), 0)</f>
        <v>0</v>
      </c>
      <c r="N1000" t="str">
        <f ca="1">_xlfn.TEXTJOIN(", ", TRUE,
 IF(AND(L1000=TRUE, E1000&gt;0), "Membership Pricing", ""),
 IF(AND(L1000=TRUE, M1000&gt;0), "PC Points", ""),
 IF(AND(_xlfn.XLOOKUP(C1000, Products!A:A, Products!C:C, "")="Bakery", RAND()&lt;0.3), "50% Perishable", "")
)</f>
        <v/>
      </c>
      <c r="O1000" s="5">
        <f t="shared" ca="1" si="31"/>
        <v>0</v>
      </c>
    </row>
    <row r="1001" spans="1:15" x14ac:dyDescent="0.45">
      <c r="A1001" t="s">
        <v>199</v>
      </c>
      <c r="B1001" s="6">
        <f>_xlfn.XLOOKUP(Table1[[#This Row],[Transaction_ID]],Transactions!A$2:A$501,Transactions!D$2:D$501)</f>
        <v>45718</v>
      </c>
      <c r="C1001">
        <v>123529</v>
      </c>
      <c r="D1001" s="5">
        <f>_xlfn.XLOOKUP(Table1[[#This Row],[SKU]],Products!A$2:A$91,Products!E$2:E$91)</f>
        <v>2.99</v>
      </c>
      <c r="E1001" s="5">
        <f>_xlfn.XLOOKUP(C1001,Products!A$2:A$91,Products!F$2:F$91)</f>
        <v>0</v>
      </c>
      <c r="F1001">
        <v>1</v>
      </c>
      <c r="G1001" s="5">
        <f>Table1[[#This Row],[Price]]*Table1[[#This Row],[Quantity_Sold]]</f>
        <v>2.99</v>
      </c>
      <c r="H1001" s="5">
        <f t="shared" ca="1" si="30"/>
        <v>2.99</v>
      </c>
      <c r="I1001">
        <f>_xlfn.XLOOKUP(Table1[[#This Row],[Transaction_ID]],Transactions!A$2:A$501,Transactions!B$2:B$501)</f>
        <v>218</v>
      </c>
      <c r="J1001">
        <f>_xlfn.XLOOKUP(Table1[[#This Row],[Transaction_ID]],Transactions!$A$2:$A$501,Transactions!$C$2:$C$501)</f>
        <v>4</v>
      </c>
      <c r="K1001" t="str">
        <f>_xlfn.XLOOKUP(Table1[[#This Row],[Transaction_ID]],Transactions!A$2:A$501,Transactions!F$2:F$501)</f>
        <v>Debit Card</v>
      </c>
      <c r="L1001" t="b">
        <f>_xlfn.XLOOKUP(Table1[[#This Row],[Transaction_ID]],Transactions!A$2:A$501,Transactions!G$2:G$501)</f>
        <v>1</v>
      </c>
      <c r="M1001" s="1">
        <f>IF(L1001=TRUE, _xlfn.XLOOKUP(C1001, Products!A$2:A$91,Products!G$2:G$91), 0)</f>
        <v>500</v>
      </c>
      <c r="N1001" t="str">
        <f ca="1">_xlfn.TEXTJOIN(", ", TRUE,
 IF(AND(L1001=TRUE, E1001&gt;0), "Membership Pricing", ""),
 IF(AND(L1001=TRUE, M1001&gt;0), "PC Points", ""),
 IF(AND(_xlfn.XLOOKUP(C1001, Products!A:A, Products!C:C, "")="Bakery", RAND()&lt;0.3), "50% Perishable", "")
)</f>
        <v>PC Points</v>
      </c>
      <c r="O1001" s="5">
        <f t="shared" ca="1" si="31"/>
        <v>0</v>
      </c>
    </row>
    <row r="1002" spans="1:15" x14ac:dyDescent="0.45">
      <c r="A1002" t="s">
        <v>421</v>
      </c>
      <c r="B1002" s="6">
        <f>_xlfn.XLOOKUP(Table1[[#This Row],[Transaction_ID]],Transactions!A$2:A$501,Transactions!D$2:D$501)</f>
        <v>45718</v>
      </c>
      <c r="C1002">
        <v>123527</v>
      </c>
      <c r="D1002" s="5">
        <f>_xlfn.XLOOKUP(Table1[[#This Row],[SKU]],Products!A$2:A$91,Products!E$2:E$91)</f>
        <v>4.99</v>
      </c>
      <c r="E1002" s="5">
        <f>_xlfn.XLOOKUP(C1002,Products!A$2:A$91,Products!F$2:F$91)</f>
        <v>0</v>
      </c>
      <c r="F1002">
        <v>5</v>
      </c>
      <c r="G1002" s="5">
        <f>Table1[[#This Row],[Price]]*Table1[[#This Row],[Quantity_Sold]]</f>
        <v>24.950000000000003</v>
      </c>
      <c r="H1002" s="5">
        <f t="shared" ca="1" si="30"/>
        <v>24.950000000000003</v>
      </c>
      <c r="I1002">
        <f>_xlfn.XLOOKUP(Table1[[#This Row],[Transaction_ID]],Transactions!A$2:A$501,Transactions!B$2:B$501)</f>
        <v>210</v>
      </c>
      <c r="J1002">
        <f>_xlfn.XLOOKUP(Table1[[#This Row],[Transaction_ID]],Transactions!$A$2:$A$501,Transactions!$C$2:$C$501)</f>
        <v>6</v>
      </c>
      <c r="K1002" t="str">
        <f>_xlfn.XLOOKUP(Table1[[#This Row],[Transaction_ID]],Transactions!A$2:A$501,Transactions!F$2:F$501)</f>
        <v>Debit Card</v>
      </c>
      <c r="L1002" t="b">
        <f>_xlfn.XLOOKUP(Table1[[#This Row],[Transaction_ID]],Transactions!A$2:A$501,Transactions!G$2:G$501)</f>
        <v>1</v>
      </c>
      <c r="M1002" s="1">
        <f>IF(L1002=TRUE, _xlfn.XLOOKUP(C1002, Products!A$2:A$91,Products!G$2:G$91), 0)</f>
        <v>0</v>
      </c>
      <c r="N1002" t="str">
        <f ca="1">_xlfn.TEXTJOIN(", ", TRUE,
 IF(AND(L1002=TRUE, E1002&gt;0), "Membership Pricing", ""),
 IF(AND(L1002=TRUE, M1002&gt;0), "PC Points", ""),
 IF(AND(_xlfn.XLOOKUP(C1002, Products!A:A, Products!C:C, "")="Bakery", RAND()&lt;0.3), "50% Perishable", "")
)</f>
        <v/>
      </c>
      <c r="O1002" s="5">
        <f t="shared" ca="1" si="31"/>
        <v>0</v>
      </c>
    </row>
    <row r="1003" spans="1:15" x14ac:dyDescent="0.45">
      <c r="A1003" t="s">
        <v>421</v>
      </c>
      <c r="B1003" s="6">
        <f>_xlfn.XLOOKUP(Table1[[#This Row],[Transaction_ID]],Transactions!A$2:A$501,Transactions!D$2:D$501)</f>
        <v>45718</v>
      </c>
      <c r="C1003">
        <v>123543</v>
      </c>
      <c r="D1003" s="5">
        <f>_xlfn.XLOOKUP(Table1[[#This Row],[SKU]],Products!A$2:A$91,Products!E$2:E$91)</f>
        <v>7.99</v>
      </c>
      <c r="E1003" s="5">
        <f>_xlfn.XLOOKUP(C1003,Products!A$2:A$91,Products!F$2:F$91)</f>
        <v>0</v>
      </c>
      <c r="F1003">
        <v>4</v>
      </c>
      <c r="G1003" s="5">
        <f>Table1[[#This Row],[Price]]*Table1[[#This Row],[Quantity_Sold]]</f>
        <v>31.96</v>
      </c>
      <c r="H1003" s="5">
        <f t="shared" ca="1" si="30"/>
        <v>31.96</v>
      </c>
      <c r="I1003">
        <f>_xlfn.XLOOKUP(Table1[[#This Row],[Transaction_ID]],Transactions!A$2:A$501,Transactions!B$2:B$501)</f>
        <v>210</v>
      </c>
      <c r="J1003">
        <f>_xlfn.XLOOKUP(Table1[[#This Row],[Transaction_ID]],Transactions!$A$2:$A$501,Transactions!$C$2:$C$501)</f>
        <v>6</v>
      </c>
      <c r="K1003" t="str">
        <f>_xlfn.XLOOKUP(Table1[[#This Row],[Transaction_ID]],Transactions!A$2:A$501,Transactions!F$2:F$501)</f>
        <v>Debit Card</v>
      </c>
      <c r="L1003" t="b">
        <f>_xlfn.XLOOKUP(Table1[[#This Row],[Transaction_ID]],Transactions!A$2:A$501,Transactions!G$2:G$501)</f>
        <v>1</v>
      </c>
      <c r="M1003" s="1">
        <f>IF(L1003=TRUE, _xlfn.XLOOKUP(C1003, Products!A$2:A$91,Products!G$2:G$91), 0)</f>
        <v>3000</v>
      </c>
      <c r="N1003" t="str">
        <f ca="1">_xlfn.TEXTJOIN(", ", TRUE,
 IF(AND(L1003=TRUE, E1003&gt;0), "Membership Pricing", ""),
 IF(AND(L1003=TRUE, M1003&gt;0), "PC Points", ""),
 IF(AND(_xlfn.XLOOKUP(C1003, Products!A:A, Products!C:C, "")="Bakery", RAND()&lt;0.3), "50% Perishable", "")
)</f>
        <v>PC Points</v>
      </c>
      <c r="O1003" s="5">
        <f t="shared" ca="1" si="31"/>
        <v>0</v>
      </c>
    </row>
    <row r="1004" spans="1:15" x14ac:dyDescent="0.45">
      <c r="A1004" t="s">
        <v>421</v>
      </c>
      <c r="B1004" s="6">
        <f>_xlfn.XLOOKUP(Table1[[#This Row],[Transaction_ID]],Transactions!A$2:A$501,Transactions!D$2:D$501)</f>
        <v>45718</v>
      </c>
      <c r="C1004">
        <v>123513</v>
      </c>
      <c r="D1004" s="5">
        <f>_xlfn.XLOOKUP(Table1[[#This Row],[SKU]],Products!A$2:A$91,Products!E$2:E$91)</f>
        <v>2.99</v>
      </c>
      <c r="E1004" s="5">
        <f>_xlfn.XLOOKUP(C1004,Products!A$2:A$91,Products!F$2:F$91)</f>
        <v>0</v>
      </c>
      <c r="F1004">
        <v>3</v>
      </c>
      <c r="G1004" s="5">
        <f>Table1[[#This Row],[Price]]*Table1[[#This Row],[Quantity_Sold]]</f>
        <v>8.9700000000000006</v>
      </c>
      <c r="H1004" s="5">
        <f t="shared" ca="1" si="30"/>
        <v>8.9700000000000006</v>
      </c>
      <c r="I1004">
        <f>_xlfn.XLOOKUP(Table1[[#This Row],[Transaction_ID]],Transactions!A$2:A$501,Transactions!B$2:B$501)</f>
        <v>210</v>
      </c>
      <c r="J1004">
        <f>_xlfn.XLOOKUP(Table1[[#This Row],[Transaction_ID]],Transactions!$A$2:$A$501,Transactions!$C$2:$C$501)</f>
        <v>6</v>
      </c>
      <c r="K1004" t="str">
        <f>_xlfn.XLOOKUP(Table1[[#This Row],[Transaction_ID]],Transactions!A$2:A$501,Transactions!F$2:F$501)</f>
        <v>Debit Card</v>
      </c>
      <c r="L1004" t="b">
        <f>_xlfn.XLOOKUP(Table1[[#This Row],[Transaction_ID]],Transactions!A$2:A$501,Transactions!G$2:G$501)</f>
        <v>1</v>
      </c>
      <c r="M1004" s="1">
        <f>IF(L1004=TRUE, _xlfn.XLOOKUP(C1004, Products!A$2:A$91,Products!G$2:G$91), 0)</f>
        <v>1000</v>
      </c>
      <c r="N1004" t="str">
        <f ca="1">_xlfn.TEXTJOIN(", ", TRUE,
 IF(AND(L1004=TRUE, E1004&gt;0), "Membership Pricing", ""),
 IF(AND(L1004=TRUE, M1004&gt;0), "PC Points", ""),
 IF(AND(_xlfn.XLOOKUP(C1004, Products!A:A, Products!C:C, "")="Bakery", RAND()&lt;0.3), "50% Perishable", "")
)</f>
        <v>PC Points</v>
      </c>
      <c r="O1004" s="5">
        <f t="shared" ca="1" si="31"/>
        <v>0</v>
      </c>
    </row>
    <row r="1005" spans="1:15" x14ac:dyDescent="0.45">
      <c r="A1005" t="s">
        <v>421</v>
      </c>
      <c r="B1005" s="6">
        <f>_xlfn.XLOOKUP(Table1[[#This Row],[Transaction_ID]],Transactions!A$2:A$501,Transactions!D$2:D$501)</f>
        <v>45718</v>
      </c>
      <c r="C1005">
        <v>123524</v>
      </c>
      <c r="D1005" s="5">
        <f>_xlfn.XLOOKUP(Table1[[#This Row],[SKU]],Products!A$2:A$91,Products!E$2:E$91)</f>
        <v>2.99</v>
      </c>
      <c r="E1005" s="5">
        <f>_xlfn.XLOOKUP(C1005,Products!A$2:A$91,Products!F$2:F$91)</f>
        <v>0</v>
      </c>
      <c r="F1005">
        <v>2</v>
      </c>
      <c r="G1005" s="5">
        <f>Table1[[#This Row],[Price]]*Table1[[#This Row],[Quantity_Sold]]</f>
        <v>5.98</v>
      </c>
      <c r="H1005" s="5">
        <f t="shared" ca="1" si="30"/>
        <v>5.98</v>
      </c>
      <c r="I1005">
        <f>_xlfn.XLOOKUP(Table1[[#This Row],[Transaction_ID]],Transactions!A$2:A$501,Transactions!B$2:B$501)</f>
        <v>210</v>
      </c>
      <c r="J1005">
        <f>_xlfn.XLOOKUP(Table1[[#This Row],[Transaction_ID]],Transactions!$A$2:$A$501,Transactions!$C$2:$C$501)</f>
        <v>6</v>
      </c>
      <c r="K1005" t="str">
        <f>_xlfn.XLOOKUP(Table1[[#This Row],[Transaction_ID]],Transactions!A$2:A$501,Transactions!F$2:F$501)</f>
        <v>Debit Card</v>
      </c>
      <c r="L1005" t="b">
        <f>_xlfn.XLOOKUP(Table1[[#This Row],[Transaction_ID]],Transactions!A$2:A$501,Transactions!G$2:G$501)</f>
        <v>1</v>
      </c>
      <c r="M1005" s="1">
        <f>IF(L1005=TRUE, _xlfn.XLOOKUP(C1005, Products!A$2:A$91,Products!G$2:G$91), 0)</f>
        <v>0</v>
      </c>
      <c r="N1005" t="str">
        <f ca="1">_xlfn.TEXTJOIN(", ", TRUE,
 IF(AND(L1005=TRUE, E1005&gt;0), "Membership Pricing", ""),
 IF(AND(L1005=TRUE, M1005&gt;0), "PC Points", ""),
 IF(AND(_xlfn.XLOOKUP(C1005, Products!A:A, Products!C:C, "")="Bakery", RAND()&lt;0.3), "50% Perishable", "")
)</f>
        <v/>
      </c>
      <c r="O1005" s="5">
        <f t="shared" ca="1" si="31"/>
        <v>0</v>
      </c>
    </row>
    <row r="1006" spans="1:15" x14ac:dyDescent="0.45">
      <c r="A1006" t="s">
        <v>200</v>
      </c>
      <c r="B1006" s="6">
        <f>_xlfn.XLOOKUP(Table1[[#This Row],[Transaction_ID]],Transactions!A$2:A$501,Transactions!D$2:D$501)</f>
        <v>45718</v>
      </c>
      <c r="C1006">
        <v>123526</v>
      </c>
      <c r="D1006" s="5">
        <f>_xlfn.XLOOKUP(Table1[[#This Row],[SKU]],Products!A$2:A$91,Products!E$2:E$91)</f>
        <v>5.49</v>
      </c>
      <c r="E1006" s="5">
        <f>_xlfn.XLOOKUP(C1006,Products!A$2:A$91,Products!F$2:F$91)</f>
        <v>0</v>
      </c>
      <c r="F1006">
        <v>3</v>
      </c>
      <c r="G1006" s="5">
        <f>Table1[[#This Row],[Price]]*Table1[[#This Row],[Quantity_Sold]]</f>
        <v>16.47</v>
      </c>
      <c r="H1006" s="5">
        <f t="shared" ca="1" si="30"/>
        <v>16.47</v>
      </c>
      <c r="I1006">
        <f>_xlfn.XLOOKUP(Table1[[#This Row],[Transaction_ID]],Transactions!A$2:A$501,Transactions!B$2:B$501)</f>
        <v>217</v>
      </c>
      <c r="J1006">
        <f>_xlfn.XLOOKUP(Table1[[#This Row],[Transaction_ID]],Transactions!$A$2:$A$501,Transactions!$C$2:$C$501)</f>
        <v>6</v>
      </c>
      <c r="K1006" t="str">
        <f>_xlfn.XLOOKUP(Table1[[#This Row],[Transaction_ID]],Transactions!A$2:A$501,Transactions!F$2:F$501)</f>
        <v>Debit Card</v>
      </c>
      <c r="L1006" t="b">
        <f>_xlfn.XLOOKUP(Table1[[#This Row],[Transaction_ID]],Transactions!A$2:A$501,Transactions!G$2:G$501)</f>
        <v>1</v>
      </c>
      <c r="M1006" s="1">
        <f>IF(L1006=TRUE, _xlfn.XLOOKUP(C1006, Products!A$2:A$91,Products!G$2:G$91), 0)</f>
        <v>0</v>
      </c>
      <c r="N1006" t="str">
        <f ca="1">_xlfn.TEXTJOIN(", ", TRUE,
 IF(AND(L1006=TRUE, E1006&gt;0), "Membership Pricing", ""),
 IF(AND(L1006=TRUE, M1006&gt;0), "PC Points", ""),
 IF(AND(_xlfn.XLOOKUP(C1006, Products!A:A, Products!C:C, "")="Bakery", RAND()&lt;0.3), "50% Perishable", "")
)</f>
        <v/>
      </c>
      <c r="O1006" s="5">
        <f t="shared" ca="1" si="31"/>
        <v>0</v>
      </c>
    </row>
    <row r="1007" spans="1:15" x14ac:dyDescent="0.45">
      <c r="A1007" t="s">
        <v>200</v>
      </c>
      <c r="B1007" s="6">
        <f>_xlfn.XLOOKUP(Table1[[#This Row],[Transaction_ID]],Transactions!A$2:A$501,Transactions!D$2:D$501)</f>
        <v>45718</v>
      </c>
      <c r="C1007">
        <v>123537</v>
      </c>
      <c r="D1007" s="5">
        <f>_xlfn.XLOOKUP(Table1[[#This Row],[SKU]],Products!A$2:A$91,Products!E$2:E$91)</f>
        <v>6.49</v>
      </c>
      <c r="E1007" s="5">
        <f>_xlfn.XLOOKUP(C1007,Products!A$2:A$91,Products!F$2:F$91)</f>
        <v>0</v>
      </c>
      <c r="F1007">
        <v>2</v>
      </c>
      <c r="G1007" s="5">
        <f>Table1[[#This Row],[Price]]*Table1[[#This Row],[Quantity_Sold]]</f>
        <v>12.98</v>
      </c>
      <c r="H1007" s="5">
        <f t="shared" ca="1" si="30"/>
        <v>12.98</v>
      </c>
      <c r="I1007">
        <f>_xlfn.XLOOKUP(Table1[[#This Row],[Transaction_ID]],Transactions!A$2:A$501,Transactions!B$2:B$501)</f>
        <v>217</v>
      </c>
      <c r="J1007">
        <f>_xlfn.XLOOKUP(Table1[[#This Row],[Transaction_ID]],Transactions!$A$2:$A$501,Transactions!$C$2:$C$501)</f>
        <v>6</v>
      </c>
      <c r="K1007" t="str">
        <f>_xlfn.XLOOKUP(Table1[[#This Row],[Transaction_ID]],Transactions!A$2:A$501,Transactions!F$2:F$501)</f>
        <v>Debit Card</v>
      </c>
      <c r="L1007" t="b">
        <f>_xlfn.XLOOKUP(Table1[[#This Row],[Transaction_ID]],Transactions!A$2:A$501,Transactions!G$2:G$501)</f>
        <v>1</v>
      </c>
      <c r="M1007" s="1">
        <f>IF(L1007=TRUE, _xlfn.XLOOKUP(C1007, Products!A$2:A$91,Products!G$2:G$91), 0)</f>
        <v>0</v>
      </c>
      <c r="N1007" t="str">
        <f ca="1">_xlfn.TEXTJOIN(", ", TRUE,
 IF(AND(L1007=TRUE, E1007&gt;0), "Membership Pricing", ""),
 IF(AND(L1007=TRUE, M1007&gt;0), "PC Points", ""),
 IF(AND(_xlfn.XLOOKUP(C1007, Products!A:A, Products!C:C, "")="Bakery", RAND()&lt;0.3), "50% Perishable", "")
)</f>
        <v/>
      </c>
      <c r="O1007" s="5">
        <f t="shared" ca="1" si="31"/>
        <v>0</v>
      </c>
    </row>
    <row r="1008" spans="1:15" x14ac:dyDescent="0.45">
      <c r="A1008" t="s">
        <v>422</v>
      </c>
      <c r="B1008" s="6">
        <f>_xlfn.XLOOKUP(Table1[[#This Row],[Transaction_ID]],Transactions!A$2:A$501,Transactions!D$2:D$501)</f>
        <v>45750</v>
      </c>
      <c r="C1008">
        <v>123585</v>
      </c>
      <c r="D1008" s="5">
        <f>_xlfn.XLOOKUP(Table1[[#This Row],[SKU]],Products!A$2:A$91,Products!E$2:E$91)</f>
        <v>2.99</v>
      </c>
      <c r="E1008" s="5">
        <f>_xlfn.XLOOKUP(C1008,Products!A$2:A$91,Products!F$2:F$91)</f>
        <v>0</v>
      </c>
      <c r="F1008">
        <v>1</v>
      </c>
      <c r="G1008" s="5">
        <f>Table1[[#This Row],[Price]]*Table1[[#This Row],[Quantity_Sold]]</f>
        <v>2.99</v>
      </c>
      <c r="H1008" s="5">
        <f t="shared" ca="1" si="30"/>
        <v>2.99</v>
      </c>
      <c r="I1008">
        <f>_xlfn.XLOOKUP(Table1[[#This Row],[Transaction_ID]],Transactions!A$2:A$501,Transactions!B$2:B$501)</f>
        <v>212</v>
      </c>
      <c r="J1008">
        <f>_xlfn.XLOOKUP(Table1[[#This Row],[Transaction_ID]],Transactions!$A$2:$A$501,Transactions!$C$2:$C$501)</f>
        <v>6</v>
      </c>
      <c r="K1008" t="str">
        <f>_xlfn.XLOOKUP(Table1[[#This Row],[Transaction_ID]],Transactions!A$2:A$501,Transactions!F$2:F$501)</f>
        <v>Debit Card</v>
      </c>
      <c r="L1008" t="b">
        <f>_xlfn.XLOOKUP(Table1[[#This Row],[Transaction_ID]],Transactions!A$2:A$501,Transactions!G$2:G$501)</f>
        <v>1</v>
      </c>
      <c r="M1008" s="1">
        <f>IF(L1008=TRUE, _xlfn.XLOOKUP(C1008, Products!A$2:A$91,Products!G$2:G$91), 0)</f>
        <v>1000</v>
      </c>
      <c r="N1008" t="str">
        <f ca="1">_xlfn.TEXTJOIN(", ", TRUE,
 IF(AND(L1008=TRUE, E1008&gt;0), "Membership Pricing", ""),
 IF(AND(L1008=TRUE, M1008&gt;0), "PC Points", ""),
 IF(AND(_xlfn.XLOOKUP(C1008, Products!A:A, Products!C:C, "")="Bakery", RAND()&lt;0.3), "50% Perishable", "")
)</f>
        <v>PC Points</v>
      </c>
      <c r="O1008" s="5">
        <f t="shared" ca="1" si="31"/>
        <v>0</v>
      </c>
    </row>
    <row r="1009" spans="1:15" x14ac:dyDescent="0.45">
      <c r="A1009" t="s">
        <v>422</v>
      </c>
      <c r="B1009" s="6">
        <f>_xlfn.XLOOKUP(Table1[[#This Row],[Transaction_ID]],Transactions!A$2:A$501,Transactions!D$2:D$501)</f>
        <v>45750</v>
      </c>
      <c r="C1009">
        <v>123548</v>
      </c>
      <c r="D1009" s="5">
        <f>_xlfn.XLOOKUP(Table1[[#This Row],[SKU]],Products!A$2:A$91,Products!E$2:E$91)</f>
        <v>3.49</v>
      </c>
      <c r="E1009" s="5">
        <f>_xlfn.XLOOKUP(C1009,Products!A$2:A$91,Products!F$2:F$91)</f>
        <v>0</v>
      </c>
      <c r="F1009">
        <v>2</v>
      </c>
      <c r="G1009" s="5">
        <f>Table1[[#This Row],[Price]]*Table1[[#This Row],[Quantity_Sold]]</f>
        <v>6.98</v>
      </c>
      <c r="H1009" s="5">
        <f t="shared" ca="1" si="30"/>
        <v>6.98</v>
      </c>
      <c r="I1009">
        <f>_xlfn.XLOOKUP(Table1[[#This Row],[Transaction_ID]],Transactions!A$2:A$501,Transactions!B$2:B$501)</f>
        <v>212</v>
      </c>
      <c r="J1009">
        <f>_xlfn.XLOOKUP(Table1[[#This Row],[Transaction_ID]],Transactions!$A$2:$A$501,Transactions!$C$2:$C$501)</f>
        <v>6</v>
      </c>
      <c r="K1009" t="str">
        <f>_xlfn.XLOOKUP(Table1[[#This Row],[Transaction_ID]],Transactions!A$2:A$501,Transactions!F$2:F$501)</f>
        <v>Debit Card</v>
      </c>
      <c r="L1009" t="b">
        <f>_xlfn.XLOOKUP(Table1[[#This Row],[Transaction_ID]],Transactions!A$2:A$501,Transactions!G$2:G$501)</f>
        <v>1</v>
      </c>
      <c r="M1009" s="1">
        <f>IF(L1009=TRUE, _xlfn.XLOOKUP(C1009, Products!A$2:A$91,Products!G$2:G$91), 0)</f>
        <v>0</v>
      </c>
      <c r="N1009" t="str">
        <f ca="1">_xlfn.TEXTJOIN(", ", TRUE,
 IF(AND(L1009=TRUE, E1009&gt;0), "Membership Pricing", ""),
 IF(AND(L1009=TRUE, M1009&gt;0), "PC Points", ""),
 IF(AND(_xlfn.XLOOKUP(C1009, Products!A:A, Products!C:C, "")="Bakery", RAND()&lt;0.3), "50% Perishable", "")
)</f>
        <v/>
      </c>
      <c r="O1009" s="5">
        <f t="shared" ca="1" si="31"/>
        <v>0</v>
      </c>
    </row>
    <row r="1010" spans="1:15" x14ac:dyDescent="0.45">
      <c r="A1010" t="s">
        <v>422</v>
      </c>
      <c r="B1010" s="6">
        <f>_xlfn.XLOOKUP(Table1[[#This Row],[Transaction_ID]],Transactions!A$2:A$501,Transactions!D$2:D$501)</f>
        <v>45750</v>
      </c>
      <c r="C1010">
        <v>123579</v>
      </c>
      <c r="D1010" s="5">
        <f>_xlfn.XLOOKUP(Table1[[#This Row],[SKU]],Products!A$2:A$91,Products!E$2:E$91)</f>
        <v>5.49</v>
      </c>
      <c r="E1010" s="5">
        <f>_xlfn.XLOOKUP(C1010,Products!A$2:A$91,Products!F$2:F$91)</f>
        <v>0</v>
      </c>
      <c r="F1010">
        <v>5</v>
      </c>
      <c r="G1010" s="5">
        <f>Table1[[#This Row],[Price]]*Table1[[#This Row],[Quantity_Sold]]</f>
        <v>27.450000000000003</v>
      </c>
      <c r="H1010" s="5">
        <f t="shared" ca="1" si="30"/>
        <v>13.725000000000001</v>
      </c>
      <c r="I1010">
        <f>_xlfn.XLOOKUP(Table1[[#This Row],[Transaction_ID]],Transactions!A$2:A$501,Transactions!B$2:B$501)</f>
        <v>212</v>
      </c>
      <c r="J1010">
        <f>_xlfn.XLOOKUP(Table1[[#This Row],[Transaction_ID]],Transactions!$A$2:$A$501,Transactions!$C$2:$C$501)</f>
        <v>6</v>
      </c>
      <c r="K1010" t="str">
        <f>_xlfn.XLOOKUP(Table1[[#This Row],[Transaction_ID]],Transactions!A$2:A$501,Transactions!F$2:F$501)</f>
        <v>Debit Card</v>
      </c>
      <c r="L1010" t="b">
        <f>_xlfn.XLOOKUP(Table1[[#This Row],[Transaction_ID]],Transactions!A$2:A$501,Transactions!G$2:G$501)</f>
        <v>1</v>
      </c>
      <c r="M1010" s="1">
        <f>IF(L1010=TRUE, _xlfn.XLOOKUP(C1010, Products!A$2:A$91,Products!G$2:G$91), 0)</f>
        <v>0</v>
      </c>
      <c r="N1010" t="str">
        <f ca="1">_xlfn.TEXTJOIN(", ", TRUE,
 IF(AND(L1010=TRUE, E1010&gt;0), "Membership Pricing", ""),
 IF(AND(L1010=TRUE, M1010&gt;0), "PC Points", ""),
 IF(AND(_xlfn.XLOOKUP(C1010, Products!A:A, Products!C:C, "")="Bakery", RAND()&lt;0.3), "50% Perishable", "")
)</f>
        <v>50% Perishable</v>
      </c>
      <c r="O1010" s="5">
        <f t="shared" ca="1" si="31"/>
        <v>13.725000000000001</v>
      </c>
    </row>
    <row r="1011" spans="1:15" x14ac:dyDescent="0.45">
      <c r="A1011" t="s">
        <v>422</v>
      </c>
      <c r="B1011" s="6">
        <f>_xlfn.XLOOKUP(Table1[[#This Row],[Transaction_ID]],Transactions!A$2:A$501,Transactions!D$2:D$501)</f>
        <v>45750</v>
      </c>
      <c r="C1011">
        <v>123513</v>
      </c>
      <c r="D1011" s="5">
        <f>_xlfn.XLOOKUP(Table1[[#This Row],[SKU]],Products!A$2:A$91,Products!E$2:E$91)</f>
        <v>2.99</v>
      </c>
      <c r="E1011" s="5">
        <f>_xlfn.XLOOKUP(C1011,Products!A$2:A$91,Products!F$2:F$91)</f>
        <v>0</v>
      </c>
      <c r="F1011">
        <v>1</v>
      </c>
      <c r="G1011" s="5">
        <f>Table1[[#This Row],[Price]]*Table1[[#This Row],[Quantity_Sold]]</f>
        <v>2.99</v>
      </c>
      <c r="H1011" s="5">
        <f t="shared" ca="1" si="30"/>
        <v>2.99</v>
      </c>
      <c r="I1011">
        <f>_xlfn.XLOOKUP(Table1[[#This Row],[Transaction_ID]],Transactions!A$2:A$501,Transactions!B$2:B$501)</f>
        <v>212</v>
      </c>
      <c r="J1011">
        <f>_xlfn.XLOOKUP(Table1[[#This Row],[Transaction_ID]],Transactions!$A$2:$A$501,Transactions!$C$2:$C$501)</f>
        <v>6</v>
      </c>
      <c r="K1011" t="str">
        <f>_xlfn.XLOOKUP(Table1[[#This Row],[Transaction_ID]],Transactions!A$2:A$501,Transactions!F$2:F$501)</f>
        <v>Debit Card</v>
      </c>
      <c r="L1011" t="b">
        <f>_xlfn.XLOOKUP(Table1[[#This Row],[Transaction_ID]],Transactions!A$2:A$501,Transactions!G$2:G$501)</f>
        <v>1</v>
      </c>
      <c r="M1011" s="1">
        <f>IF(L1011=TRUE, _xlfn.XLOOKUP(C1011, Products!A$2:A$91,Products!G$2:G$91), 0)</f>
        <v>1000</v>
      </c>
      <c r="N1011" t="str">
        <f ca="1">_xlfn.TEXTJOIN(", ", TRUE,
 IF(AND(L1011=TRUE, E1011&gt;0), "Membership Pricing", ""),
 IF(AND(L1011=TRUE, M1011&gt;0), "PC Points", ""),
 IF(AND(_xlfn.XLOOKUP(C1011, Products!A:A, Products!C:C, "")="Bakery", RAND()&lt;0.3), "50% Perishable", "")
)</f>
        <v>PC Points</v>
      </c>
      <c r="O1011" s="5">
        <f t="shared" ca="1" si="31"/>
        <v>0</v>
      </c>
    </row>
    <row r="1012" spans="1:15" x14ac:dyDescent="0.45">
      <c r="A1012" t="s">
        <v>201</v>
      </c>
      <c r="B1012" s="6">
        <f>_xlfn.XLOOKUP(Table1[[#This Row],[Transaction_ID]],Transactions!A$2:A$501,Transactions!D$2:D$501)</f>
        <v>45750</v>
      </c>
      <c r="C1012">
        <v>123523</v>
      </c>
      <c r="D1012" s="5">
        <f>_xlfn.XLOOKUP(Table1[[#This Row],[SKU]],Products!A$2:A$91,Products!E$2:E$91)</f>
        <v>5.99</v>
      </c>
      <c r="E1012" s="5">
        <f>_xlfn.XLOOKUP(C1012,Products!A$2:A$91,Products!F$2:F$91)</f>
        <v>0</v>
      </c>
      <c r="F1012">
        <v>2</v>
      </c>
      <c r="G1012" s="5">
        <f>Table1[[#This Row],[Price]]*Table1[[#This Row],[Quantity_Sold]]</f>
        <v>11.98</v>
      </c>
      <c r="H1012" s="5">
        <f t="shared" ca="1" si="30"/>
        <v>11.98</v>
      </c>
      <c r="I1012">
        <f>_xlfn.XLOOKUP(Table1[[#This Row],[Transaction_ID]],Transactions!A$2:A$501,Transactions!B$2:B$501)</f>
        <v>208</v>
      </c>
      <c r="J1012">
        <f>_xlfn.XLOOKUP(Table1[[#This Row],[Transaction_ID]],Transactions!$A$2:$A$501,Transactions!$C$2:$C$501)</f>
        <v>4</v>
      </c>
      <c r="K1012" t="str">
        <f>_xlfn.XLOOKUP(Table1[[#This Row],[Transaction_ID]],Transactions!A$2:A$501,Transactions!F$2:F$501)</f>
        <v>Debit Card</v>
      </c>
      <c r="L1012" t="b">
        <f>_xlfn.XLOOKUP(Table1[[#This Row],[Transaction_ID]],Transactions!A$2:A$501,Transactions!G$2:G$501)</f>
        <v>1</v>
      </c>
      <c r="M1012" s="1">
        <f>IF(L1012=TRUE, _xlfn.XLOOKUP(C1012, Products!A$2:A$91,Products!G$2:G$91), 0)</f>
        <v>0</v>
      </c>
      <c r="N1012" t="str">
        <f ca="1">_xlfn.TEXTJOIN(", ", TRUE,
 IF(AND(L1012=TRUE, E1012&gt;0), "Membership Pricing", ""),
 IF(AND(L1012=TRUE, M1012&gt;0), "PC Points", ""),
 IF(AND(_xlfn.XLOOKUP(C1012, Products!A:A, Products!C:C, "")="Bakery", RAND()&lt;0.3), "50% Perishable", "")
)</f>
        <v/>
      </c>
      <c r="O1012" s="5">
        <f t="shared" ca="1" si="31"/>
        <v>0</v>
      </c>
    </row>
    <row r="1013" spans="1:15" x14ac:dyDescent="0.45">
      <c r="A1013" t="s">
        <v>201</v>
      </c>
      <c r="B1013" s="6">
        <f>_xlfn.XLOOKUP(Table1[[#This Row],[Transaction_ID]],Transactions!A$2:A$501,Transactions!D$2:D$501)</f>
        <v>45750</v>
      </c>
      <c r="C1013">
        <v>123582</v>
      </c>
      <c r="D1013" s="5">
        <f>_xlfn.XLOOKUP(Table1[[#This Row],[SKU]],Products!A$2:A$91,Products!E$2:E$91)</f>
        <v>3.99</v>
      </c>
      <c r="E1013" s="5">
        <f>_xlfn.XLOOKUP(C1013,Products!A$2:A$91,Products!F$2:F$91)</f>
        <v>0</v>
      </c>
      <c r="F1013">
        <v>5</v>
      </c>
      <c r="G1013" s="5">
        <f>Table1[[#This Row],[Price]]*Table1[[#This Row],[Quantity_Sold]]</f>
        <v>19.950000000000003</v>
      </c>
      <c r="H1013" s="5">
        <f t="shared" ca="1" si="30"/>
        <v>19.950000000000003</v>
      </c>
      <c r="I1013">
        <f>_xlfn.XLOOKUP(Table1[[#This Row],[Transaction_ID]],Transactions!A$2:A$501,Transactions!B$2:B$501)</f>
        <v>208</v>
      </c>
      <c r="J1013">
        <f>_xlfn.XLOOKUP(Table1[[#This Row],[Transaction_ID]],Transactions!$A$2:$A$501,Transactions!$C$2:$C$501)</f>
        <v>4</v>
      </c>
      <c r="K1013" t="str">
        <f>_xlfn.XLOOKUP(Table1[[#This Row],[Transaction_ID]],Transactions!A$2:A$501,Transactions!F$2:F$501)</f>
        <v>Debit Card</v>
      </c>
      <c r="L1013" t="b">
        <f>_xlfn.XLOOKUP(Table1[[#This Row],[Transaction_ID]],Transactions!A$2:A$501,Transactions!G$2:G$501)</f>
        <v>1</v>
      </c>
      <c r="M1013" s="1">
        <f>IF(L1013=TRUE, _xlfn.XLOOKUP(C1013, Products!A$2:A$91,Products!G$2:G$91), 0)</f>
        <v>0</v>
      </c>
      <c r="N1013" t="str">
        <f ca="1">_xlfn.TEXTJOIN(", ", TRUE,
 IF(AND(L1013=TRUE, E1013&gt;0), "Membership Pricing", ""),
 IF(AND(L1013=TRUE, M1013&gt;0), "PC Points", ""),
 IF(AND(_xlfn.XLOOKUP(C1013, Products!A:A, Products!C:C, "")="Bakery", RAND()&lt;0.3), "50% Perishable", "")
)</f>
        <v/>
      </c>
      <c r="O1013" s="5">
        <f t="shared" ca="1" si="31"/>
        <v>0</v>
      </c>
    </row>
    <row r="1014" spans="1:15" x14ac:dyDescent="0.45">
      <c r="A1014" t="s">
        <v>201</v>
      </c>
      <c r="B1014" s="6">
        <f>_xlfn.XLOOKUP(Table1[[#This Row],[Transaction_ID]],Transactions!A$2:A$501,Transactions!D$2:D$501)</f>
        <v>45750</v>
      </c>
      <c r="C1014">
        <v>123597</v>
      </c>
      <c r="D1014" s="5">
        <f>_xlfn.XLOOKUP(Table1[[#This Row],[SKU]],Products!A$2:A$91,Products!E$2:E$91)</f>
        <v>5.49</v>
      </c>
      <c r="E1014" s="5">
        <f>_xlfn.XLOOKUP(C1014,Products!A$2:A$91,Products!F$2:F$91)</f>
        <v>0</v>
      </c>
      <c r="F1014">
        <v>1</v>
      </c>
      <c r="G1014" s="5">
        <f>Table1[[#This Row],[Price]]*Table1[[#This Row],[Quantity_Sold]]</f>
        <v>5.49</v>
      </c>
      <c r="H1014" s="5">
        <f t="shared" ca="1" si="30"/>
        <v>5.49</v>
      </c>
      <c r="I1014">
        <f>_xlfn.XLOOKUP(Table1[[#This Row],[Transaction_ID]],Transactions!A$2:A$501,Transactions!B$2:B$501)</f>
        <v>208</v>
      </c>
      <c r="J1014">
        <f>_xlfn.XLOOKUP(Table1[[#This Row],[Transaction_ID]],Transactions!$A$2:$A$501,Transactions!$C$2:$C$501)</f>
        <v>4</v>
      </c>
      <c r="K1014" t="str">
        <f>_xlfn.XLOOKUP(Table1[[#This Row],[Transaction_ID]],Transactions!A$2:A$501,Transactions!F$2:F$501)</f>
        <v>Debit Card</v>
      </c>
      <c r="L1014" t="b">
        <f>_xlfn.XLOOKUP(Table1[[#This Row],[Transaction_ID]],Transactions!A$2:A$501,Transactions!G$2:G$501)</f>
        <v>1</v>
      </c>
      <c r="M1014" s="1">
        <f>IF(L1014=TRUE, _xlfn.XLOOKUP(C1014, Products!A$2:A$91,Products!G$2:G$91), 0)</f>
        <v>0</v>
      </c>
      <c r="N1014" t="str">
        <f ca="1">_xlfn.TEXTJOIN(", ", TRUE,
 IF(AND(L1014=TRUE, E1014&gt;0), "Membership Pricing", ""),
 IF(AND(L1014=TRUE, M1014&gt;0), "PC Points", ""),
 IF(AND(_xlfn.XLOOKUP(C1014, Products!A:A, Products!C:C, "")="Bakery", RAND()&lt;0.3), "50% Perishable", "")
)</f>
        <v/>
      </c>
      <c r="O1014" s="5">
        <f t="shared" ca="1" si="31"/>
        <v>0</v>
      </c>
    </row>
    <row r="1015" spans="1:15" x14ac:dyDescent="0.45">
      <c r="A1015" t="s">
        <v>201</v>
      </c>
      <c r="B1015" s="6">
        <f>_xlfn.XLOOKUP(Table1[[#This Row],[Transaction_ID]],Transactions!A$2:A$501,Transactions!D$2:D$501)</f>
        <v>45750</v>
      </c>
      <c r="C1015">
        <v>123518</v>
      </c>
      <c r="D1015" s="5">
        <f>_xlfn.XLOOKUP(Table1[[#This Row],[SKU]],Products!A$2:A$91,Products!E$2:E$91)</f>
        <v>1.99</v>
      </c>
      <c r="E1015" s="5">
        <f>_xlfn.XLOOKUP(C1015,Products!A$2:A$91,Products!F$2:F$91)</f>
        <v>0</v>
      </c>
      <c r="F1015">
        <v>4</v>
      </c>
      <c r="G1015" s="5">
        <f>Table1[[#This Row],[Price]]*Table1[[#This Row],[Quantity_Sold]]</f>
        <v>7.96</v>
      </c>
      <c r="H1015" s="5">
        <f t="shared" ca="1" si="30"/>
        <v>7.96</v>
      </c>
      <c r="I1015">
        <f>_xlfn.XLOOKUP(Table1[[#This Row],[Transaction_ID]],Transactions!A$2:A$501,Transactions!B$2:B$501)</f>
        <v>208</v>
      </c>
      <c r="J1015">
        <f>_xlfn.XLOOKUP(Table1[[#This Row],[Transaction_ID]],Transactions!$A$2:$A$501,Transactions!$C$2:$C$501)</f>
        <v>4</v>
      </c>
      <c r="K1015" t="str">
        <f>_xlfn.XLOOKUP(Table1[[#This Row],[Transaction_ID]],Transactions!A$2:A$501,Transactions!F$2:F$501)</f>
        <v>Debit Card</v>
      </c>
      <c r="L1015" t="b">
        <f>_xlfn.XLOOKUP(Table1[[#This Row],[Transaction_ID]],Transactions!A$2:A$501,Transactions!G$2:G$501)</f>
        <v>1</v>
      </c>
      <c r="M1015" s="1">
        <f>IF(L1015=TRUE, _xlfn.XLOOKUP(C1015, Products!A$2:A$91,Products!G$2:G$91), 0)</f>
        <v>0</v>
      </c>
      <c r="N1015" t="str">
        <f ca="1">_xlfn.TEXTJOIN(", ", TRUE,
 IF(AND(L1015=TRUE, E1015&gt;0), "Membership Pricing", ""),
 IF(AND(L1015=TRUE, M1015&gt;0), "PC Points", ""),
 IF(AND(_xlfn.XLOOKUP(C1015, Products!A:A, Products!C:C, "")="Bakery", RAND()&lt;0.3), "50% Perishable", "")
)</f>
        <v/>
      </c>
      <c r="O1015" s="5">
        <f t="shared" ca="1" si="31"/>
        <v>0</v>
      </c>
    </row>
    <row r="1016" spans="1:15" x14ac:dyDescent="0.45">
      <c r="A1016" t="s">
        <v>423</v>
      </c>
      <c r="B1016" s="6">
        <f>_xlfn.XLOOKUP(Table1[[#This Row],[Transaction_ID]],Transactions!A$2:A$501,Transactions!D$2:D$501)</f>
        <v>45750</v>
      </c>
      <c r="C1016">
        <v>123528</v>
      </c>
      <c r="D1016" s="5">
        <f>_xlfn.XLOOKUP(Table1[[#This Row],[SKU]],Products!A$2:A$91,Products!E$2:E$91)</f>
        <v>3.99</v>
      </c>
      <c r="E1016" s="5">
        <f>_xlfn.XLOOKUP(C1016,Products!A$2:A$91,Products!F$2:F$91)</f>
        <v>0</v>
      </c>
      <c r="F1016">
        <v>2</v>
      </c>
      <c r="G1016" s="5">
        <f>Table1[[#This Row],[Price]]*Table1[[#This Row],[Quantity_Sold]]</f>
        <v>7.98</v>
      </c>
      <c r="H1016" s="5">
        <f t="shared" ca="1" si="30"/>
        <v>3.99</v>
      </c>
      <c r="I1016">
        <f>_xlfn.XLOOKUP(Table1[[#This Row],[Transaction_ID]],Transactions!A$2:A$501,Transactions!B$2:B$501)</f>
        <v>209</v>
      </c>
      <c r="J1016">
        <f>_xlfn.XLOOKUP(Table1[[#This Row],[Transaction_ID]],Transactions!$A$2:$A$501,Transactions!$C$2:$C$501)</f>
        <v>2</v>
      </c>
      <c r="K1016" t="str">
        <f>_xlfn.XLOOKUP(Table1[[#This Row],[Transaction_ID]],Transactions!A$2:A$501,Transactions!F$2:F$501)</f>
        <v>Credit Card</v>
      </c>
      <c r="L1016" t="b">
        <f>_xlfn.XLOOKUP(Table1[[#This Row],[Transaction_ID]],Transactions!A$2:A$501,Transactions!G$2:G$501)</f>
        <v>1</v>
      </c>
      <c r="M1016" s="1">
        <f>IF(L1016=TRUE, _xlfn.XLOOKUP(C1016, Products!A$2:A$91,Products!G$2:G$91), 0)</f>
        <v>0</v>
      </c>
      <c r="N1016" t="str">
        <f ca="1">_xlfn.TEXTJOIN(", ", TRUE,
 IF(AND(L1016=TRUE, E1016&gt;0), "Membership Pricing", ""),
 IF(AND(L1016=TRUE, M1016&gt;0), "PC Points", ""),
 IF(AND(_xlfn.XLOOKUP(C1016, Products!A:A, Products!C:C, "")="Bakery", RAND()&lt;0.3), "50% Perishable", "")
)</f>
        <v>50% Perishable</v>
      </c>
      <c r="O1016" s="5">
        <f t="shared" ca="1" si="31"/>
        <v>3.99</v>
      </c>
    </row>
    <row r="1017" spans="1:15" x14ac:dyDescent="0.45">
      <c r="A1017" t="s">
        <v>423</v>
      </c>
      <c r="B1017" s="6">
        <f>_xlfn.XLOOKUP(Table1[[#This Row],[Transaction_ID]],Transactions!A$2:A$501,Transactions!D$2:D$501)</f>
        <v>45750</v>
      </c>
      <c r="C1017">
        <v>123554</v>
      </c>
      <c r="D1017" s="5">
        <f>_xlfn.XLOOKUP(Table1[[#This Row],[SKU]],Products!A$2:A$91,Products!E$2:E$91)</f>
        <v>2.4900000000000002</v>
      </c>
      <c r="E1017" s="5">
        <f>_xlfn.XLOOKUP(C1017,Products!A$2:A$91,Products!F$2:F$91)</f>
        <v>0</v>
      </c>
      <c r="F1017">
        <v>5</v>
      </c>
      <c r="G1017" s="5">
        <f>Table1[[#This Row],[Price]]*Table1[[#This Row],[Quantity_Sold]]</f>
        <v>12.450000000000001</v>
      </c>
      <c r="H1017" s="5">
        <f t="shared" ca="1" si="30"/>
        <v>12.450000000000001</v>
      </c>
      <c r="I1017">
        <f>_xlfn.XLOOKUP(Table1[[#This Row],[Transaction_ID]],Transactions!A$2:A$501,Transactions!B$2:B$501)</f>
        <v>209</v>
      </c>
      <c r="J1017">
        <f>_xlfn.XLOOKUP(Table1[[#This Row],[Transaction_ID]],Transactions!$A$2:$A$501,Transactions!$C$2:$C$501)</f>
        <v>2</v>
      </c>
      <c r="K1017" t="str">
        <f>_xlfn.XLOOKUP(Table1[[#This Row],[Transaction_ID]],Transactions!A$2:A$501,Transactions!F$2:F$501)</f>
        <v>Credit Card</v>
      </c>
      <c r="L1017" t="b">
        <f>_xlfn.XLOOKUP(Table1[[#This Row],[Transaction_ID]],Transactions!A$2:A$501,Transactions!G$2:G$501)</f>
        <v>1</v>
      </c>
      <c r="M1017" s="1">
        <f>IF(L1017=TRUE, _xlfn.XLOOKUP(C1017, Products!A$2:A$91,Products!G$2:G$91), 0)</f>
        <v>0</v>
      </c>
      <c r="N1017" t="str">
        <f ca="1">_xlfn.TEXTJOIN(", ", TRUE,
 IF(AND(L1017=TRUE, E1017&gt;0), "Membership Pricing", ""),
 IF(AND(L1017=TRUE, M1017&gt;0), "PC Points", ""),
 IF(AND(_xlfn.XLOOKUP(C1017, Products!A:A, Products!C:C, "")="Bakery", RAND()&lt;0.3), "50% Perishable", "")
)</f>
        <v/>
      </c>
      <c r="O1017" s="5">
        <f t="shared" ca="1" si="31"/>
        <v>0</v>
      </c>
    </row>
    <row r="1018" spans="1:15" x14ac:dyDescent="0.45">
      <c r="A1018" t="s">
        <v>423</v>
      </c>
      <c r="B1018" s="6">
        <f>_xlfn.XLOOKUP(Table1[[#This Row],[Transaction_ID]],Transactions!A$2:A$501,Transactions!D$2:D$501)</f>
        <v>45750</v>
      </c>
      <c r="C1018">
        <v>123596</v>
      </c>
      <c r="D1018" s="5">
        <f>_xlfn.XLOOKUP(Table1[[#This Row],[SKU]],Products!A$2:A$91,Products!E$2:E$91)</f>
        <v>3.99</v>
      </c>
      <c r="E1018" s="5">
        <f>_xlfn.XLOOKUP(C1018,Products!A$2:A$91,Products!F$2:F$91)</f>
        <v>0</v>
      </c>
      <c r="F1018">
        <v>3</v>
      </c>
      <c r="G1018" s="5">
        <f>Table1[[#This Row],[Price]]*Table1[[#This Row],[Quantity_Sold]]</f>
        <v>11.97</v>
      </c>
      <c r="H1018" s="5">
        <f t="shared" ca="1" si="30"/>
        <v>11.97</v>
      </c>
      <c r="I1018">
        <f>_xlfn.XLOOKUP(Table1[[#This Row],[Transaction_ID]],Transactions!A$2:A$501,Transactions!B$2:B$501)</f>
        <v>209</v>
      </c>
      <c r="J1018">
        <f>_xlfn.XLOOKUP(Table1[[#This Row],[Transaction_ID]],Transactions!$A$2:$A$501,Transactions!$C$2:$C$501)</f>
        <v>2</v>
      </c>
      <c r="K1018" t="str">
        <f>_xlfn.XLOOKUP(Table1[[#This Row],[Transaction_ID]],Transactions!A$2:A$501,Transactions!F$2:F$501)</f>
        <v>Credit Card</v>
      </c>
      <c r="L1018" t="b">
        <f>_xlfn.XLOOKUP(Table1[[#This Row],[Transaction_ID]],Transactions!A$2:A$501,Transactions!G$2:G$501)</f>
        <v>1</v>
      </c>
      <c r="M1018" s="1">
        <f>IF(L1018=TRUE, _xlfn.XLOOKUP(C1018, Products!A$2:A$91,Products!G$2:G$91), 0)</f>
        <v>0</v>
      </c>
      <c r="N1018" t="str">
        <f ca="1">_xlfn.TEXTJOIN(", ", TRUE,
 IF(AND(L1018=TRUE, E1018&gt;0), "Membership Pricing", ""),
 IF(AND(L1018=TRUE, M1018&gt;0), "PC Points", ""),
 IF(AND(_xlfn.XLOOKUP(C1018, Products!A:A, Products!C:C, "")="Bakery", RAND()&lt;0.3), "50% Perishable", "")
)</f>
        <v/>
      </c>
      <c r="O1018" s="5">
        <f t="shared" ca="1" si="31"/>
        <v>0</v>
      </c>
    </row>
    <row r="1019" spans="1:15" x14ac:dyDescent="0.45">
      <c r="A1019" t="s">
        <v>423</v>
      </c>
      <c r="B1019" s="6">
        <f>_xlfn.XLOOKUP(Table1[[#This Row],[Transaction_ID]],Transactions!A$2:A$501,Transactions!D$2:D$501)</f>
        <v>45750</v>
      </c>
      <c r="C1019">
        <v>123530</v>
      </c>
      <c r="D1019" s="5">
        <f>_xlfn.XLOOKUP(Table1[[#This Row],[SKU]],Products!A$2:A$91,Products!E$2:E$91)</f>
        <v>3.49</v>
      </c>
      <c r="E1019" s="5">
        <f>_xlfn.XLOOKUP(C1019,Products!A$2:A$91,Products!F$2:F$91)</f>
        <v>0</v>
      </c>
      <c r="F1019">
        <v>1</v>
      </c>
      <c r="G1019" s="5">
        <f>Table1[[#This Row],[Price]]*Table1[[#This Row],[Quantity_Sold]]</f>
        <v>3.49</v>
      </c>
      <c r="H1019" s="5">
        <f t="shared" ca="1" si="30"/>
        <v>3.49</v>
      </c>
      <c r="I1019">
        <f>_xlfn.XLOOKUP(Table1[[#This Row],[Transaction_ID]],Transactions!A$2:A$501,Transactions!B$2:B$501)</f>
        <v>209</v>
      </c>
      <c r="J1019">
        <f>_xlfn.XLOOKUP(Table1[[#This Row],[Transaction_ID]],Transactions!$A$2:$A$501,Transactions!$C$2:$C$501)</f>
        <v>2</v>
      </c>
      <c r="K1019" t="str">
        <f>_xlfn.XLOOKUP(Table1[[#This Row],[Transaction_ID]],Transactions!A$2:A$501,Transactions!F$2:F$501)</f>
        <v>Credit Card</v>
      </c>
      <c r="L1019" t="b">
        <f>_xlfn.XLOOKUP(Table1[[#This Row],[Transaction_ID]],Transactions!A$2:A$501,Transactions!G$2:G$501)</f>
        <v>1</v>
      </c>
      <c r="M1019" s="1">
        <f>IF(L1019=TRUE, _xlfn.XLOOKUP(C1019, Products!A$2:A$91,Products!G$2:G$91), 0)</f>
        <v>0</v>
      </c>
      <c r="N1019" t="str">
        <f ca="1">_xlfn.TEXTJOIN(", ", TRUE,
 IF(AND(L1019=TRUE, E1019&gt;0), "Membership Pricing", ""),
 IF(AND(L1019=TRUE, M1019&gt;0), "PC Points", ""),
 IF(AND(_xlfn.XLOOKUP(C1019, Products!A:A, Products!C:C, "")="Bakery", RAND()&lt;0.3), "50% Perishable", "")
)</f>
        <v/>
      </c>
      <c r="O1019" s="5">
        <f t="shared" ca="1" si="31"/>
        <v>0</v>
      </c>
    </row>
    <row r="1020" spans="1:15" x14ac:dyDescent="0.45">
      <c r="A1020" t="s">
        <v>202</v>
      </c>
      <c r="B1020" s="6">
        <f>_xlfn.XLOOKUP(Table1[[#This Row],[Transaction_ID]],Transactions!A$2:A$501,Transactions!D$2:D$501)</f>
        <v>45750</v>
      </c>
      <c r="C1020">
        <v>123576</v>
      </c>
      <c r="D1020" s="5">
        <f>_xlfn.XLOOKUP(Table1[[#This Row],[SKU]],Products!A$2:A$91,Products!E$2:E$91)</f>
        <v>2.99</v>
      </c>
      <c r="E1020" s="5">
        <f>_xlfn.XLOOKUP(C1020,Products!A$2:A$91,Products!F$2:F$91)</f>
        <v>0</v>
      </c>
      <c r="F1020">
        <v>5</v>
      </c>
      <c r="G1020" s="5">
        <f>Table1[[#This Row],[Price]]*Table1[[#This Row],[Quantity_Sold]]</f>
        <v>14.950000000000001</v>
      </c>
      <c r="H1020" s="5">
        <f t="shared" ca="1" si="30"/>
        <v>7.4750000000000005</v>
      </c>
      <c r="I1020">
        <f>_xlfn.XLOOKUP(Table1[[#This Row],[Transaction_ID]],Transactions!A$2:A$501,Transactions!B$2:B$501)</f>
        <v>210</v>
      </c>
      <c r="J1020">
        <f>_xlfn.XLOOKUP(Table1[[#This Row],[Transaction_ID]],Transactions!$A$2:$A$501,Transactions!$C$2:$C$501)</f>
        <v>3</v>
      </c>
      <c r="K1020" t="str">
        <f>_xlfn.XLOOKUP(Table1[[#This Row],[Transaction_ID]],Transactions!A$2:A$501,Transactions!F$2:F$501)</f>
        <v>Credit Card</v>
      </c>
      <c r="L1020" t="b">
        <f>_xlfn.XLOOKUP(Table1[[#This Row],[Transaction_ID]],Transactions!A$2:A$501,Transactions!G$2:G$501)</f>
        <v>1</v>
      </c>
      <c r="M1020" s="1">
        <f>IF(L1020=TRUE, _xlfn.XLOOKUP(C1020, Products!A$2:A$91,Products!G$2:G$91), 0)</f>
        <v>0</v>
      </c>
      <c r="N1020" t="str">
        <f ca="1">_xlfn.TEXTJOIN(", ", TRUE,
 IF(AND(L1020=TRUE, E1020&gt;0), "Membership Pricing", ""),
 IF(AND(L1020=TRUE, M1020&gt;0), "PC Points", ""),
 IF(AND(_xlfn.XLOOKUP(C1020, Products!A:A, Products!C:C, "")="Bakery", RAND()&lt;0.3), "50% Perishable", "")
)</f>
        <v>50% Perishable</v>
      </c>
      <c r="O1020" s="5">
        <f t="shared" ca="1" si="31"/>
        <v>7.4750000000000005</v>
      </c>
    </row>
    <row r="1021" spans="1:15" x14ac:dyDescent="0.45">
      <c r="A1021" t="s">
        <v>202</v>
      </c>
      <c r="B1021" s="6">
        <f>_xlfn.XLOOKUP(Table1[[#This Row],[Transaction_ID]],Transactions!A$2:A$501,Transactions!D$2:D$501)</f>
        <v>45750</v>
      </c>
      <c r="C1021">
        <v>123565</v>
      </c>
      <c r="D1021" s="5">
        <f>_xlfn.XLOOKUP(Table1[[#This Row],[SKU]],Products!A$2:A$91,Products!E$2:E$91)</f>
        <v>3.49</v>
      </c>
      <c r="E1021" s="5">
        <f>_xlfn.XLOOKUP(C1021,Products!A$2:A$91,Products!F$2:F$91)</f>
        <v>0</v>
      </c>
      <c r="F1021">
        <v>1</v>
      </c>
      <c r="G1021" s="5">
        <f>Table1[[#This Row],[Price]]*Table1[[#This Row],[Quantity_Sold]]</f>
        <v>3.49</v>
      </c>
      <c r="H1021" s="5">
        <f t="shared" ca="1" si="30"/>
        <v>3.49</v>
      </c>
      <c r="I1021">
        <f>_xlfn.XLOOKUP(Table1[[#This Row],[Transaction_ID]],Transactions!A$2:A$501,Transactions!B$2:B$501)</f>
        <v>210</v>
      </c>
      <c r="J1021">
        <f>_xlfn.XLOOKUP(Table1[[#This Row],[Transaction_ID]],Transactions!$A$2:$A$501,Transactions!$C$2:$C$501)</f>
        <v>3</v>
      </c>
      <c r="K1021" t="str">
        <f>_xlfn.XLOOKUP(Table1[[#This Row],[Transaction_ID]],Transactions!A$2:A$501,Transactions!F$2:F$501)</f>
        <v>Credit Card</v>
      </c>
      <c r="L1021" t="b">
        <f>_xlfn.XLOOKUP(Table1[[#This Row],[Transaction_ID]],Transactions!A$2:A$501,Transactions!G$2:G$501)</f>
        <v>1</v>
      </c>
      <c r="M1021" s="1">
        <f>IF(L1021=TRUE, _xlfn.XLOOKUP(C1021, Products!A$2:A$91,Products!G$2:G$91), 0)</f>
        <v>0</v>
      </c>
      <c r="N1021" t="str">
        <f ca="1">_xlfn.TEXTJOIN(", ", TRUE,
 IF(AND(L1021=TRUE, E1021&gt;0), "Membership Pricing", ""),
 IF(AND(L1021=TRUE, M1021&gt;0), "PC Points", ""),
 IF(AND(_xlfn.XLOOKUP(C1021, Products!A:A, Products!C:C, "")="Bakery", RAND()&lt;0.3), "50% Perishable", "")
)</f>
        <v/>
      </c>
      <c r="O1021" s="5">
        <f t="shared" ca="1" si="31"/>
        <v>0</v>
      </c>
    </row>
    <row r="1022" spans="1:15" x14ac:dyDescent="0.45">
      <c r="A1022" t="s">
        <v>202</v>
      </c>
      <c r="B1022" s="6">
        <f>_xlfn.XLOOKUP(Table1[[#This Row],[Transaction_ID]],Transactions!A$2:A$501,Transactions!D$2:D$501)</f>
        <v>45750</v>
      </c>
      <c r="C1022">
        <v>123590</v>
      </c>
      <c r="D1022" s="5">
        <f>_xlfn.XLOOKUP(Table1[[#This Row],[SKU]],Products!A$2:A$91,Products!E$2:E$91)</f>
        <v>6.99</v>
      </c>
      <c r="E1022" s="5">
        <f>_xlfn.XLOOKUP(C1022,Products!A$2:A$91,Products!F$2:F$91)</f>
        <v>6</v>
      </c>
      <c r="F1022">
        <v>1</v>
      </c>
      <c r="G1022" s="5">
        <f>Table1[[#This Row],[Price]]*Table1[[#This Row],[Quantity_Sold]]</f>
        <v>6.99</v>
      </c>
      <c r="H1022" s="5">
        <f t="shared" ca="1" si="30"/>
        <v>6</v>
      </c>
      <c r="I1022">
        <f>_xlfn.XLOOKUP(Table1[[#This Row],[Transaction_ID]],Transactions!A$2:A$501,Transactions!B$2:B$501)</f>
        <v>210</v>
      </c>
      <c r="J1022">
        <f>_xlfn.XLOOKUP(Table1[[#This Row],[Transaction_ID]],Transactions!$A$2:$A$501,Transactions!$C$2:$C$501)</f>
        <v>3</v>
      </c>
      <c r="K1022" t="str">
        <f>_xlfn.XLOOKUP(Table1[[#This Row],[Transaction_ID]],Transactions!A$2:A$501,Transactions!F$2:F$501)</f>
        <v>Credit Card</v>
      </c>
      <c r="L1022" t="b">
        <f>_xlfn.XLOOKUP(Table1[[#This Row],[Transaction_ID]],Transactions!A$2:A$501,Transactions!G$2:G$501)</f>
        <v>1</v>
      </c>
      <c r="M1022" s="1">
        <f>IF(L1022=TRUE, _xlfn.XLOOKUP(C1022, Products!A$2:A$91,Products!G$2:G$91), 0)</f>
        <v>0</v>
      </c>
      <c r="N1022" t="str">
        <f ca="1">_xlfn.TEXTJOIN(", ", TRUE,
 IF(AND(L1022=TRUE, E1022&gt;0), "Membership Pricing", ""),
 IF(AND(L1022=TRUE, M1022&gt;0), "PC Points", ""),
 IF(AND(_xlfn.XLOOKUP(C1022, Products!A:A, Products!C:C, "")="Bakery", RAND()&lt;0.3), "50% Perishable", "")
)</f>
        <v>Membership Pricing</v>
      </c>
      <c r="O1022" s="5">
        <f t="shared" ca="1" si="31"/>
        <v>0.99000000000000021</v>
      </c>
    </row>
    <row r="1023" spans="1:15" x14ac:dyDescent="0.45">
      <c r="A1023" t="s">
        <v>424</v>
      </c>
      <c r="B1023" s="6">
        <f>_xlfn.XLOOKUP(Table1[[#This Row],[Transaction_ID]],Transactions!A$2:A$501,Transactions!D$2:D$501)</f>
        <v>45712</v>
      </c>
      <c r="C1023">
        <v>123590</v>
      </c>
      <c r="D1023" s="5">
        <f>_xlfn.XLOOKUP(Table1[[#This Row],[SKU]],Products!A$2:A$91,Products!E$2:E$91)</f>
        <v>6.99</v>
      </c>
      <c r="E1023" s="5">
        <f>_xlfn.XLOOKUP(C1023,Products!A$2:A$91,Products!F$2:F$91)</f>
        <v>6</v>
      </c>
      <c r="F1023">
        <v>3</v>
      </c>
      <c r="G1023" s="5">
        <f>Table1[[#This Row],[Price]]*Table1[[#This Row],[Quantity_Sold]]</f>
        <v>20.97</v>
      </c>
      <c r="H1023" s="5">
        <f t="shared" ca="1" si="30"/>
        <v>18</v>
      </c>
      <c r="I1023">
        <f>_xlfn.XLOOKUP(Table1[[#This Row],[Transaction_ID]],Transactions!A$2:A$501,Transactions!B$2:B$501)</f>
        <v>212</v>
      </c>
      <c r="J1023">
        <f>_xlfn.XLOOKUP(Table1[[#This Row],[Transaction_ID]],Transactions!$A$2:$A$501,Transactions!$C$2:$C$501)</f>
        <v>5</v>
      </c>
      <c r="K1023" t="str">
        <f>_xlfn.XLOOKUP(Table1[[#This Row],[Transaction_ID]],Transactions!A$2:A$501,Transactions!F$2:F$501)</f>
        <v>Credit Card</v>
      </c>
      <c r="L1023" t="b">
        <f>_xlfn.XLOOKUP(Table1[[#This Row],[Transaction_ID]],Transactions!A$2:A$501,Transactions!G$2:G$501)</f>
        <v>1</v>
      </c>
      <c r="M1023" s="1">
        <f>IF(L1023=TRUE, _xlfn.XLOOKUP(C1023, Products!A$2:A$91,Products!G$2:G$91), 0)</f>
        <v>0</v>
      </c>
      <c r="N1023" t="str">
        <f ca="1">_xlfn.TEXTJOIN(", ", TRUE,
 IF(AND(L1023=TRUE, E1023&gt;0), "Membership Pricing", ""),
 IF(AND(L1023=TRUE, M1023&gt;0), "PC Points", ""),
 IF(AND(_xlfn.XLOOKUP(C1023, Products!A:A, Products!C:C, "")="Bakery", RAND()&lt;0.3), "50% Perishable", "")
)</f>
        <v>Membership Pricing</v>
      </c>
      <c r="O1023" s="5">
        <f t="shared" ca="1" si="31"/>
        <v>2.9699999999999989</v>
      </c>
    </row>
    <row r="1024" spans="1:15" x14ac:dyDescent="0.45">
      <c r="A1024" t="s">
        <v>424</v>
      </c>
      <c r="B1024" s="6">
        <f>_xlfn.XLOOKUP(Table1[[#This Row],[Transaction_ID]],Transactions!A$2:A$501,Transactions!D$2:D$501)</f>
        <v>45712</v>
      </c>
      <c r="C1024">
        <v>123531</v>
      </c>
      <c r="D1024" s="5">
        <f>_xlfn.XLOOKUP(Table1[[#This Row],[SKU]],Products!A$2:A$91,Products!E$2:E$91)</f>
        <v>7.99</v>
      </c>
      <c r="E1024" s="5">
        <f>_xlfn.XLOOKUP(C1024,Products!A$2:A$91,Products!F$2:F$91)</f>
        <v>0</v>
      </c>
      <c r="F1024">
        <v>3</v>
      </c>
      <c r="G1024" s="5">
        <f>Table1[[#This Row],[Price]]*Table1[[#This Row],[Quantity_Sold]]</f>
        <v>23.97</v>
      </c>
      <c r="H1024" s="5">
        <f t="shared" ca="1" si="30"/>
        <v>23.97</v>
      </c>
      <c r="I1024">
        <f>_xlfn.XLOOKUP(Table1[[#This Row],[Transaction_ID]],Transactions!A$2:A$501,Transactions!B$2:B$501)</f>
        <v>212</v>
      </c>
      <c r="J1024">
        <f>_xlfn.XLOOKUP(Table1[[#This Row],[Transaction_ID]],Transactions!$A$2:$A$501,Transactions!$C$2:$C$501)</f>
        <v>5</v>
      </c>
      <c r="K1024" t="str">
        <f>_xlfn.XLOOKUP(Table1[[#This Row],[Transaction_ID]],Transactions!A$2:A$501,Transactions!F$2:F$501)</f>
        <v>Credit Card</v>
      </c>
      <c r="L1024" t="b">
        <f>_xlfn.XLOOKUP(Table1[[#This Row],[Transaction_ID]],Transactions!A$2:A$501,Transactions!G$2:G$501)</f>
        <v>1</v>
      </c>
      <c r="M1024" s="1">
        <f>IF(L1024=TRUE, _xlfn.XLOOKUP(C1024, Products!A$2:A$91,Products!G$2:G$91), 0)</f>
        <v>0</v>
      </c>
      <c r="N1024" t="str">
        <f ca="1">_xlfn.TEXTJOIN(", ", TRUE,
 IF(AND(L1024=TRUE, E1024&gt;0), "Membership Pricing", ""),
 IF(AND(L1024=TRUE, M1024&gt;0), "PC Points", ""),
 IF(AND(_xlfn.XLOOKUP(C1024, Products!A:A, Products!C:C, "")="Bakery", RAND()&lt;0.3), "50% Perishable", "")
)</f>
        <v/>
      </c>
      <c r="O1024" s="5">
        <f t="shared" ca="1" si="31"/>
        <v>0</v>
      </c>
    </row>
    <row r="1025" spans="1:15" x14ac:dyDescent="0.45">
      <c r="A1025" t="s">
        <v>425</v>
      </c>
      <c r="B1025" s="6">
        <f>_xlfn.XLOOKUP(Table1[[#This Row],[Transaction_ID]],Transactions!A$2:A$501,Transactions!D$2:D$501)</f>
        <v>45712</v>
      </c>
      <c r="C1025">
        <v>123560</v>
      </c>
      <c r="D1025" s="5">
        <f>_xlfn.XLOOKUP(Table1[[#This Row],[SKU]],Products!A$2:A$91,Products!E$2:E$91)</f>
        <v>7.99</v>
      </c>
      <c r="E1025" s="5">
        <f>_xlfn.XLOOKUP(C1025,Products!A$2:A$91,Products!F$2:F$91)</f>
        <v>0</v>
      </c>
      <c r="F1025">
        <v>5</v>
      </c>
      <c r="G1025" s="5">
        <f>Table1[[#This Row],[Price]]*Table1[[#This Row],[Quantity_Sold]]</f>
        <v>39.950000000000003</v>
      </c>
      <c r="H1025" s="5">
        <f t="shared" ca="1" si="30"/>
        <v>39.950000000000003</v>
      </c>
      <c r="I1025">
        <f>_xlfn.XLOOKUP(Table1[[#This Row],[Transaction_ID]],Transactions!A$2:A$501,Transactions!B$2:B$501)</f>
        <v>222</v>
      </c>
      <c r="J1025">
        <f>_xlfn.XLOOKUP(Table1[[#This Row],[Transaction_ID]],Transactions!$A$2:$A$501,Transactions!$C$2:$C$501)</f>
        <v>2</v>
      </c>
      <c r="K1025" t="str">
        <f>_xlfn.XLOOKUP(Table1[[#This Row],[Transaction_ID]],Transactions!A$2:A$501,Transactions!F$2:F$501)</f>
        <v>Credit Card</v>
      </c>
      <c r="L1025" t="b">
        <f>_xlfn.XLOOKUP(Table1[[#This Row],[Transaction_ID]],Transactions!A$2:A$501,Transactions!G$2:G$501)</f>
        <v>1</v>
      </c>
      <c r="M1025" s="1">
        <f>IF(L1025=TRUE, _xlfn.XLOOKUP(C1025, Products!A$2:A$91,Products!G$2:G$91), 0)</f>
        <v>0</v>
      </c>
      <c r="N1025" t="str">
        <f ca="1">_xlfn.TEXTJOIN(", ", TRUE,
 IF(AND(L1025=TRUE, E1025&gt;0), "Membership Pricing", ""),
 IF(AND(L1025=TRUE, M1025&gt;0), "PC Points", ""),
 IF(AND(_xlfn.XLOOKUP(C1025, Products!A:A, Products!C:C, "")="Bakery", RAND()&lt;0.3), "50% Perishable", "")
)</f>
        <v/>
      </c>
      <c r="O1025" s="5">
        <f t="shared" ca="1" si="31"/>
        <v>0</v>
      </c>
    </row>
    <row r="1026" spans="1:15" x14ac:dyDescent="0.45">
      <c r="A1026" t="s">
        <v>425</v>
      </c>
      <c r="B1026" s="6">
        <f>_xlfn.XLOOKUP(Table1[[#This Row],[Transaction_ID]],Transactions!A$2:A$501,Transactions!D$2:D$501)</f>
        <v>45712</v>
      </c>
      <c r="C1026">
        <v>123562</v>
      </c>
      <c r="D1026" s="5">
        <f>_xlfn.XLOOKUP(Table1[[#This Row],[SKU]],Products!A$2:A$91,Products!E$2:E$91)</f>
        <v>5.99</v>
      </c>
      <c r="E1026" s="5">
        <f>_xlfn.XLOOKUP(C1026,Products!A$2:A$91,Products!F$2:F$91)</f>
        <v>0</v>
      </c>
      <c r="F1026">
        <v>3</v>
      </c>
      <c r="G1026" s="5">
        <f>Table1[[#This Row],[Price]]*Table1[[#This Row],[Quantity_Sold]]</f>
        <v>17.97</v>
      </c>
      <c r="H1026" s="5">
        <f t="shared" ref="H1026:H1089" ca="1" si="32" xml:space="preserve">
 IF(AND(ISNUMBER(SEARCH("50% Perishable", N1026)), ISNUMBER(SEARCH("Membership Pricing", N1026)), E1026&gt;0),
    F1026 * E1026 * 0.5,
    IF(AND(ISNUMBER(SEARCH("50% Perishable", N1026)), NOT(ISNUMBER(SEARCH("Membership Pricing", N1026)))),
       F1026 * D1026 * 0.5,
       IF(AND(L1026=TRUE, ISNUMBER(SEARCH("Membership Pricing", N1026)), E1026&gt;0),
          F1026 * E1026,
          F1026 * D1026
       )
    )
)</f>
        <v>17.97</v>
      </c>
      <c r="I1026">
        <f>_xlfn.XLOOKUP(Table1[[#This Row],[Transaction_ID]],Transactions!A$2:A$501,Transactions!B$2:B$501)</f>
        <v>222</v>
      </c>
      <c r="J1026">
        <f>_xlfn.XLOOKUP(Table1[[#This Row],[Transaction_ID]],Transactions!$A$2:$A$501,Transactions!$C$2:$C$501)</f>
        <v>2</v>
      </c>
      <c r="K1026" t="str">
        <f>_xlfn.XLOOKUP(Table1[[#This Row],[Transaction_ID]],Transactions!A$2:A$501,Transactions!F$2:F$501)</f>
        <v>Credit Card</v>
      </c>
      <c r="L1026" t="b">
        <f>_xlfn.XLOOKUP(Table1[[#This Row],[Transaction_ID]],Transactions!A$2:A$501,Transactions!G$2:G$501)</f>
        <v>1</v>
      </c>
      <c r="M1026" s="1">
        <f>IF(L1026=TRUE, _xlfn.XLOOKUP(C1026, Products!A$2:A$91,Products!G$2:G$91), 0)</f>
        <v>0</v>
      </c>
      <c r="N1026" t="str">
        <f ca="1">_xlfn.TEXTJOIN(", ", TRUE,
 IF(AND(L1026=TRUE, E1026&gt;0), "Membership Pricing", ""),
 IF(AND(L1026=TRUE, M1026&gt;0), "PC Points", ""),
 IF(AND(_xlfn.XLOOKUP(C1026, Products!A:A, Products!C:C, "")="Bakery", RAND()&lt;0.3), "50% Perishable", "")
)</f>
        <v/>
      </c>
      <c r="O1026" s="5">
        <f t="shared" ref="O1026:O1089" ca="1" si="33">G1026-H1026</f>
        <v>0</v>
      </c>
    </row>
    <row r="1027" spans="1:15" x14ac:dyDescent="0.45">
      <c r="A1027" t="s">
        <v>425</v>
      </c>
      <c r="B1027" s="6">
        <f>_xlfn.XLOOKUP(Table1[[#This Row],[Transaction_ID]],Transactions!A$2:A$501,Transactions!D$2:D$501)</f>
        <v>45712</v>
      </c>
      <c r="C1027">
        <v>123542</v>
      </c>
      <c r="D1027" s="5">
        <f>_xlfn.XLOOKUP(Table1[[#This Row],[SKU]],Products!A$2:A$91,Products!E$2:E$91)</f>
        <v>2.4900000000000002</v>
      </c>
      <c r="E1027" s="5">
        <f>_xlfn.XLOOKUP(C1027,Products!A$2:A$91,Products!F$2:F$91)</f>
        <v>0</v>
      </c>
      <c r="F1027">
        <v>5</v>
      </c>
      <c r="G1027" s="5">
        <f>Table1[[#This Row],[Price]]*Table1[[#This Row],[Quantity_Sold]]</f>
        <v>12.450000000000001</v>
      </c>
      <c r="H1027" s="5">
        <f t="shared" ca="1" si="32"/>
        <v>12.450000000000001</v>
      </c>
      <c r="I1027">
        <f>_xlfn.XLOOKUP(Table1[[#This Row],[Transaction_ID]],Transactions!A$2:A$501,Transactions!B$2:B$501)</f>
        <v>222</v>
      </c>
      <c r="J1027">
        <f>_xlfn.XLOOKUP(Table1[[#This Row],[Transaction_ID]],Transactions!$A$2:$A$501,Transactions!$C$2:$C$501)</f>
        <v>2</v>
      </c>
      <c r="K1027" t="str">
        <f>_xlfn.XLOOKUP(Table1[[#This Row],[Transaction_ID]],Transactions!A$2:A$501,Transactions!F$2:F$501)</f>
        <v>Credit Card</v>
      </c>
      <c r="L1027" t="b">
        <f>_xlfn.XLOOKUP(Table1[[#This Row],[Transaction_ID]],Transactions!A$2:A$501,Transactions!G$2:G$501)</f>
        <v>1</v>
      </c>
      <c r="M1027" s="1">
        <f>IF(L1027=TRUE, _xlfn.XLOOKUP(C1027, Products!A$2:A$91,Products!G$2:G$91), 0)</f>
        <v>0</v>
      </c>
      <c r="N1027" t="str">
        <f ca="1">_xlfn.TEXTJOIN(", ", TRUE,
 IF(AND(L1027=TRUE, E1027&gt;0), "Membership Pricing", ""),
 IF(AND(L1027=TRUE, M1027&gt;0), "PC Points", ""),
 IF(AND(_xlfn.XLOOKUP(C1027, Products!A:A, Products!C:C, "")="Bakery", RAND()&lt;0.3), "50% Perishable", "")
)</f>
        <v/>
      </c>
      <c r="O1027" s="5">
        <f t="shared" ca="1" si="33"/>
        <v>0</v>
      </c>
    </row>
    <row r="1028" spans="1:15" x14ac:dyDescent="0.45">
      <c r="A1028" t="s">
        <v>425</v>
      </c>
      <c r="B1028" s="6">
        <f>_xlfn.XLOOKUP(Table1[[#This Row],[Transaction_ID]],Transactions!A$2:A$501,Transactions!D$2:D$501)</f>
        <v>45712</v>
      </c>
      <c r="C1028">
        <v>123552</v>
      </c>
      <c r="D1028" s="5">
        <f>_xlfn.XLOOKUP(Table1[[#This Row],[SKU]],Products!A$2:A$91,Products!E$2:E$91)</f>
        <v>5.49</v>
      </c>
      <c r="E1028" s="5">
        <f>_xlfn.XLOOKUP(C1028,Products!A$2:A$91,Products!F$2:F$91)</f>
        <v>0</v>
      </c>
      <c r="F1028">
        <v>3</v>
      </c>
      <c r="G1028" s="5">
        <f>Table1[[#This Row],[Price]]*Table1[[#This Row],[Quantity_Sold]]</f>
        <v>16.47</v>
      </c>
      <c r="H1028" s="5">
        <f t="shared" ca="1" si="32"/>
        <v>16.47</v>
      </c>
      <c r="I1028">
        <f>_xlfn.XLOOKUP(Table1[[#This Row],[Transaction_ID]],Transactions!A$2:A$501,Transactions!B$2:B$501)</f>
        <v>222</v>
      </c>
      <c r="J1028">
        <f>_xlfn.XLOOKUP(Table1[[#This Row],[Transaction_ID]],Transactions!$A$2:$A$501,Transactions!$C$2:$C$501)</f>
        <v>2</v>
      </c>
      <c r="K1028" t="str">
        <f>_xlfn.XLOOKUP(Table1[[#This Row],[Transaction_ID]],Transactions!A$2:A$501,Transactions!F$2:F$501)</f>
        <v>Credit Card</v>
      </c>
      <c r="L1028" t="b">
        <f>_xlfn.XLOOKUP(Table1[[#This Row],[Transaction_ID]],Transactions!A$2:A$501,Transactions!G$2:G$501)</f>
        <v>1</v>
      </c>
      <c r="M1028" s="1">
        <f>IF(L1028=TRUE, _xlfn.XLOOKUP(C1028, Products!A$2:A$91,Products!G$2:G$91), 0)</f>
        <v>0</v>
      </c>
      <c r="N1028" t="str">
        <f ca="1">_xlfn.TEXTJOIN(", ", TRUE,
 IF(AND(L1028=TRUE, E1028&gt;0), "Membership Pricing", ""),
 IF(AND(L1028=TRUE, M1028&gt;0), "PC Points", ""),
 IF(AND(_xlfn.XLOOKUP(C1028, Products!A:A, Products!C:C, "")="Bakery", RAND()&lt;0.3), "50% Perishable", "")
)</f>
        <v/>
      </c>
      <c r="O1028" s="5">
        <f t="shared" ca="1" si="33"/>
        <v>0</v>
      </c>
    </row>
    <row r="1029" spans="1:15" x14ac:dyDescent="0.45">
      <c r="A1029" t="s">
        <v>426</v>
      </c>
      <c r="B1029" s="6">
        <f>_xlfn.XLOOKUP(Table1[[#This Row],[Transaction_ID]],Transactions!A$2:A$501,Transactions!D$2:D$501)</f>
        <v>45712</v>
      </c>
      <c r="C1029">
        <v>123579</v>
      </c>
      <c r="D1029" s="5">
        <f>_xlfn.XLOOKUP(Table1[[#This Row],[SKU]],Products!A$2:A$91,Products!E$2:E$91)</f>
        <v>5.49</v>
      </c>
      <c r="E1029" s="5">
        <f>_xlfn.XLOOKUP(C1029,Products!A$2:A$91,Products!F$2:F$91)</f>
        <v>0</v>
      </c>
      <c r="F1029">
        <v>3</v>
      </c>
      <c r="G1029" s="5">
        <f>Table1[[#This Row],[Price]]*Table1[[#This Row],[Quantity_Sold]]</f>
        <v>16.47</v>
      </c>
      <c r="H1029" s="5">
        <f t="shared" ca="1" si="32"/>
        <v>8.2349999999999994</v>
      </c>
      <c r="I1029">
        <f>_xlfn.XLOOKUP(Table1[[#This Row],[Transaction_ID]],Transactions!A$2:A$501,Transactions!B$2:B$501)</f>
        <v>222</v>
      </c>
      <c r="J1029">
        <f>_xlfn.XLOOKUP(Table1[[#This Row],[Transaction_ID]],Transactions!$A$2:$A$501,Transactions!$C$2:$C$501)</f>
        <v>7</v>
      </c>
      <c r="K1029" t="str">
        <f>_xlfn.XLOOKUP(Table1[[#This Row],[Transaction_ID]],Transactions!A$2:A$501,Transactions!F$2:F$501)</f>
        <v>Debit Card</v>
      </c>
      <c r="L1029" t="b">
        <f>_xlfn.XLOOKUP(Table1[[#This Row],[Transaction_ID]],Transactions!A$2:A$501,Transactions!G$2:G$501)</f>
        <v>1</v>
      </c>
      <c r="M1029" s="1">
        <f>IF(L1029=TRUE, _xlfn.XLOOKUP(C1029, Products!A$2:A$91,Products!G$2:G$91), 0)</f>
        <v>0</v>
      </c>
      <c r="N1029" t="str">
        <f ca="1">_xlfn.TEXTJOIN(", ", TRUE,
 IF(AND(L1029=TRUE, E1029&gt;0), "Membership Pricing", ""),
 IF(AND(L1029=TRUE, M1029&gt;0), "PC Points", ""),
 IF(AND(_xlfn.XLOOKUP(C1029, Products!A:A, Products!C:C, "")="Bakery", RAND()&lt;0.3), "50% Perishable", "")
)</f>
        <v>50% Perishable</v>
      </c>
      <c r="O1029" s="5">
        <f t="shared" ca="1" si="33"/>
        <v>8.2349999999999994</v>
      </c>
    </row>
    <row r="1030" spans="1:15" x14ac:dyDescent="0.45">
      <c r="A1030" t="s">
        <v>426</v>
      </c>
      <c r="B1030" s="6">
        <f>_xlfn.XLOOKUP(Table1[[#This Row],[Transaction_ID]],Transactions!A$2:A$501,Transactions!D$2:D$501)</f>
        <v>45712</v>
      </c>
      <c r="C1030">
        <v>123583</v>
      </c>
      <c r="D1030" s="5">
        <f>_xlfn.XLOOKUP(Table1[[#This Row],[SKU]],Products!A$2:A$91,Products!E$2:E$91)</f>
        <v>3.49</v>
      </c>
      <c r="E1030" s="5">
        <f>_xlfn.XLOOKUP(C1030,Products!A$2:A$91,Products!F$2:F$91)</f>
        <v>0</v>
      </c>
      <c r="F1030">
        <v>2</v>
      </c>
      <c r="G1030" s="5">
        <f>Table1[[#This Row],[Price]]*Table1[[#This Row],[Quantity_Sold]]</f>
        <v>6.98</v>
      </c>
      <c r="H1030" s="5">
        <f t="shared" ca="1" si="32"/>
        <v>6.98</v>
      </c>
      <c r="I1030">
        <f>_xlfn.XLOOKUP(Table1[[#This Row],[Transaction_ID]],Transactions!A$2:A$501,Transactions!B$2:B$501)</f>
        <v>222</v>
      </c>
      <c r="J1030">
        <f>_xlfn.XLOOKUP(Table1[[#This Row],[Transaction_ID]],Transactions!$A$2:$A$501,Transactions!$C$2:$C$501)</f>
        <v>7</v>
      </c>
      <c r="K1030" t="str">
        <f>_xlfn.XLOOKUP(Table1[[#This Row],[Transaction_ID]],Transactions!A$2:A$501,Transactions!F$2:F$501)</f>
        <v>Debit Card</v>
      </c>
      <c r="L1030" t="b">
        <f>_xlfn.XLOOKUP(Table1[[#This Row],[Transaction_ID]],Transactions!A$2:A$501,Transactions!G$2:G$501)</f>
        <v>1</v>
      </c>
      <c r="M1030" s="1">
        <f>IF(L1030=TRUE, _xlfn.XLOOKUP(C1030, Products!A$2:A$91,Products!G$2:G$91), 0)</f>
        <v>0</v>
      </c>
      <c r="N1030" t="str">
        <f ca="1">_xlfn.TEXTJOIN(", ", TRUE,
 IF(AND(L1030=TRUE, E1030&gt;0), "Membership Pricing", ""),
 IF(AND(L1030=TRUE, M1030&gt;0), "PC Points", ""),
 IF(AND(_xlfn.XLOOKUP(C1030, Products!A:A, Products!C:C, "")="Bakery", RAND()&lt;0.3), "50% Perishable", "")
)</f>
        <v/>
      </c>
      <c r="O1030" s="5">
        <f t="shared" ca="1" si="33"/>
        <v>0</v>
      </c>
    </row>
    <row r="1031" spans="1:15" x14ac:dyDescent="0.45">
      <c r="A1031" t="s">
        <v>203</v>
      </c>
      <c r="B1031" s="6">
        <f>_xlfn.XLOOKUP(Table1[[#This Row],[Transaction_ID]],Transactions!A$2:A$501,Transactions!D$2:D$501)</f>
        <v>45712</v>
      </c>
      <c r="C1031">
        <v>123543</v>
      </c>
      <c r="D1031" s="5">
        <f>_xlfn.XLOOKUP(Table1[[#This Row],[SKU]],Products!A$2:A$91,Products!E$2:E$91)</f>
        <v>7.99</v>
      </c>
      <c r="E1031" s="5">
        <f>_xlfn.XLOOKUP(C1031,Products!A$2:A$91,Products!F$2:F$91)</f>
        <v>0</v>
      </c>
      <c r="F1031">
        <v>4</v>
      </c>
      <c r="G1031" s="5">
        <f>Table1[[#This Row],[Price]]*Table1[[#This Row],[Quantity_Sold]]</f>
        <v>31.96</v>
      </c>
      <c r="H1031" s="5">
        <f t="shared" ca="1" si="32"/>
        <v>31.96</v>
      </c>
      <c r="I1031">
        <f>_xlfn.XLOOKUP(Table1[[#This Row],[Transaction_ID]],Transactions!A$2:A$501,Transactions!B$2:B$501)</f>
        <v>215</v>
      </c>
      <c r="J1031">
        <f>_xlfn.XLOOKUP(Table1[[#This Row],[Transaction_ID]],Transactions!$A$2:$A$501,Transactions!$C$2:$C$501)</f>
        <v>7</v>
      </c>
      <c r="K1031" t="str">
        <f>_xlfn.XLOOKUP(Table1[[#This Row],[Transaction_ID]],Transactions!A$2:A$501,Transactions!F$2:F$501)</f>
        <v>Debit Card</v>
      </c>
      <c r="L1031" t="b">
        <f>_xlfn.XLOOKUP(Table1[[#This Row],[Transaction_ID]],Transactions!A$2:A$501,Transactions!G$2:G$501)</f>
        <v>1</v>
      </c>
      <c r="M1031" s="1">
        <f>IF(L1031=TRUE, _xlfn.XLOOKUP(C1031, Products!A$2:A$91,Products!G$2:G$91), 0)</f>
        <v>3000</v>
      </c>
      <c r="N1031" t="str">
        <f ca="1">_xlfn.TEXTJOIN(", ", TRUE,
 IF(AND(L1031=TRUE, E1031&gt;0), "Membership Pricing", ""),
 IF(AND(L1031=TRUE, M1031&gt;0), "PC Points", ""),
 IF(AND(_xlfn.XLOOKUP(C1031, Products!A:A, Products!C:C, "")="Bakery", RAND()&lt;0.3), "50% Perishable", "")
)</f>
        <v>PC Points</v>
      </c>
      <c r="O1031" s="5">
        <f t="shared" ca="1" si="33"/>
        <v>0</v>
      </c>
    </row>
    <row r="1032" spans="1:15" x14ac:dyDescent="0.45">
      <c r="A1032" t="s">
        <v>203</v>
      </c>
      <c r="B1032" s="6">
        <f>_xlfn.XLOOKUP(Table1[[#This Row],[Transaction_ID]],Transactions!A$2:A$501,Transactions!D$2:D$501)</f>
        <v>45712</v>
      </c>
      <c r="C1032">
        <v>123585</v>
      </c>
      <c r="D1032" s="5">
        <f>_xlfn.XLOOKUP(Table1[[#This Row],[SKU]],Products!A$2:A$91,Products!E$2:E$91)</f>
        <v>2.99</v>
      </c>
      <c r="E1032" s="5">
        <f>_xlfn.XLOOKUP(C1032,Products!A$2:A$91,Products!F$2:F$91)</f>
        <v>0</v>
      </c>
      <c r="F1032">
        <v>3</v>
      </c>
      <c r="G1032" s="5">
        <f>Table1[[#This Row],[Price]]*Table1[[#This Row],[Quantity_Sold]]</f>
        <v>8.9700000000000006</v>
      </c>
      <c r="H1032" s="5">
        <f t="shared" ca="1" si="32"/>
        <v>8.9700000000000006</v>
      </c>
      <c r="I1032">
        <f>_xlfn.XLOOKUP(Table1[[#This Row],[Transaction_ID]],Transactions!A$2:A$501,Transactions!B$2:B$501)</f>
        <v>215</v>
      </c>
      <c r="J1032">
        <f>_xlfn.XLOOKUP(Table1[[#This Row],[Transaction_ID]],Transactions!$A$2:$A$501,Transactions!$C$2:$C$501)</f>
        <v>7</v>
      </c>
      <c r="K1032" t="str">
        <f>_xlfn.XLOOKUP(Table1[[#This Row],[Transaction_ID]],Transactions!A$2:A$501,Transactions!F$2:F$501)</f>
        <v>Debit Card</v>
      </c>
      <c r="L1032" t="b">
        <f>_xlfn.XLOOKUP(Table1[[#This Row],[Transaction_ID]],Transactions!A$2:A$501,Transactions!G$2:G$501)</f>
        <v>1</v>
      </c>
      <c r="M1032" s="1">
        <f>IF(L1032=TRUE, _xlfn.XLOOKUP(C1032, Products!A$2:A$91,Products!G$2:G$91), 0)</f>
        <v>1000</v>
      </c>
      <c r="N1032" t="str">
        <f ca="1">_xlfn.TEXTJOIN(", ", TRUE,
 IF(AND(L1032=TRUE, E1032&gt;0), "Membership Pricing", ""),
 IF(AND(L1032=TRUE, M1032&gt;0), "PC Points", ""),
 IF(AND(_xlfn.XLOOKUP(C1032, Products!A:A, Products!C:C, "")="Bakery", RAND()&lt;0.3), "50% Perishable", "")
)</f>
        <v>PC Points</v>
      </c>
      <c r="O1032" s="5">
        <f t="shared" ca="1" si="33"/>
        <v>0</v>
      </c>
    </row>
    <row r="1033" spans="1:15" x14ac:dyDescent="0.45">
      <c r="A1033" t="s">
        <v>203</v>
      </c>
      <c r="B1033" s="6">
        <f>_xlfn.XLOOKUP(Table1[[#This Row],[Transaction_ID]],Transactions!A$2:A$501,Transactions!D$2:D$501)</f>
        <v>45712</v>
      </c>
      <c r="C1033">
        <v>123559</v>
      </c>
      <c r="D1033" s="5">
        <f>_xlfn.XLOOKUP(Table1[[#This Row],[SKU]],Products!A$2:A$91,Products!E$2:E$91)</f>
        <v>2.99</v>
      </c>
      <c r="E1033" s="5">
        <f>_xlfn.XLOOKUP(C1033,Products!A$2:A$91,Products!F$2:F$91)</f>
        <v>0</v>
      </c>
      <c r="F1033">
        <v>4</v>
      </c>
      <c r="G1033" s="5">
        <f>Table1[[#This Row],[Price]]*Table1[[#This Row],[Quantity_Sold]]</f>
        <v>11.96</v>
      </c>
      <c r="H1033" s="5">
        <f t="shared" ca="1" si="32"/>
        <v>11.96</v>
      </c>
      <c r="I1033">
        <f>_xlfn.XLOOKUP(Table1[[#This Row],[Transaction_ID]],Transactions!A$2:A$501,Transactions!B$2:B$501)</f>
        <v>215</v>
      </c>
      <c r="J1033">
        <f>_xlfn.XLOOKUP(Table1[[#This Row],[Transaction_ID]],Transactions!$A$2:$A$501,Transactions!$C$2:$C$501)</f>
        <v>7</v>
      </c>
      <c r="K1033" t="str">
        <f>_xlfn.XLOOKUP(Table1[[#This Row],[Transaction_ID]],Transactions!A$2:A$501,Transactions!F$2:F$501)</f>
        <v>Debit Card</v>
      </c>
      <c r="L1033" t="b">
        <f>_xlfn.XLOOKUP(Table1[[#This Row],[Transaction_ID]],Transactions!A$2:A$501,Transactions!G$2:G$501)</f>
        <v>1</v>
      </c>
      <c r="M1033" s="1">
        <f>IF(L1033=TRUE, _xlfn.XLOOKUP(C1033, Products!A$2:A$91,Products!G$2:G$91), 0)</f>
        <v>0</v>
      </c>
      <c r="N1033" t="str">
        <f ca="1">_xlfn.TEXTJOIN(", ", TRUE,
 IF(AND(L1033=TRUE, E1033&gt;0), "Membership Pricing", ""),
 IF(AND(L1033=TRUE, M1033&gt;0), "PC Points", ""),
 IF(AND(_xlfn.XLOOKUP(C1033, Products!A:A, Products!C:C, "")="Bakery", RAND()&lt;0.3), "50% Perishable", "")
)</f>
        <v/>
      </c>
      <c r="O1033" s="5">
        <f t="shared" ca="1" si="33"/>
        <v>0</v>
      </c>
    </row>
    <row r="1034" spans="1:15" x14ac:dyDescent="0.45">
      <c r="A1034" t="s">
        <v>427</v>
      </c>
      <c r="B1034" s="6">
        <f>_xlfn.XLOOKUP(Table1[[#This Row],[Transaction_ID]],Transactions!A$2:A$501,Transactions!D$2:D$501)</f>
        <v>45739</v>
      </c>
      <c r="C1034">
        <v>123570</v>
      </c>
      <c r="D1034" s="5">
        <f>_xlfn.XLOOKUP(Table1[[#This Row],[SKU]],Products!A$2:A$91,Products!E$2:E$91)</f>
        <v>5.49</v>
      </c>
      <c r="E1034" s="5">
        <f>_xlfn.XLOOKUP(C1034,Products!A$2:A$91,Products!F$2:F$91)</f>
        <v>0</v>
      </c>
      <c r="F1034">
        <v>5</v>
      </c>
      <c r="G1034" s="5">
        <f>Table1[[#This Row],[Price]]*Table1[[#This Row],[Quantity_Sold]]</f>
        <v>27.450000000000003</v>
      </c>
      <c r="H1034" s="5">
        <f t="shared" ca="1" si="32"/>
        <v>27.450000000000003</v>
      </c>
      <c r="I1034">
        <f>_xlfn.XLOOKUP(Table1[[#This Row],[Transaction_ID]],Transactions!A$2:A$501,Transactions!B$2:B$501)</f>
        <v>217</v>
      </c>
      <c r="J1034">
        <f>_xlfn.XLOOKUP(Table1[[#This Row],[Transaction_ID]],Transactions!$A$2:$A$501,Transactions!$C$2:$C$501)</f>
        <v>5</v>
      </c>
      <c r="K1034" t="str">
        <f>_xlfn.XLOOKUP(Table1[[#This Row],[Transaction_ID]],Transactions!A$2:A$501,Transactions!F$2:F$501)</f>
        <v>Debit Card</v>
      </c>
      <c r="L1034" t="b">
        <f>_xlfn.XLOOKUP(Table1[[#This Row],[Transaction_ID]],Transactions!A$2:A$501,Transactions!G$2:G$501)</f>
        <v>1</v>
      </c>
      <c r="M1034" s="1">
        <f>IF(L1034=TRUE, _xlfn.XLOOKUP(C1034, Products!A$2:A$91,Products!G$2:G$91), 0)</f>
        <v>0</v>
      </c>
      <c r="N1034" t="str">
        <f ca="1">_xlfn.TEXTJOIN(", ", TRUE,
 IF(AND(L1034=TRUE, E1034&gt;0), "Membership Pricing", ""),
 IF(AND(L1034=TRUE, M1034&gt;0), "PC Points", ""),
 IF(AND(_xlfn.XLOOKUP(C1034, Products!A:A, Products!C:C, "")="Bakery", RAND()&lt;0.3), "50% Perishable", "")
)</f>
        <v/>
      </c>
      <c r="O1034" s="5">
        <f t="shared" ca="1" si="33"/>
        <v>0</v>
      </c>
    </row>
    <row r="1035" spans="1:15" x14ac:dyDescent="0.45">
      <c r="A1035" t="s">
        <v>427</v>
      </c>
      <c r="B1035" s="6">
        <f>_xlfn.XLOOKUP(Table1[[#This Row],[Transaction_ID]],Transactions!A$2:A$501,Transactions!D$2:D$501)</f>
        <v>45739</v>
      </c>
      <c r="C1035">
        <v>123519</v>
      </c>
      <c r="D1035" s="5">
        <f>_xlfn.XLOOKUP(Table1[[#This Row],[SKU]],Products!A$2:A$91,Products!E$2:E$91)</f>
        <v>1.99</v>
      </c>
      <c r="E1035" s="5">
        <f>_xlfn.XLOOKUP(C1035,Products!A$2:A$91,Products!F$2:F$91)</f>
        <v>0</v>
      </c>
      <c r="F1035">
        <v>3</v>
      </c>
      <c r="G1035" s="5">
        <f>Table1[[#This Row],[Price]]*Table1[[#This Row],[Quantity_Sold]]</f>
        <v>5.97</v>
      </c>
      <c r="H1035" s="5">
        <f t="shared" ca="1" si="32"/>
        <v>5.97</v>
      </c>
      <c r="I1035">
        <f>_xlfn.XLOOKUP(Table1[[#This Row],[Transaction_ID]],Transactions!A$2:A$501,Transactions!B$2:B$501)</f>
        <v>217</v>
      </c>
      <c r="J1035">
        <f>_xlfn.XLOOKUP(Table1[[#This Row],[Transaction_ID]],Transactions!$A$2:$A$501,Transactions!$C$2:$C$501)</f>
        <v>5</v>
      </c>
      <c r="K1035" t="str">
        <f>_xlfn.XLOOKUP(Table1[[#This Row],[Transaction_ID]],Transactions!A$2:A$501,Transactions!F$2:F$501)</f>
        <v>Debit Card</v>
      </c>
      <c r="L1035" t="b">
        <f>_xlfn.XLOOKUP(Table1[[#This Row],[Transaction_ID]],Transactions!A$2:A$501,Transactions!G$2:G$501)</f>
        <v>1</v>
      </c>
      <c r="M1035" s="1">
        <f>IF(L1035=TRUE, _xlfn.XLOOKUP(C1035, Products!A$2:A$91,Products!G$2:G$91), 0)</f>
        <v>0</v>
      </c>
      <c r="N1035" t="str">
        <f ca="1">_xlfn.TEXTJOIN(", ", TRUE,
 IF(AND(L1035=TRUE, E1035&gt;0), "Membership Pricing", ""),
 IF(AND(L1035=TRUE, M1035&gt;0), "PC Points", ""),
 IF(AND(_xlfn.XLOOKUP(C1035, Products!A:A, Products!C:C, "")="Bakery", RAND()&lt;0.3), "50% Perishable", "")
)</f>
        <v/>
      </c>
      <c r="O1035" s="5">
        <f t="shared" ca="1" si="33"/>
        <v>0</v>
      </c>
    </row>
    <row r="1036" spans="1:15" x14ac:dyDescent="0.45">
      <c r="A1036" t="s">
        <v>427</v>
      </c>
      <c r="B1036" s="6">
        <f>_xlfn.XLOOKUP(Table1[[#This Row],[Transaction_ID]],Transactions!A$2:A$501,Transactions!D$2:D$501)</f>
        <v>45739</v>
      </c>
      <c r="C1036">
        <v>123575</v>
      </c>
      <c r="D1036" s="5">
        <f>_xlfn.XLOOKUP(Table1[[#This Row],[SKU]],Products!A$2:A$91,Products!E$2:E$91)</f>
        <v>3.49</v>
      </c>
      <c r="E1036" s="5">
        <f>_xlfn.XLOOKUP(C1036,Products!A$2:A$91,Products!F$2:F$91)</f>
        <v>0</v>
      </c>
      <c r="F1036">
        <v>1</v>
      </c>
      <c r="G1036" s="5">
        <f>Table1[[#This Row],[Price]]*Table1[[#This Row],[Quantity_Sold]]</f>
        <v>3.49</v>
      </c>
      <c r="H1036" s="5">
        <f t="shared" ca="1" si="32"/>
        <v>3.49</v>
      </c>
      <c r="I1036">
        <f>_xlfn.XLOOKUP(Table1[[#This Row],[Transaction_ID]],Transactions!A$2:A$501,Transactions!B$2:B$501)</f>
        <v>217</v>
      </c>
      <c r="J1036">
        <f>_xlfn.XLOOKUP(Table1[[#This Row],[Transaction_ID]],Transactions!$A$2:$A$501,Transactions!$C$2:$C$501)</f>
        <v>5</v>
      </c>
      <c r="K1036" t="str">
        <f>_xlfn.XLOOKUP(Table1[[#This Row],[Transaction_ID]],Transactions!A$2:A$501,Transactions!F$2:F$501)</f>
        <v>Debit Card</v>
      </c>
      <c r="L1036" t="b">
        <f>_xlfn.XLOOKUP(Table1[[#This Row],[Transaction_ID]],Transactions!A$2:A$501,Transactions!G$2:G$501)</f>
        <v>1</v>
      </c>
      <c r="M1036" s="1">
        <f>IF(L1036=TRUE, _xlfn.XLOOKUP(C1036, Products!A$2:A$91,Products!G$2:G$91), 0)</f>
        <v>1000</v>
      </c>
      <c r="N1036" t="str">
        <f ca="1">_xlfn.TEXTJOIN(", ", TRUE,
 IF(AND(L1036=TRUE, E1036&gt;0), "Membership Pricing", ""),
 IF(AND(L1036=TRUE, M1036&gt;0), "PC Points", ""),
 IF(AND(_xlfn.XLOOKUP(C1036, Products!A:A, Products!C:C, "")="Bakery", RAND()&lt;0.3), "50% Perishable", "")
)</f>
        <v>PC Points</v>
      </c>
      <c r="O1036" s="5">
        <f t="shared" ca="1" si="33"/>
        <v>0</v>
      </c>
    </row>
    <row r="1037" spans="1:15" x14ac:dyDescent="0.45">
      <c r="A1037" t="s">
        <v>427</v>
      </c>
      <c r="B1037" s="6">
        <f>_xlfn.XLOOKUP(Table1[[#This Row],[Transaction_ID]],Transactions!A$2:A$501,Transactions!D$2:D$501)</f>
        <v>45739</v>
      </c>
      <c r="C1037">
        <v>123512</v>
      </c>
      <c r="D1037" s="5">
        <f>_xlfn.XLOOKUP(Table1[[#This Row],[SKU]],Products!A$2:A$91,Products!E$2:E$91)</f>
        <v>3.49</v>
      </c>
      <c r="E1037" s="5">
        <f>_xlfn.XLOOKUP(C1037,Products!A$2:A$91,Products!F$2:F$91)</f>
        <v>0</v>
      </c>
      <c r="F1037">
        <v>5</v>
      </c>
      <c r="G1037" s="5">
        <f>Table1[[#This Row],[Price]]*Table1[[#This Row],[Quantity_Sold]]</f>
        <v>17.450000000000003</v>
      </c>
      <c r="H1037" s="5">
        <f t="shared" ca="1" si="32"/>
        <v>17.450000000000003</v>
      </c>
      <c r="I1037">
        <f>_xlfn.XLOOKUP(Table1[[#This Row],[Transaction_ID]],Transactions!A$2:A$501,Transactions!B$2:B$501)</f>
        <v>217</v>
      </c>
      <c r="J1037">
        <f>_xlfn.XLOOKUP(Table1[[#This Row],[Transaction_ID]],Transactions!$A$2:$A$501,Transactions!$C$2:$C$501)</f>
        <v>5</v>
      </c>
      <c r="K1037" t="str">
        <f>_xlfn.XLOOKUP(Table1[[#This Row],[Transaction_ID]],Transactions!A$2:A$501,Transactions!F$2:F$501)</f>
        <v>Debit Card</v>
      </c>
      <c r="L1037" t="b">
        <f>_xlfn.XLOOKUP(Table1[[#This Row],[Transaction_ID]],Transactions!A$2:A$501,Transactions!G$2:G$501)</f>
        <v>1</v>
      </c>
      <c r="M1037" s="1">
        <f>IF(L1037=TRUE, _xlfn.XLOOKUP(C1037, Products!A$2:A$91,Products!G$2:G$91), 0)</f>
        <v>0</v>
      </c>
      <c r="N1037" t="str">
        <f ca="1">_xlfn.TEXTJOIN(", ", TRUE,
 IF(AND(L1037=TRUE, E1037&gt;0), "Membership Pricing", ""),
 IF(AND(L1037=TRUE, M1037&gt;0), "PC Points", ""),
 IF(AND(_xlfn.XLOOKUP(C1037, Products!A:A, Products!C:C, "")="Bakery", RAND()&lt;0.3), "50% Perishable", "")
)</f>
        <v/>
      </c>
      <c r="O1037" s="5">
        <f t="shared" ca="1" si="33"/>
        <v>0</v>
      </c>
    </row>
    <row r="1038" spans="1:15" x14ac:dyDescent="0.45">
      <c r="A1038" t="s">
        <v>204</v>
      </c>
      <c r="B1038" s="6">
        <f>_xlfn.XLOOKUP(Table1[[#This Row],[Transaction_ID]],Transactions!A$2:A$501,Transactions!D$2:D$501)</f>
        <v>45739</v>
      </c>
      <c r="C1038">
        <v>123544</v>
      </c>
      <c r="D1038" s="5">
        <f>_xlfn.XLOOKUP(Table1[[#This Row],[SKU]],Products!A$2:A$91,Products!E$2:E$91)</f>
        <v>4.99</v>
      </c>
      <c r="E1038" s="5">
        <f>_xlfn.XLOOKUP(C1038,Products!A$2:A$91,Products!F$2:F$91)</f>
        <v>0</v>
      </c>
      <c r="F1038">
        <v>3</v>
      </c>
      <c r="G1038" s="5">
        <f>Table1[[#This Row],[Price]]*Table1[[#This Row],[Quantity_Sold]]</f>
        <v>14.97</v>
      </c>
      <c r="H1038" s="5">
        <f t="shared" ca="1" si="32"/>
        <v>14.97</v>
      </c>
      <c r="I1038">
        <f>_xlfn.XLOOKUP(Table1[[#This Row],[Transaction_ID]],Transactions!A$2:A$501,Transactions!B$2:B$501)</f>
        <v>214</v>
      </c>
      <c r="J1038">
        <f>_xlfn.XLOOKUP(Table1[[#This Row],[Transaction_ID]],Transactions!$A$2:$A$501,Transactions!$C$2:$C$501)</f>
        <v>6</v>
      </c>
      <c r="K1038" t="str">
        <f>_xlfn.XLOOKUP(Table1[[#This Row],[Transaction_ID]],Transactions!A$2:A$501,Transactions!F$2:F$501)</f>
        <v>Debit Card</v>
      </c>
      <c r="L1038" t="b">
        <f>_xlfn.XLOOKUP(Table1[[#This Row],[Transaction_ID]],Transactions!A$2:A$501,Transactions!G$2:G$501)</f>
        <v>1</v>
      </c>
      <c r="M1038" s="1">
        <f>IF(L1038=TRUE, _xlfn.XLOOKUP(C1038, Products!A$2:A$91,Products!G$2:G$91), 0)</f>
        <v>0</v>
      </c>
      <c r="N1038" t="str">
        <f ca="1">_xlfn.TEXTJOIN(", ", TRUE,
 IF(AND(L1038=TRUE, E1038&gt;0), "Membership Pricing", ""),
 IF(AND(L1038=TRUE, M1038&gt;0), "PC Points", ""),
 IF(AND(_xlfn.XLOOKUP(C1038, Products!A:A, Products!C:C, "")="Bakery", RAND()&lt;0.3), "50% Perishable", "")
)</f>
        <v/>
      </c>
      <c r="O1038" s="5">
        <f t="shared" ca="1" si="33"/>
        <v>0</v>
      </c>
    </row>
    <row r="1039" spans="1:15" x14ac:dyDescent="0.45">
      <c r="A1039" t="s">
        <v>204</v>
      </c>
      <c r="B1039" s="6">
        <f>_xlfn.XLOOKUP(Table1[[#This Row],[Transaction_ID]],Transactions!A$2:A$501,Transactions!D$2:D$501)</f>
        <v>45739</v>
      </c>
      <c r="C1039">
        <v>123566</v>
      </c>
      <c r="D1039" s="5">
        <f>_xlfn.XLOOKUP(Table1[[#This Row],[SKU]],Products!A$2:A$91,Products!E$2:E$91)</f>
        <v>2.4900000000000002</v>
      </c>
      <c r="E1039" s="5">
        <f>_xlfn.XLOOKUP(C1039,Products!A$2:A$91,Products!F$2:F$91)</f>
        <v>0</v>
      </c>
      <c r="F1039">
        <v>4</v>
      </c>
      <c r="G1039" s="5">
        <f>Table1[[#This Row],[Price]]*Table1[[#This Row],[Quantity_Sold]]</f>
        <v>9.9600000000000009</v>
      </c>
      <c r="H1039" s="5">
        <f t="shared" ca="1" si="32"/>
        <v>9.9600000000000009</v>
      </c>
      <c r="I1039">
        <f>_xlfn.XLOOKUP(Table1[[#This Row],[Transaction_ID]],Transactions!A$2:A$501,Transactions!B$2:B$501)</f>
        <v>214</v>
      </c>
      <c r="J1039">
        <f>_xlfn.XLOOKUP(Table1[[#This Row],[Transaction_ID]],Transactions!$A$2:$A$501,Transactions!$C$2:$C$501)</f>
        <v>6</v>
      </c>
      <c r="K1039" t="str">
        <f>_xlfn.XLOOKUP(Table1[[#This Row],[Transaction_ID]],Transactions!A$2:A$501,Transactions!F$2:F$501)</f>
        <v>Debit Card</v>
      </c>
      <c r="L1039" t="b">
        <f>_xlfn.XLOOKUP(Table1[[#This Row],[Transaction_ID]],Transactions!A$2:A$501,Transactions!G$2:G$501)</f>
        <v>1</v>
      </c>
      <c r="M1039" s="1">
        <f>IF(L1039=TRUE, _xlfn.XLOOKUP(C1039, Products!A$2:A$91,Products!G$2:G$91), 0)</f>
        <v>0</v>
      </c>
      <c r="N1039" t="str">
        <f ca="1">_xlfn.TEXTJOIN(", ", TRUE,
 IF(AND(L1039=TRUE, E1039&gt;0), "Membership Pricing", ""),
 IF(AND(L1039=TRUE, M1039&gt;0), "PC Points", ""),
 IF(AND(_xlfn.XLOOKUP(C1039, Products!A:A, Products!C:C, "")="Bakery", RAND()&lt;0.3), "50% Perishable", "")
)</f>
        <v/>
      </c>
      <c r="O1039" s="5">
        <f t="shared" ca="1" si="33"/>
        <v>0</v>
      </c>
    </row>
    <row r="1040" spans="1:15" x14ac:dyDescent="0.45">
      <c r="A1040" t="s">
        <v>204</v>
      </c>
      <c r="B1040" s="6">
        <f>_xlfn.XLOOKUP(Table1[[#This Row],[Transaction_ID]],Transactions!A$2:A$501,Transactions!D$2:D$501)</f>
        <v>45739</v>
      </c>
      <c r="C1040">
        <v>123583</v>
      </c>
      <c r="D1040" s="5">
        <f>_xlfn.XLOOKUP(Table1[[#This Row],[SKU]],Products!A$2:A$91,Products!E$2:E$91)</f>
        <v>3.49</v>
      </c>
      <c r="E1040" s="5">
        <f>_xlfn.XLOOKUP(C1040,Products!A$2:A$91,Products!F$2:F$91)</f>
        <v>0</v>
      </c>
      <c r="F1040">
        <v>5</v>
      </c>
      <c r="G1040" s="5">
        <f>Table1[[#This Row],[Price]]*Table1[[#This Row],[Quantity_Sold]]</f>
        <v>17.450000000000003</v>
      </c>
      <c r="H1040" s="5">
        <f t="shared" ca="1" si="32"/>
        <v>17.450000000000003</v>
      </c>
      <c r="I1040">
        <f>_xlfn.XLOOKUP(Table1[[#This Row],[Transaction_ID]],Transactions!A$2:A$501,Transactions!B$2:B$501)</f>
        <v>214</v>
      </c>
      <c r="J1040">
        <f>_xlfn.XLOOKUP(Table1[[#This Row],[Transaction_ID]],Transactions!$A$2:$A$501,Transactions!$C$2:$C$501)</f>
        <v>6</v>
      </c>
      <c r="K1040" t="str">
        <f>_xlfn.XLOOKUP(Table1[[#This Row],[Transaction_ID]],Transactions!A$2:A$501,Transactions!F$2:F$501)</f>
        <v>Debit Card</v>
      </c>
      <c r="L1040" t="b">
        <f>_xlfn.XLOOKUP(Table1[[#This Row],[Transaction_ID]],Transactions!A$2:A$501,Transactions!G$2:G$501)</f>
        <v>1</v>
      </c>
      <c r="M1040" s="1">
        <f>IF(L1040=TRUE, _xlfn.XLOOKUP(C1040, Products!A$2:A$91,Products!G$2:G$91), 0)</f>
        <v>0</v>
      </c>
      <c r="N1040" t="str">
        <f ca="1">_xlfn.TEXTJOIN(", ", TRUE,
 IF(AND(L1040=TRUE, E1040&gt;0), "Membership Pricing", ""),
 IF(AND(L1040=TRUE, M1040&gt;0), "PC Points", ""),
 IF(AND(_xlfn.XLOOKUP(C1040, Products!A:A, Products!C:C, "")="Bakery", RAND()&lt;0.3), "50% Perishable", "")
)</f>
        <v/>
      </c>
      <c r="O1040" s="5">
        <f t="shared" ca="1" si="33"/>
        <v>0</v>
      </c>
    </row>
    <row r="1041" spans="1:15" x14ac:dyDescent="0.45">
      <c r="A1041" t="s">
        <v>205</v>
      </c>
      <c r="B1041" s="6">
        <f>_xlfn.XLOOKUP(Table1[[#This Row],[Transaction_ID]],Transactions!A$2:A$501,Transactions!D$2:D$501)</f>
        <v>45739</v>
      </c>
      <c r="C1041">
        <v>123525</v>
      </c>
      <c r="D1041" s="5">
        <f>_xlfn.XLOOKUP(Table1[[#This Row],[SKU]],Products!A$2:A$91,Products!E$2:E$91)</f>
        <v>3.99</v>
      </c>
      <c r="E1041" s="5">
        <f>_xlfn.XLOOKUP(C1041,Products!A$2:A$91,Products!F$2:F$91)</f>
        <v>3</v>
      </c>
      <c r="F1041">
        <v>2</v>
      </c>
      <c r="G1041" s="5">
        <f>Table1[[#This Row],[Price]]*Table1[[#This Row],[Quantity_Sold]]</f>
        <v>7.98</v>
      </c>
      <c r="H1041" s="5">
        <f t="shared" ca="1" si="32"/>
        <v>6</v>
      </c>
      <c r="I1041">
        <f>_xlfn.XLOOKUP(Table1[[#This Row],[Transaction_ID]],Transactions!A$2:A$501,Transactions!B$2:B$501)</f>
        <v>217</v>
      </c>
      <c r="J1041">
        <f>_xlfn.XLOOKUP(Table1[[#This Row],[Transaction_ID]],Transactions!$A$2:$A$501,Transactions!$C$2:$C$501)</f>
        <v>7</v>
      </c>
      <c r="K1041" t="str">
        <f>_xlfn.XLOOKUP(Table1[[#This Row],[Transaction_ID]],Transactions!A$2:A$501,Transactions!F$2:F$501)</f>
        <v>Credit Card</v>
      </c>
      <c r="L1041" t="b">
        <f>_xlfn.XLOOKUP(Table1[[#This Row],[Transaction_ID]],Transactions!A$2:A$501,Transactions!G$2:G$501)</f>
        <v>1</v>
      </c>
      <c r="M1041" s="1">
        <f>IF(L1041=TRUE, _xlfn.XLOOKUP(C1041, Products!A$2:A$91,Products!G$2:G$91), 0)</f>
        <v>0</v>
      </c>
      <c r="N1041" t="str">
        <f ca="1">_xlfn.TEXTJOIN(", ", TRUE,
 IF(AND(L1041=TRUE, E1041&gt;0), "Membership Pricing", ""),
 IF(AND(L1041=TRUE, M1041&gt;0), "PC Points", ""),
 IF(AND(_xlfn.XLOOKUP(C1041, Products!A:A, Products!C:C, "")="Bakery", RAND()&lt;0.3), "50% Perishable", "")
)</f>
        <v>Membership Pricing</v>
      </c>
      <c r="O1041" s="5">
        <f t="shared" ca="1" si="33"/>
        <v>1.9800000000000004</v>
      </c>
    </row>
    <row r="1042" spans="1:15" x14ac:dyDescent="0.45">
      <c r="A1042" t="s">
        <v>205</v>
      </c>
      <c r="B1042" s="6">
        <f>_xlfn.XLOOKUP(Table1[[#This Row],[Transaction_ID]],Transactions!A$2:A$501,Transactions!D$2:D$501)</f>
        <v>45739</v>
      </c>
      <c r="C1042">
        <v>123527</v>
      </c>
      <c r="D1042" s="5">
        <f>_xlfn.XLOOKUP(Table1[[#This Row],[SKU]],Products!A$2:A$91,Products!E$2:E$91)</f>
        <v>4.99</v>
      </c>
      <c r="E1042" s="5">
        <f>_xlfn.XLOOKUP(C1042,Products!A$2:A$91,Products!F$2:F$91)</f>
        <v>0</v>
      </c>
      <c r="F1042">
        <v>1</v>
      </c>
      <c r="G1042" s="5">
        <f>Table1[[#This Row],[Price]]*Table1[[#This Row],[Quantity_Sold]]</f>
        <v>4.99</v>
      </c>
      <c r="H1042" s="5">
        <f t="shared" ca="1" si="32"/>
        <v>2.4950000000000001</v>
      </c>
      <c r="I1042">
        <f>_xlfn.XLOOKUP(Table1[[#This Row],[Transaction_ID]],Transactions!A$2:A$501,Transactions!B$2:B$501)</f>
        <v>217</v>
      </c>
      <c r="J1042">
        <f>_xlfn.XLOOKUP(Table1[[#This Row],[Transaction_ID]],Transactions!$A$2:$A$501,Transactions!$C$2:$C$501)</f>
        <v>7</v>
      </c>
      <c r="K1042" t="str">
        <f>_xlfn.XLOOKUP(Table1[[#This Row],[Transaction_ID]],Transactions!A$2:A$501,Transactions!F$2:F$501)</f>
        <v>Credit Card</v>
      </c>
      <c r="L1042" t="b">
        <f>_xlfn.XLOOKUP(Table1[[#This Row],[Transaction_ID]],Transactions!A$2:A$501,Transactions!G$2:G$501)</f>
        <v>1</v>
      </c>
      <c r="M1042" s="1">
        <f>IF(L1042=TRUE, _xlfn.XLOOKUP(C1042, Products!A$2:A$91,Products!G$2:G$91), 0)</f>
        <v>0</v>
      </c>
      <c r="N1042" t="str">
        <f ca="1">_xlfn.TEXTJOIN(", ", TRUE,
 IF(AND(L1042=TRUE, E1042&gt;0), "Membership Pricing", ""),
 IF(AND(L1042=TRUE, M1042&gt;0), "PC Points", ""),
 IF(AND(_xlfn.XLOOKUP(C1042, Products!A:A, Products!C:C, "")="Bakery", RAND()&lt;0.3), "50% Perishable", "")
)</f>
        <v>50% Perishable</v>
      </c>
      <c r="O1042" s="5">
        <f t="shared" ca="1" si="33"/>
        <v>2.4950000000000001</v>
      </c>
    </row>
    <row r="1043" spans="1:15" x14ac:dyDescent="0.45">
      <c r="A1043" t="s">
        <v>205</v>
      </c>
      <c r="B1043" s="6">
        <f>_xlfn.XLOOKUP(Table1[[#This Row],[Transaction_ID]],Transactions!A$2:A$501,Transactions!D$2:D$501)</f>
        <v>45739</v>
      </c>
      <c r="C1043">
        <v>123524</v>
      </c>
      <c r="D1043" s="5">
        <f>_xlfn.XLOOKUP(Table1[[#This Row],[SKU]],Products!A$2:A$91,Products!E$2:E$91)</f>
        <v>2.99</v>
      </c>
      <c r="E1043" s="5">
        <f>_xlfn.XLOOKUP(C1043,Products!A$2:A$91,Products!F$2:F$91)</f>
        <v>0</v>
      </c>
      <c r="F1043">
        <v>2</v>
      </c>
      <c r="G1043" s="5">
        <f>Table1[[#This Row],[Price]]*Table1[[#This Row],[Quantity_Sold]]</f>
        <v>5.98</v>
      </c>
      <c r="H1043" s="5">
        <f t="shared" ca="1" si="32"/>
        <v>5.98</v>
      </c>
      <c r="I1043">
        <f>_xlfn.XLOOKUP(Table1[[#This Row],[Transaction_ID]],Transactions!A$2:A$501,Transactions!B$2:B$501)</f>
        <v>217</v>
      </c>
      <c r="J1043">
        <f>_xlfn.XLOOKUP(Table1[[#This Row],[Transaction_ID]],Transactions!$A$2:$A$501,Transactions!$C$2:$C$501)</f>
        <v>7</v>
      </c>
      <c r="K1043" t="str">
        <f>_xlfn.XLOOKUP(Table1[[#This Row],[Transaction_ID]],Transactions!A$2:A$501,Transactions!F$2:F$501)</f>
        <v>Credit Card</v>
      </c>
      <c r="L1043" t="b">
        <f>_xlfn.XLOOKUP(Table1[[#This Row],[Transaction_ID]],Transactions!A$2:A$501,Transactions!G$2:G$501)</f>
        <v>1</v>
      </c>
      <c r="M1043" s="1">
        <f>IF(L1043=TRUE, _xlfn.XLOOKUP(C1043, Products!A$2:A$91,Products!G$2:G$91), 0)</f>
        <v>0</v>
      </c>
      <c r="N1043" t="str">
        <f ca="1">_xlfn.TEXTJOIN(", ", TRUE,
 IF(AND(L1043=TRUE, E1043&gt;0), "Membership Pricing", ""),
 IF(AND(L1043=TRUE, M1043&gt;0), "PC Points", ""),
 IF(AND(_xlfn.XLOOKUP(C1043, Products!A:A, Products!C:C, "")="Bakery", RAND()&lt;0.3), "50% Perishable", "")
)</f>
        <v/>
      </c>
      <c r="O1043" s="5">
        <f t="shared" ca="1" si="33"/>
        <v>0</v>
      </c>
    </row>
    <row r="1044" spans="1:15" x14ac:dyDescent="0.45">
      <c r="A1044" t="s">
        <v>428</v>
      </c>
      <c r="B1044" s="6">
        <f>_xlfn.XLOOKUP(Table1[[#This Row],[Transaction_ID]],Transactions!A$2:A$501,Transactions!D$2:D$501)</f>
        <v>45739</v>
      </c>
      <c r="C1044">
        <v>123559</v>
      </c>
      <c r="D1044" s="5">
        <f>_xlfn.XLOOKUP(Table1[[#This Row],[SKU]],Products!A$2:A$91,Products!E$2:E$91)</f>
        <v>2.99</v>
      </c>
      <c r="E1044" s="5">
        <f>_xlfn.XLOOKUP(C1044,Products!A$2:A$91,Products!F$2:F$91)</f>
        <v>0</v>
      </c>
      <c r="F1044">
        <v>5</v>
      </c>
      <c r="G1044" s="5">
        <f>Table1[[#This Row],[Price]]*Table1[[#This Row],[Quantity_Sold]]</f>
        <v>14.950000000000001</v>
      </c>
      <c r="H1044" s="5">
        <f t="shared" ca="1" si="32"/>
        <v>14.950000000000001</v>
      </c>
      <c r="I1044">
        <f>_xlfn.XLOOKUP(Table1[[#This Row],[Transaction_ID]],Transactions!A$2:A$501,Transactions!B$2:B$501)</f>
        <v>212</v>
      </c>
      <c r="J1044">
        <f>_xlfn.XLOOKUP(Table1[[#This Row],[Transaction_ID]],Transactions!$A$2:$A$501,Transactions!$C$2:$C$501)</f>
        <v>4</v>
      </c>
      <c r="K1044" t="str">
        <f>_xlfn.XLOOKUP(Table1[[#This Row],[Transaction_ID]],Transactions!A$2:A$501,Transactions!F$2:F$501)</f>
        <v>Credit Card</v>
      </c>
      <c r="L1044" t="b">
        <f>_xlfn.XLOOKUP(Table1[[#This Row],[Transaction_ID]],Transactions!A$2:A$501,Transactions!G$2:G$501)</f>
        <v>1</v>
      </c>
      <c r="M1044" s="1">
        <f>IF(L1044=TRUE, _xlfn.XLOOKUP(C1044, Products!A$2:A$91,Products!G$2:G$91), 0)</f>
        <v>0</v>
      </c>
      <c r="N1044" t="str">
        <f ca="1">_xlfn.TEXTJOIN(", ", TRUE,
 IF(AND(L1044=TRUE, E1044&gt;0), "Membership Pricing", ""),
 IF(AND(L1044=TRUE, M1044&gt;0), "PC Points", ""),
 IF(AND(_xlfn.XLOOKUP(C1044, Products!A:A, Products!C:C, "")="Bakery", RAND()&lt;0.3), "50% Perishable", "")
)</f>
        <v/>
      </c>
      <c r="O1044" s="5">
        <f t="shared" ca="1" si="33"/>
        <v>0</v>
      </c>
    </row>
    <row r="1045" spans="1:15" x14ac:dyDescent="0.45">
      <c r="A1045" t="s">
        <v>428</v>
      </c>
      <c r="B1045" s="6">
        <f>_xlfn.XLOOKUP(Table1[[#This Row],[Transaction_ID]],Transactions!A$2:A$501,Transactions!D$2:D$501)</f>
        <v>45739</v>
      </c>
      <c r="C1045">
        <v>123551</v>
      </c>
      <c r="D1045" s="5">
        <f>_xlfn.XLOOKUP(Table1[[#This Row],[SKU]],Products!A$2:A$91,Products!E$2:E$91)</f>
        <v>6.49</v>
      </c>
      <c r="E1045" s="5">
        <f>_xlfn.XLOOKUP(C1045,Products!A$2:A$91,Products!F$2:F$91)</f>
        <v>0</v>
      </c>
      <c r="F1045">
        <v>4</v>
      </c>
      <c r="G1045" s="5">
        <f>Table1[[#This Row],[Price]]*Table1[[#This Row],[Quantity_Sold]]</f>
        <v>25.96</v>
      </c>
      <c r="H1045" s="5">
        <f t="shared" ca="1" si="32"/>
        <v>25.96</v>
      </c>
      <c r="I1045">
        <f>_xlfn.XLOOKUP(Table1[[#This Row],[Transaction_ID]],Transactions!A$2:A$501,Transactions!B$2:B$501)</f>
        <v>212</v>
      </c>
      <c r="J1045">
        <f>_xlfn.XLOOKUP(Table1[[#This Row],[Transaction_ID]],Transactions!$A$2:$A$501,Transactions!$C$2:$C$501)</f>
        <v>4</v>
      </c>
      <c r="K1045" t="str">
        <f>_xlfn.XLOOKUP(Table1[[#This Row],[Transaction_ID]],Transactions!A$2:A$501,Transactions!F$2:F$501)</f>
        <v>Credit Card</v>
      </c>
      <c r="L1045" t="b">
        <f>_xlfn.XLOOKUP(Table1[[#This Row],[Transaction_ID]],Transactions!A$2:A$501,Transactions!G$2:G$501)</f>
        <v>1</v>
      </c>
      <c r="M1045" s="1">
        <f>IF(L1045=TRUE, _xlfn.XLOOKUP(C1045, Products!A$2:A$91,Products!G$2:G$91), 0)</f>
        <v>1000</v>
      </c>
      <c r="N1045" t="str">
        <f ca="1">_xlfn.TEXTJOIN(", ", TRUE,
 IF(AND(L1045=TRUE, E1045&gt;0), "Membership Pricing", ""),
 IF(AND(L1045=TRUE, M1045&gt;0), "PC Points", ""),
 IF(AND(_xlfn.XLOOKUP(C1045, Products!A:A, Products!C:C, "")="Bakery", RAND()&lt;0.3), "50% Perishable", "")
)</f>
        <v>PC Points</v>
      </c>
      <c r="O1045" s="5">
        <f t="shared" ca="1" si="33"/>
        <v>0</v>
      </c>
    </row>
    <row r="1046" spans="1:15" x14ac:dyDescent="0.45">
      <c r="A1046" t="s">
        <v>428</v>
      </c>
      <c r="B1046" s="6">
        <f>_xlfn.XLOOKUP(Table1[[#This Row],[Transaction_ID]],Transactions!A$2:A$501,Transactions!D$2:D$501)</f>
        <v>45739</v>
      </c>
      <c r="C1046">
        <v>123567</v>
      </c>
      <c r="D1046" s="5">
        <f>_xlfn.XLOOKUP(Table1[[#This Row],[SKU]],Products!A$2:A$91,Products!E$2:E$91)</f>
        <v>3.49</v>
      </c>
      <c r="E1046" s="5">
        <f>_xlfn.XLOOKUP(C1046,Products!A$2:A$91,Products!F$2:F$91)</f>
        <v>0</v>
      </c>
      <c r="F1046">
        <v>4</v>
      </c>
      <c r="G1046" s="5">
        <f>Table1[[#This Row],[Price]]*Table1[[#This Row],[Quantity_Sold]]</f>
        <v>13.96</v>
      </c>
      <c r="H1046" s="5">
        <f t="shared" ca="1" si="32"/>
        <v>13.96</v>
      </c>
      <c r="I1046">
        <f>_xlfn.XLOOKUP(Table1[[#This Row],[Transaction_ID]],Transactions!A$2:A$501,Transactions!B$2:B$501)</f>
        <v>212</v>
      </c>
      <c r="J1046">
        <f>_xlfn.XLOOKUP(Table1[[#This Row],[Transaction_ID]],Transactions!$A$2:$A$501,Transactions!$C$2:$C$501)</f>
        <v>4</v>
      </c>
      <c r="K1046" t="str">
        <f>_xlfn.XLOOKUP(Table1[[#This Row],[Transaction_ID]],Transactions!A$2:A$501,Transactions!F$2:F$501)</f>
        <v>Credit Card</v>
      </c>
      <c r="L1046" t="b">
        <f>_xlfn.XLOOKUP(Table1[[#This Row],[Transaction_ID]],Transactions!A$2:A$501,Transactions!G$2:G$501)</f>
        <v>1</v>
      </c>
      <c r="M1046" s="1">
        <f>IF(L1046=TRUE, _xlfn.XLOOKUP(C1046, Products!A$2:A$91,Products!G$2:G$91), 0)</f>
        <v>0</v>
      </c>
      <c r="N1046" t="str">
        <f ca="1">_xlfn.TEXTJOIN(", ", TRUE,
 IF(AND(L1046=TRUE, E1046&gt;0), "Membership Pricing", ""),
 IF(AND(L1046=TRUE, M1046&gt;0), "PC Points", ""),
 IF(AND(_xlfn.XLOOKUP(C1046, Products!A:A, Products!C:C, "")="Bakery", RAND()&lt;0.3), "50% Perishable", "")
)</f>
        <v/>
      </c>
      <c r="O1046" s="5">
        <f t="shared" ca="1" si="33"/>
        <v>0</v>
      </c>
    </row>
    <row r="1047" spans="1:15" x14ac:dyDescent="0.45">
      <c r="A1047" t="s">
        <v>429</v>
      </c>
      <c r="B1047" s="6">
        <f>_xlfn.XLOOKUP(Table1[[#This Row],[Transaction_ID]],Transactions!A$2:A$501,Transactions!D$2:D$501)</f>
        <v>45749</v>
      </c>
      <c r="C1047">
        <v>123532</v>
      </c>
      <c r="D1047" s="5">
        <f>_xlfn.XLOOKUP(Table1[[#This Row],[SKU]],Products!A$2:A$91,Products!E$2:E$91)</f>
        <v>8.99</v>
      </c>
      <c r="E1047" s="5">
        <f>_xlfn.XLOOKUP(C1047,Products!A$2:A$91,Products!F$2:F$91)</f>
        <v>6</v>
      </c>
      <c r="F1047">
        <v>1</v>
      </c>
      <c r="G1047" s="5">
        <f>Table1[[#This Row],[Price]]*Table1[[#This Row],[Quantity_Sold]]</f>
        <v>8.99</v>
      </c>
      <c r="H1047" s="5">
        <f t="shared" ca="1" si="32"/>
        <v>6</v>
      </c>
      <c r="I1047">
        <f>_xlfn.XLOOKUP(Table1[[#This Row],[Transaction_ID]],Transactions!A$2:A$501,Transactions!B$2:B$501)</f>
        <v>223</v>
      </c>
      <c r="J1047">
        <f>_xlfn.XLOOKUP(Table1[[#This Row],[Transaction_ID]],Transactions!$A$2:$A$501,Transactions!$C$2:$C$501)</f>
        <v>3</v>
      </c>
      <c r="K1047" t="str">
        <f>_xlfn.XLOOKUP(Table1[[#This Row],[Transaction_ID]],Transactions!A$2:A$501,Transactions!F$2:F$501)</f>
        <v>Credit Card</v>
      </c>
      <c r="L1047" t="b">
        <f>_xlfn.XLOOKUP(Table1[[#This Row],[Transaction_ID]],Transactions!A$2:A$501,Transactions!G$2:G$501)</f>
        <v>1</v>
      </c>
      <c r="M1047" s="1">
        <f>IF(L1047=TRUE, _xlfn.XLOOKUP(C1047, Products!A$2:A$91,Products!G$2:G$91), 0)</f>
        <v>0</v>
      </c>
      <c r="N1047" t="str">
        <f ca="1">_xlfn.TEXTJOIN(", ", TRUE,
 IF(AND(L1047=TRUE, E1047&gt;0), "Membership Pricing", ""),
 IF(AND(L1047=TRUE, M1047&gt;0), "PC Points", ""),
 IF(AND(_xlfn.XLOOKUP(C1047, Products!A:A, Products!C:C, "")="Bakery", RAND()&lt;0.3), "50% Perishable", "")
)</f>
        <v>Membership Pricing</v>
      </c>
      <c r="O1047" s="5">
        <f t="shared" ca="1" si="33"/>
        <v>2.99</v>
      </c>
    </row>
    <row r="1048" spans="1:15" x14ac:dyDescent="0.45">
      <c r="A1048" t="s">
        <v>429</v>
      </c>
      <c r="B1048" s="6">
        <f>_xlfn.XLOOKUP(Table1[[#This Row],[Transaction_ID]],Transactions!A$2:A$501,Transactions!D$2:D$501)</f>
        <v>45749</v>
      </c>
      <c r="C1048">
        <v>123580</v>
      </c>
      <c r="D1048" s="5">
        <f>_xlfn.XLOOKUP(Table1[[#This Row],[SKU]],Products!A$2:A$91,Products!E$2:E$91)</f>
        <v>3.79</v>
      </c>
      <c r="E1048" s="5">
        <f>_xlfn.XLOOKUP(C1048,Products!A$2:A$91,Products!F$2:F$91)</f>
        <v>3.49</v>
      </c>
      <c r="F1048">
        <v>3</v>
      </c>
      <c r="G1048" s="5">
        <f>Table1[[#This Row],[Price]]*Table1[[#This Row],[Quantity_Sold]]</f>
        <v>11.370000000000001</v>
      </c>
      <c r="H1048" s="5">
        <f t="shared" ca="1" si="32"/>
        <v>5.2350000000000003</v>
      </c>
      <c r="I1048">
        <f>_xlfn.XLOOKUP(Table1[[#This Row],[Transaction_ID]],Transactions!A$2:A$501,Transactions!B$2:B$501)</f>
        <v>223</v>
      </c>
      <c r="J1048">
        <f>_xlfn.XLOOKUP(Table1[[#This Row],[Transaction_ID]],Transactions!$A$2:$A$501,Transactions!$C$2:$C$501)</f>
        <v>3</v>
      </c>
      <c r="K1048" t="str">
        <f>_xlfn.XLOOKUP(Table1[[#This Row],[Transaction_ID]],Transactions!A$2:A$501,Transactions!F$2:F$501)</f>
        <v>Credit Card</v>
      </c>
      <c r="L1048" t="b">
        <f>_xlfn.XLOOKUP(Table1[[#This Row],[Transaction_ID]],Transactions!A$2:A$501,Transactions!G$2:G$501)</f>
        <v>1</v>
      </c>
      <c r="M1048" s="1">
        <f>IF(L1048=TRUE, _xlfn.XLOOKUP(C1048, Products!A$2:A$91,Products!G$2:G$91), 0)</f>
        <v>500</v>
      </c>
      <c r="N1048" t="str">
        <f ca="1">_xlfn.TEXTJOIN(", ", TRUE,
 IF(AND(L1048=TRUE, E1048&gt;0), "Membership Pricing", ""),
 IF(AND(L1048=TRUE, M1048&gt;0), "PC Points", ""),
 IF(AND(_xlfn.XLOOKUP(C1048, Products!A:A, Products!C:C, "")="Bakery", RAND()&lt;0.3), "50% Perishable", "")
)</f>
        <v>Membership Pricing, PC Points, 50% Perishable</v>
      </c>
      <c r="O1048" s="5">
        <f t="shared" ca="1" si="33"/>
        <v>6.1350000000000007</v>
      </c>
    </row>
    <row r="1049" spans="1:15" x14ac:dyDescent="0.45">
      <c r="A1049" t="s">
        <v>429</v>
      </c>
      <c r="B1049" s="6">
        <f>_xlfn.XLOOKUP(Table1[[#This Row],[Transaction_ID]],Transactions!A$2:A$501,Transactions!D$2:D$501)</f>
        <v>45749</v>
      </c>
      <c r="C1049">
        <v>123598</v>
      </c>
      <c r="D1049" s="5">
        <f>_xlfn.XLOOKUP(Table1[[#This Row],[SKU]],Products!A$2:A$91,Products!E$2:E$91)</f>
        <v>6.49</v>
      </c>
      <c r="E1049" s="5">
        <f>_xlfn.XLOOKUP(C1049,Products!A$2:A$91,Products!F$2:F$91)</f>
        <v>0</v>
      </c>
      <c r="F1049">
        <v>3</v>
      </c>
      <c r="G1049" s="5">
        <f>Table1[[#This Row],[Price]]*Table1[[#This Row],[Quantity_Sold]]</f>
        <v>19.47</v>
      </c>
      <c r="H1049" s="5">
        <f t="shared" ca="1" si="32"/>
        <v>19.47</v>
      </c>
      <c r="I1049">
        <f>_xlfn.XLOOKUP(Table1[[#This Row],[Transaction_ID]],Transactions!A$2:A$501,Transactions!B$2:B$501)</f>
        <v>223</v>
      </c>
      <c r="J1049">
        <f>_xlfn.XLOOKUP(Table1[[#This Row],[Transaction_ID]],Transactions!$A$2:$A$501,Transactions!$C$2:$C$501)</f>
        <v>3</v>
      </c>
      <c r="K1049" t="str">
        <f>_xlfn.XLOOKUP(Table1[[#This Row],[Transaction_ID]],Transactions!A$2:A$501,Transactions!F$2:F$501)</f>
        <v>Credit Card</v>
      </c>
      <c r="L1049" t="b">
        <f>_xlfn.XLOOKUP(Table1[[#This Row],[Transaction_ID]],Transactions!A$2:A$501,Transactions!G$2:G$501)</f>
        <v>1</v>
      </c>
      <c r="M1049" s="1">
        <f>IF(L1049=TRUE, _xlfn.XLOOKUP(C1049, Products!A$2:A$91,Products!G$2:G$91), 0)</f>
        <v>0</v>
      </c>
      <c r="N1049" t="str">
        <f ca="1">_xlfn.TEXTJOIN(", ", TRUE,
 IF(AND(L1049=TRUE, E1049&gt;0), "Membership Pricing", ""),
 IF(AND(L1049=TRUE, M1049&gt;0), "PC Points", ""),
 IF(AND(_xlfn.XLOOKUP(C1049, Products!A:A, Products!C:C, "")="Bakery", RAND()&lt;0.3), "50% Perishable", "")
)</f>
        <v/>
      </c>
      <c r="O1049" s="5">
        <f t="shared" ca="1" si="33"/>
        <v>0</v>
      </c>
    </row>
    <row r="1050" spans="1:15" x14ac:dyDescent="0.45">
      <c r="A1050" t="s">
        <v>430</v>
      </c>
      <c r="B1050" s="6">
        <f>_xlfn.XLOOKUP(Table1[[#This Row],[Transaction_ID]],Transactions!A$2:A$501,Transactions!D$2:D$501)</f>
        <v>45749</v>
      </c>
      <c r="C1050">
        <v>123569</v>
      </c>
      <c r="D1050" s="5">
        <f>_xlfn.XLOOKUP(Table1[[#This Row],[SKU]],Products!A$2:A$91,Products!E$2:E$91)</f>
        <v>3.99</v>
      </c>
      <c r="E1050" s="5">
        <f>_xlfn.XLOOKUP(C1050,Products!A$2:A$91,Products!F$2:F$91)</f>
        <v>0</v>
      </c>
      <c r="F1050">
        <v>1</v>
      </c>
      <c r="G1050" s="5">
        <f>Table1[[#This Row],[Price]]*Table1[[#This Row],[Quantity_Sold]]</f>
        <v>3.99</v>
      </c>
      <c r="H1050" s="5">
        <f t="shared" ca="1" si="32"/>
        <v>3.99</v>
      </c>
      <c r="I1050">
        <f>_xlfn.XLOOKUP(Table1[[#This Row],[Transaction_ID]],Transactions!A$2:A$501,Transactions!B$2:B$501)</f>
        <v>212</v>
      </c>
      <c r="J1050">
        <f>_xlfn.XLOOKUP(Table1[[#This Row],[Transaction_ID]],Transactions!$A$2:$A$501,Transactions!$C$2:$C$501)</f>
        <v>5</v>
      </c>
      <c r="K1050" t="str">
        <f>_xlfn.XLOOKUP(Table1[[#This Row],[Transaction_ID]],Transactions!A$2:A$501,Transactions!F$2:F$501)</f>
        <v>Cash</v>
      </c>
      <c r="L1050" t="b">
        <f>_xlfn.XLOOKUP(Table1[[#This Row],[Transaction_ID]],Transactions!A$2:A$501,Transactions!G$2:G$501)</f>
        <v>1</v>
      </c>
      <c r="M1050" s="1">
        <f>IF(L1050=TRUE, _xlfn.XLOOKUP(C1050, Products!A$2:A$91,Products!G$2:G$91), 0)</f>
        <v>0</v>
      </c>
      <c r="N1050" t="str">
        <f ca="1">_xlfn.TEXTJOIN(", ", TRUE,
 IF(AND(L1050=TRUE, E1050&gt;0), "Membership Pricing", ""),
 IF(AND(L1050=TRUE, M1050&gt;0), "PC Points", ""),
 IF(AND(_xlfn.XLOOKUP(C1050, Products!A:A, Products!C:C, "")="Bakery", RAND()&lt;0.3), "50% Perishable", "")
)</f>
        <v/>
      </c>
      <c r="O1050" s="5">
        <f t="shared" ca="1" si="33"/>
        <v>0</v>
      </c>
    </row>
    <row r="1051" spans="1:15" x14ac:dyDescent="0.45">
      <c r="A1051" t="s">
        <v>430</v>
      </c>
      <c r="B1051" s="6">
        <f>_xlfn.XLOOKUP(Table1[[#This Row],[Transaction_ID]],Transactions!A$2:A$501,Transactions!D$2:D$501)</f>
        <v>45749</v>
      </c>
      <c r="C1051">
        <v>123545</v>
      </c>
      <c r="D1051" s="5">
        <f>_xlfn.XLOOKUP(Table1[[#This Row],[SKU]],Products!A$2:A$91,Products!E$2:E$91)</f>
        <v>3.99</v>
      </c>
      <c r="E1051" s="5">
        <f>_xlfn.XLOOKUP(C1051,Products!A$2:A$91,Products!F$2:F$91)</f>
        <v>2.4900000000000002</v>
      </c>
      <c r="F1051">
        <v>3</v>
      </c>
      <c r="G1051" s="5">
        <f>Table1[[#This Row],[Price]]*Table1[[#This Row],[Quantity_Sold]]</f>
        <v>11.97</v>
      </c>
      <c r="H1051" s="5">
        <f t="shared" ca="1" si="32"/>
        <v>7.4700000000000006</v>
      </c>
      <c r="I1051">
        <f>_xlfn.XLOOKUP(Table1[[#This Row],[Transaction_ID]],Transactions!A$2:A$501,Transactions!B$2:B$501)</f>
        <v>212</v>
      </c>
      <c r="J1051">
        <f>_xlfn.XLOOKUP(Table1[[#This Row],[Transaction_ID]],Transactions!$A$2:$A$501,Transactions!$C$2:$C$501)</f>
        <v>5</v>
      </c>
      <c r="K1051" t="str">
        <f>_xlfn.XLOOKUP(Table1[[#This Row],[Transaction_ID]],Transactions!A$2:A$501,Transactions!F$2:F$501)</f>
        <v>Cash</v>
      </c>
      <c r="L1051" t="b">
        <f>_xlfn.XLOOKUP(Table1[[#This Row],[Transaction_ID]],Transactions!A$2:A$501,Transactions!G$2:G$501)</f>
        <v>1</v>
      </c>
      <c r="M1051" s="1">
        <f>IF(L1051=TRUE, _xlfn.XLOOKUP(C1051, Products!A$2:A$91,Products!G$2:G$91), 0)</f>
        <v>0</v>
      </c>
      <c r="N1051" t="str">
        <f ca="1">_xlfn.TEXTJOIN(", ", TRUE,
 IF(AND(L1051=TRUE, E1051&gt;0), "Membership Pricing", ""),
 IF(AND(L1051=TRUE, M1051&gt;0), "PC Points", ""),
 IF(AND(_xlfn.XLOOKUP(C1051, Products!A:A, Products!C:C, "")="Bakery", RAND()&lt;0.3), "50% Perishable", "")
)</f>
        <v>Membership Pricing</v>
      </c>
      <c r="O1051" s="5">
        <f t="shared" ca="1" si="33"/>
        <v>4.5</v>
      </c>
    </row>
    <row r="1052" spans="1:15" x14ac:dyDescent="0.45">
      <c r="A1052" t="s">
        <v>430</v>
      </c>
      <c r="B1052" s="6">
        <f>_xlfn.XLOOKUP(Table1[[#This Row],[Transaction_ID]],Transactions!A$2:A$501,Transactions!D$2:D$501)</f>
        <v>45749</v>
      </c>
      <c r="C1052">
        <v>123579</v>
      </c>
      <c r="D1052" s="5">
        <f>_xlfn.XLOOKUP(Table1[[#This Row],[SKU]],Products!A$2:A$91,Products!E$2:E$91)</f>
        <v>5.49</v>
      </c>
      <c r="E1052" s="5">
        <f>_xlfn.XLOOKUP(C1052,Products!A$2:A$91,Products!F$2:F$91)</f>
        <v>0</v>
      </c>
      <c r="F1052">
        <v>4</v>
      </c>
      <c r="G1052" s="5">
        <f>Table1[[#This Row],[Price]]*Table1[[#This Row],[Quantity_Sold]]</f>
        <v>21.96</v>
      </c>
      <c r="H1052" s="5">
        <f t="shared" ca="1" si="32"/>
        <v>21.96</v>
      </c>
      <c r="I1052">
        <f>_xlfn.XLOOKUP(Table1[[#This Row],[Transaction_ID]],Transactions!A$2:A$501,Transactions!B$2:B$501)</f>
        <v>212</v>
      </c>
      <c r="J1052">
        <f>_xlfn.XLOOKUP(Table1[[#This Row],[Transaction_ID]],Transactions!$A$2:$A$501,Transactions!$C$2:$C$501)</f>
        <v>5</v>
      </c>
      <c r="K1052" t="str">
        <f>_xlfn.XLOOKUP(Table1[[#This Row],[Transaction_ID]],Transactions!A$2:A$501,Transactions!F$2:F$501)</f>
        <v>Cash</v>
      </c>
      <c r="L1052" t="b">
        <f>_xlfn.XLOOKUP(Table1[[#This Row],[Transaction_ID]],Transactions!A$2:A$501,Transactions!G$2:G$501)</f>
        <v>1</v>
      </c>
      <c r="M1052" s="1">
        <f>IF(L1052=TRUE, _xlfn.XLOOKUP(C1052, Products!A$2:A$91,Products!G$2:G$91), 0)</f>
        <v>0</v>
      </c>
      <c r="N1052" t="str">
        <f ca="1">_xlfn.TEXTJOIN(", ", TRUE,
 IF(AND(L1052=TRUE, E1052&gt;0), "Membership Pricing", ""),
 IF(AND(L1052=TRUE, M1052&gt;0), "PC Points", ""),
 IF(AND(_xlfn.XLOOKUP(C1052, Products!A:A, Products!C:C, "")="Bakery", RAND()&lt;0.3), "50% Perishable", "")
)</f>
        <v/>
      </c>
      <c r="O1052" s="5">
        <f t="shared" ca="1" si="33"/>
        <v>0</v>
      </c>
    </row>
    <row r="1053" spans="1:15" x14ac:dyDescent="0.45">
      <c r="A1053" t="s">
        <v>430</v>
      </c>
      <c r="B1053" s="6">
        <f>_xlfn.XLOOKUP(Table1[[#This Row],[Transaction_ID]],Transactions!A$2:A$501,Transactions!D$2:D$501)</f>
        <v>45749</v>
      </c>
      <c r="C1053">
        <v>123523</v>
      </c>
      <c r="D1053" s="5">
        <f>_xlfn.XLOOKUP(Table1[[#This Row],[SKU]],Products!A$2:A$91,Products!E$2:E$91)</f>
        <v>5.99</v>
      </c>
      <c r="E1053" s="5">
        <f>_xlfn.XLOOKUP(C1053,Products!A$2:A$91,Products!F$2:F$91)</f>
        <v>0</v>
      </c>
      <c r="F1053">
        <v>5</v>
      </c>
      <c r="G1053" s="5">
        <f>Table1[[#This Row],[Price]]*Table1[[#This Row],[Quantity_Sold]]</f>
        <v>29.950000000000003</v>
      </c>
      <c r="H1053" s="5">
        <f t="shared" ca="1" si="32"/>
        <v>29.950000000000003</v>
      </c>
      <c r="I1053">
        <f>_xlfn.XLOOKUP(Table1[[#This Row],[Transaction_ID]],Transactions!A$2:A$501,Transactions!B$2:B$501)</f>
        <v>212</v>
      </c>
      <c r="J1053">
        <f>_xlfn.XLOOKUP(Table1[[#This Row],[Transaction_ID]],Transactions!$A$2:$A$501,Transactions!$C$2:$C$501)</f>
        <v>5</v>
      </c>
      <c r="K1053" t="str">
        <f>_xlfn.XLOOKUP(Table1[[#This Row],[Transaction_ID]],Transactions!A$2:A$501,Transactions!F$2:F$501)</f>
        <v>Cash</v>
      </c>
      <c r="L1053" t="b">
        <f>_xlfn.XLOOKUP(Table1[[#This Row],[Transaction_ID]],Transactions!A$2:A$501,Transactions!G$2:G$501)</f>
        <v>1</v>
      </c>
      <c r="M1053" s="1">
        <f>IF(L1053=TRUE, _xlfn.XLOOKUP(C1053, Products!A$2:A$91,Products!G$2:G$91), 0)</f>
        <v>0</v>
      </c>
      <c r="N1053" t="str">
        <f ca="1">_xlfn.TEXTJOIN(", ", TRUE,
 IF(AND(L1053=TRUE, E1053&gt;0), "Membership Pricing", ""),
 IF(AND(L1053=TRUE, M1053&gt;0), "PC Points", ""),
 IF(AND(_xlfn.XLOOKUP(C1053, Products!A:A, Products!C:C, "")="Bakery", RAND()&lt;0.3), "50% Perishable", "")
)</f>
        <v/>
      </c>
      <c r="O1053" s="5">
        <f t="shared" ca="1" si="33"/>
        <v>0</v>
      </c>
    </row>
    <row r="1054" spans="1:15" x14ac:dyDescent="0.45">
      <c r="A1054" t="s">
        <v>206</v>
      </c>
      <c r="B1054" s="6">
        <f>_xlfn.XLOOKUP(Table1[[#This Row],[Transaction_ID]],Transactions!A$2:A$501,Transactions!D$2:D$501)</f>
        <v>45749</v>
      </c>
      <c r="C1054">
        <v>123551</v>
      </c>
      <c r="D1054" s="5">
        <f>_xlfn.XLOOKUP(Table1[[#This Row],[SKU]],Products!A$2:A$91,Products!E$2:E$91)</f>
        <v>6.49</v>
      </c>
      <c r="E1054" s="5">
        <f>_xlfn.XLOOKUP(C1054,Products!A$2:A$91,Products!F$2:F$91)</f>
        <v>0</v>
      </c>
      <c r="F1054">
        <v>4</v>
      </c>
      <c r="G1054" s="5">
        <f>Table1[[#This Row],[Price]]*Table1[[#This Row],[Quantity_Sold]]</f>
        <v>25.96</v>
      </c>
      <c r="H1054" s="5">
        <f t="shared" ca="1" si="32"/>
        <v>25.96</v>
      </c>
      <c r="I1054">
        <f>_xlfn.XLOOKUP(Table1[[#This Row],[Transaction_ID]],Transactions!A$2:A$501,Transactions!B$2:B$501)</f>
        <v>217</v>
      </c>
      <c r="J1054">
        <f>_xlfn.XLOOKUP(Table1[[#This Row],[Transaction_ID]],Transactions!$A$2:$A$501,Transactions!$C$2:$C$501)</f>
        <v>4</v>
      </c>
      <c r="K1054" t="str">
        <f>_xlfn.XLOOKUP(Table1[[#This Row],[Transaction_ID]],Transactions!A$2:A$501,Transactions!F$2:F$501)</f>
        <v>Cash</v>
      </c>
      <c r="L1054" t="b">
        <f>_xlfn.XLOOKUP(Table1[[#This Row],[Transaction_ID]],Transactions!A$2:A$501,Transactions!G$2:G$501)</f>
        <v>1</v>
      </c>
      <c r="M1054" s="1">
        <f>IF(L1054=TRUE, _xlfn.XLOOKUP(C1054, Products!A$2:A$91,Products!G$2:G$91), 0)</f>
        <v>1000</v>
      </c>
      <c r="N1054" t="str">
        <f ca="1">_xlfn.TEXTJOIN(", ", TRUE,
 IF(AND(L1054=TRUE, E1054&gt;0), "Membership Pricing", ""),
 IF(AND(L1054=TRUE, M1054&gt;0), "PC Points", ""),
 IF(AND(_xlfn.XLOOKUP(C1054, Products!A:A, Products!C:C, "")="Bakery", RAND()&lt;0.3), "50% Perishable", "")
)</f>
        <v>PC Points</v>
      </c>
      <c r="O1054" s="5">
        <f t="shared" ca="1" si="33"/>
        <v>0</v>
      </c>
    </row>
    <row r="1055" spans="1:15" x14ac:dyDescent="0.45">
      <c r="A1055" t="s">
        <v>206</v>
      </c>
      <c r="B1055" s="6">
        <f>_xlfn.XLOOKUP(Table1[[#This Row],[Transaction_ID]],Transactions!A$2:A$501,Transactions!D$2:D$501)</f>
        <v>45749</v>
      </c>
      <c r="C1055">
        <v>123517</v>
      </c>
      <c r="D1055" s="5">
        <f>_xlfn.XLOOKUP(Table1[[#This Row],[SKU]],Products!A$2:A$91,Products!E$2:E$91)</f>
        <v>2.4900000000000002</v>
      </c>
      <c r="E1055" s="5">
        <f>_xlfn.XLOOKUP(C1055,Products!A$2:A$91,Products!F$2:F$91)</f>
        <v>0</v>
      </c>
      <c r="F1055">
        <v>1</v>
      </c>
      <c r="G1055" s="5">
        <f>Table1[[#This Row],[Price]]*Table1[[#This Row],[Quantity_Sold]]</f>
        <v>2.4900000000000002</v>
      </c>
      <c r="H1055" s="5">
        <f t="shared" ca="1" si="32"/>
        <v>2.4900000000000002</v>
      </c>
      <c r="I1055">
        <f>_xlfn.XLOOKUP(Table1[[#This Row],[Transaction_ID]],Transactions!A$2:A$501,Transactions!B$2:B$501)</f>
        <v>217</v>
      </c>
      <c r="J1055">
        <f>_xlfn.XLOOKUP(Table1[[#This Row],[Transaction_ID]],Transactions!$A$2:$A$501,Transactions!$C$2:$C$501)</f>
        <v>4</v>
      </c>
      <c r="K1055" t="str">
        <f>_xlfn.XLOOKUP(Table1[[#This Row],[Transaction_ID]],Transactions!A$2:A$501,Transactions!F$2:F$501)</f>
        <v>Cash</v>
      </c>
      <c r="L1055" t="b">
        <f>_xlfn.XLOOKUP(Table1[[#This Row],[Transaction_ID]],Transactions!A$2:A$501,Transactions!G$2:G$501)</f>
        <v>1</v>
      </c>
      <c r="M1055" s="1">
        <f>IF(L1055=TRUE, _xlfn.XLOOKUP(C1055, Products!A$2:A$91,Products!G$2:G$91), 0)</f>
        <v>0</v>
      </c>
      <c r="N1055" t="str">
        <f ca="1">_xlfn.TEXTJOIN(", ", TRUE,
 IF(AND(L1055=TRUE, E1055&gt;0), "Membership Pricing", ""),
 IF(AND(L1055=TRUE, M1055&gt;0), "PC Points", ""),
 IF(AND(_xlfn.XLOOKUP(C1055, Products!A:A, Products!C:C, "")="Bakery", RAND()&lt;0.3), "50% Perishable", "")
)</f>
        <v/>
      </c>
      <c r="O1055" s="5">
        <f t="shared" ca="1" si="33"/>
        <v>0</v>
      </c>
    </row>
    <row r="1056" spans="1:15" x14ac:dyDescent="0.45">
      <c r="A1056" t="s">
        <v>207</v>
      </c>
      <c r="B1056" s="6">
        <f>_xlfn.XLOOKUP(Table1[[#This Row],[Transaction_ID]],Transactions!A$2:A$501,Transactions!D$2:D$501)</f>
        <v>45745</v>
      </c>
      <c r="C1056">
        <v>123540</v>
      </c>
      <c r="D1056" s="5">
        <f>_xlfn.XLOOKUP(Table1[[#This Row],[SKU]],Products!A$2:A$91,Products!E$2:E$91)</f>
        <v>4.49</v>
      </c>
      <c r="E1056" s="5">
        <f>_xlfn.XLOOKUP(C1056,Products!A$2:A$91,Products!F$2:F$91)</f>
        <v>0</v>
      </c>
      <c r="F1056">
        <v>5</v>
      </c>
      <c r="G1056" s="5">
        <f>Table1[[#This Row],[Price]]*Table1[[#This Row],[Quantity_Sold]]</f>
        <v>22.450000000000003</v>
      </c>
      <c r="H1056" s="5">
        <f t="shared" ca="1" si="32"/>
        <v>22.450000000000003</v>
      </c>
      <c r="I1056">
        <f>_xlfn.XLOOKUP(Table1[[#This Row],[Transaction_ID]],Transactions!A$2:A$501,Transactions!B$2:B$501)</f>
        <v>209</v>
      </c>
      <c r="J1056">
        <f>_xlfn.XLOOKUP(Table1[[#This Row],[Transaction_ID]],Transactions!$A$2:$A$501,Transactions!$C$2:$C$501)</f>
        <v>5</v>
      </c>
      <c r="K1056" t="str">
        <f>_xlfn.XLOOKUP(Table1[[#This Row],[Transaction_ID]],Transactions!A$2:A$501,Transactions!F$2:F$501)</f>
        <v>Credit Card</v>
      </c>
      <c r="L1056" t="b">
        <f>_xlfn.XLOOKUP(Table1[[#This Row],[Transaction_ID]],Transactions!A$2:A$501,Transactions!G$2:G$501)</f>
        <v>1</v>
      </c>
      <c r="M1056" s="1">
        <f>IF(L1056=TRUE, _xlfn.XLOOKUP(C1056, Products!A$2:A$91,Products!G$2:G$91), 0)</f>
        <v>0</v>
      </c>
      <c r="N1056" t="str">
        <f ca="1">_xlfn.TEXTJOIN(", ", TRUE,
 IF(AND(L1056=TRUE, E1056&gt;0), "Membership Pricing", ""),
 IF(AND(L1056=TRUE, M1056&gt;0), "PC Points", ""),
 IF(AND(_xlfn.XLOOKUP(C1056, Products!A:A, Products!C:C, "")="Bakery", RAND()&lt;0.3), "50% Perishable", "")
)</f>
        <v/>
      </c>
      <c r="O1056" s="5">
        <f t="shared" ca="1" si="33"/>
        <v>0</v>
      </c>
    </row>
    <row r="1057" spans="1:15" x14ac:dyDescent="0.45">
      <c r="A1057" t="s">
        <v>207</v>
      </c>
      <c r="B1057" s="6">
        <f>_xlfn.XLOOKUP(Table1[[#This Row],[Transaction_ID]],Transactions!A$2:A$501,Transactions!D$2:D$501)</f>
        <v>45745</v>
      </c>
      <c r="C1057">
        <v>123516</v>
      </c>
      <c r="D1057" s="5">
        <f>_xlfn.XLOOKUP(Table1[[#This Row],[SKU]],Products!A$2:A$91,Products!E$2:E$91)</f>
        <v>7.99</v>
      </c>
      <c r="E1057" s="5">
        <f>_xlfn.XLOOKUP(C1057,Products!A$2:A$91,Products!F$2:F$91)</f>
        <v>0</v>
      </c>
      <c r="F1057">
        <v>4</v>
      </c>
      <c r="G1057" s="5">
        <f>Table1[[#This Row],[Price]]*Table1[[#This Row],[Quantity_Sold]]</f>
        <v>31.96</v>
      </c>
      <c r="H1057" s="5">
        <f t="shared" ca="1" si="32"/>
        <v>31.96</v>
      </c>
      <c r="I1057">
        <f>_xlfn.XLOOKUP(Table1[[#This Row],[Transaction_ID]],Transactions!A$2:A$501,Transactions!B$2:B$501)</f>
        <v>209</v>
      </c>
      <c r="J1057">
        <f>_xlfn.XLOOKUP(Table1[[#This Row],[Transaction_ID]],Transactions!$A$2:$A$501,Transactions!$C$2:$C$501)</f>
        <v>5</v>
      </c>
      <c r="K1057" t="str">
        <f>_xlfn.XLOOKUP(Table1[[#This Row],[Transaction_ID]],Transactions!A$2:A$501,Transactions!F$2:F$501)</f>
        <v>Credit Card</v>
      </c>
      <c r="L1057" t="b">
        <f>_xlfn.XLOOKUP(Table1[[#This Row],[Transaction_ID]],Transactions!A$2:A$501,Transactions!G$2:G$501)</f>
        <v>1</v>
      </c>
      <c r="M1057" s="1">
        <f>IF(L1057=TRUE, _xlfn.XLOOKUP(C1057, Products!A$2:A$91,Products!G$2:G$91), 0)</f>
        <v>0</v>
      </c>
      <c r="N1057" t="str">
        <f ca="1">_xlfn.TEXTJOIN(", ", TRUE,
 IF(AND(L1057=TRUE, E1057&gt;0), "Membership Pricing", ""),
 IF(AND(L1057=TRUE, M1057&gt;0), "PC Points", ""),
 IF(AND(_xlfn.XLOOKUP(C1057, Products!A:A, Products!C:C, "")="Bakery", RAND()&lt;0.3), "50% Perishable", "")
)</f>
        <v/>
      </c>
      <c r="O1057" s="5">
        <f t="shared" ca="1" si="33"/>
        <v>0</v>
      </c>
    </row>
    <row r="1058" spans="1:15" x14ac:dyDescent="0.45">
      <c r="A1058" t="s">
        <v>207</v>
      </c>
      <c r="B1058" s="6">
        <f>_xlfn.XLOOKUP(Table1[[#This Row],[Transaction_ID]],Transactions!A$2:A$501,Transactions!D$2:D$501)</f>
        <v>45745</v>
      </c>
      <c r="C1058">
        <v>123565</v>
      </c>
      <c r="D1058" s="5">
        <f>_xlfn.XLOOKUP(Table1[[#This Row],[SKU]],Products!A$2:A$91,Products!E$2:E$91)</f>
        <v>3.49</v>
      </c>
      <c r="E1058" s="5">
        <f>_xlfn.XLOOKUP(C1058,Products!A$2:A$91,Products!F$2:F$91)</f>
        <v>0</v>
      </c>
      <c r="F1058">
        <v>2</v>
      </c>
      <c r="G1058" s="5">
        <f>Table1[[#This Row],[Price]]*Table1[[#This Row],[Quantity_Sold]]</f>
        <v>6.98</v>
      </c>
      <c r="H1058" s="5">
        <f t="shared" ca="1" si="32"/>
        <v>6.98</v>
      </c>
      <c r="I1058">
        <f>_xlfn.XLOOKUP(Table1[[#This Row],[Transaction_ID]],Transactions!A$2:A$501,Transactions!B$2:B$501)</f>
        <v>209</v>
      </c>
      <c r="J1058">
        <f>_xlfn.XLOOKUP(Table1[[#This Row],[Transaction_ID]],Transactions!$A$2:$A$501,Transactions!$C$2:$C$501)</f>
        <v>5</v>
      </c>
      <c r="K1058" t="str">
        <f>_xlfn.XLOOKUP(Table1[[#This Row],[Transaction_ID]],Transactions!A$2:A$501,Transactions!F$2:F$501)</f>
        <v>Credit Card</v>
      </c>
      <c r="L1058" t="b">
        <f>_xlfn.XLOOKUP(Table1[[#This Row],[Transaction_ID]],Transactions!A$2:A$501,Transactions!G$2:G$501)</f>
        <v>1</v>
      </c>
      <c r="M1058" s="1">
        <f>IF(L1058=TRUE, _xlfn.XLOOKUP(C1058, Products!A$2:A$91,Products!G$2:G$91), 0)</f>
        <v>0</v>
      </c>
      <c r="N1058" t="str">
        <f ca="1">_xlfn.TEXTJOIN(", ", TRUE,
 IF(AND(L1058=TRUE, E1058&gt;0), "Membership Pricing", ""),
 IF(AND(L1058=TRUE, M1058&gt;0), "PC Points", ""),
 IF(AND(_xlfn.XLOOKUP(C1058, Products!A:A, Products!C:C, "")="Bakery", RAND()&lt;0.3), "50% Perishable", "")
)</f>
        <v/>
      </c>
      <c r="O1058" s="5">
        <f t="shared" ca="1" si="33"/>
        <v>0</v>
      </c>
    </row>
    <row r="1059" spans="1:15" x14ac:dyDescent="0.45">
      <c r="A1059" t="s">
        <v>207</v>
      </c>
      <c r="B1059" s="6">
        <f>_xlfn.XLOOKUP(Table1[[#This Row],[Transaction_ID]],Transactions!A$2:A$501,Transactions!D$2:D$501)</f>
        <v>45745</v>
      </c>
      <c r="C1059">
        <v>123587</v>
      </c>
      <c r="D1059" s="5">
        <f>_xlfn.XLOOKUP(Table1[[#This Row],[SKU]],Products!A$2:A$91,Products!E$2:E$91)</f>
        <v>3.99</v>
      </c>
      <c r="E1059" s="5">
        <f>_xlfn.XLOOKUP(C1059,Products!A$2:A$91,Products!F$2:F$91)</f>
        <v>0</v>
      </c>
      <c r="F1059">
        <v>1</v>
      </c>
      <c r="G1059" s="5">
        <f>Table1[[#This Row],[Price]]*Table1[[#This Row],[Quantity_Sold]]</f>
        <v>3.99</v>
      </c>
      <c r="H1059" s="5">
        <f t="shared" ca="1" si="32"/>
        <v>3.99</v>
      </c>
      <c r="I1059">
        <f>_xlfn.XLOOKUP(Table1[[#This Row],[Transaction_ID]],Transactions!A$2:A$501,Transactions!B$2:B$501)</f>
        <v>209</v>
      </c>
      <c r="J1059">
        <f>_xlfn.XLOOKUP(Table1[[#This Row],[Transaction_ID]],Transactions!$A$2:$A$501,Transactions!$C$2:$C$501)</f>
        <v>5</v>
      </c>
      <c r="K1059" t="str">
        <f>_xlfn.XLOOKUP(Table1[[#This Row],[Transaction_ID]],Transactions!A$2:A$501,Transactions!F$2:F$501)</f>
        <v>Credit Card</v>
      </c>
      <c r="L1059" t="b">
        <f>_xlfn.XLOOKUP(Table1[[#This Row],[Transaction_ID]],Transactions!A$2:A$501,Transactions!G$2:G$501)</f>
        <v>1</v>
      </c>
      <c r="M1059" s="1">
        <f>IF(L1059=TRUE, _xlfn.XLOOKUP(C1059, Products!A$2:A$91,Products!G$2:G$91), 0)</f>
        <v>0</v>
      </c>
      <c r="N1059" t="str">
        <f ca="1">_xlfn.TEXTJOIN(", ", TRUE,
 IF(AND(L1059=TRUE, E1059&gt;0), "Membership Pricing", ""),
 IF(AND(L1059=TRUE, M1059&gt;0), "PC Points", ""),
 IF(AND(_xlfn.XLOOKUP(C1059, Products!A:A, Products!C:C, "")="Bakery", RAND()&lt;0.3), "50% Perishable", "")
)</f>
        <v/>
      </c>
      <c r="O1059" s="5">
        <f t="shared" ca="1" si="33"/>
        <v>0</v>
      </c>
    </row>
    <row r="1060" spans="1:15" x14ac:dyDescent="0.45">
      <c r="A1060" t="s">
        <v>431</v>
      </c>
      <c r="B1060" s="6">
        <f>_xlfn.XLOOKUP(Table1[[#This Row],[Transaction_ID]],Transactions!A$2:A$501,Transactions!D$2:D$501)</f>
        <v>45745</v>
      </c>
      <c r="C1060">
        <v>123526</v>
      </c>
      <c r="D1060" s="5">
        <f>_xlfn.XLOOKUP(Table1[[#This Row],[SKU]],Products!A$2:A$91,Products!E$2:E$91)</f>
        <v>5.49</v>
      </c>
      <c r="E1060" s="5">
        <f>_xlfn.XLOOKUP(C1060,Products!A$2:A$91,Products!F$2:F$91)</f>
        <v>0</v>
      </c>
      <c r="F1060">
        <v>4</v>
      </c>
      <c r="G1060" s="5">
        <f>Table1[[#This Row],[Price]]*Table1[[#This Row],[Quantity_Sold]]</f>
        <v>21.96</v>
      </c>
      <c r="H1060" s="5">
        <f t="shared" ca="1" si="32"/>
        <v>21.96</v>
      </c>
      <c r="I1060">
        <f>_xlfn.XLOOKUP(Table1[[#This Row],[Transaction_ID]],Transactions!A$2:A$501,Transactions!B$2:B$501)</f>
        <v>213</v>
      </c>
      <c r="J1060">
        <f>_xlfn.XLOOKUP(Table1[[#This Row],[Transaction_ID]],Transactions!$A$2:$A$501,Transactions!$C$2:$C$501)</f>
        <v>5</v>
      </c>
      <c r="K1060" t="str">
        <f>_xlfn.XLOOKUP(Table1[[#This Row],[Transaction_ID]],Transactions!A$2:A$501,Transactions!F$2:F$501)</f>
        <v>Credit Card</v>
      </c>
      <c r="L1060" t="b">
        <f>_xlfn.XLOOKUP(Table1[[#This Row],[Transaction_ID]],Transactions!A$2:A$501,Transactions!G$2:G$501)</f>
        <v>1</v>
      </c>
      <c r="M1060" s="1">
        <f>IF(L1060=TRUE, _xlfn.XLOOKUP(C1060, Products!A$2:A$91,Products!G$2:G$91), 0)</f>
        <v>0</v>
      </c>
      <c r="N1060" t="str">
        <f ca="1">_xlfn.TEXTJOIN(", ", TRUE,
 IF(AND(L1060=TRUE, E1060&gt;0), "Membership Pricing", ""),
 IF(AND(L1060=TRUE, M1060&gt;0), "PC Points", ""),
 IF(AND(_xlfn.XLOOKUP(C1060, Products!A:A, Products!C:C, "")="Bakery", RAND()&lt;0.3), "50% Perishable", "")
)</f>
        <v/>
      </c>
      <c r="O1060" s="5">
        <f t="shared" ca="1" si="33"/>
        <v>0</v>
      </c>
    </row>
    <row r="1061" spans="1:15" x14ac:dyDescent="0.45">
      <c r="A1061" t="s">
        <v>431</v>
      </c>
      <c r="B1061" s="6">
        <f>_xlfn.XLOOKUP(Table1[[#This Row],[Transaction_ID]],Transactions!A$2:A$501,Transactions!D$2:D$501)</f>
        <v>45745</v>
      </c>
      <c r="C1061">
        <v>123550</v>
      </c>
      <c r="D1061" s="5">
        <f>_xlfn.XLOOKUP(Table1[[#This Row],[SKU]],Products!A$2:A$91,Products!E$2:E$91)</f>
        <v>5.99</v>
      </c>
      <c r="E1061" s="5">
        <f>_xlfn.XLOOKUP(C1061,Products!A$2:A$91,Products!F$2:F$91)</f>
        <v>0</v>
      </c>
      <c r="F1061">
        <v>4</v>
      </c>
      <c r="G1061" s="5">
        <f>Table1[[#This Row],[Price]]*Table1[[#This Row],[Quantity_Sold]]</f>
        <v>23.96</v>
      </c>
      <c r="H1061" s="5">
        <f t="shared" ca="1" si="32"/>
        <v>23.96</v>
      </c>
      <c r="I1061">
        <f>_xlfn.XLOOKUP(Table1[[#This Row],[Transaction_ID]],Transactions!A$2:A$501,Transactions!B$2:B$501)</f>
        <v>213</v>
      </c>
      <c r="J1061">
        <f>_xlfn.XLOOKUP(Table1[[#This Row],[Transaction_ID]],Transactions!$A$2:$A$501,Transactions!$C$2:$C$501)</f>
        <v>5</v>
      </c>
      <c r="K1061" t="str">
        <f>_xlfn.XLOOKUP(Table1[[#This Row],[Transaction_ID]],Transactions!A$2:A$501,Transactions!F$2:F$501)</f>
        <v>Credit Card</v>
      </c>
      <c r="L1061" t="b">
        <f>_xlfn.XLOOKUP(Table1[[#This Row],[Transaction_ID]],Transactions!A$2:A$501,Transactions!G$2:G$501)</f>
        <v>1</v>
      </c>
      <c r="M1061" s="1">
        <f>IF(L1061=TRUE, _xlfn.XLOOKUP(C1061, Products!A$2:A$91,Products!G$2:G$91), 0)</f>
        <v>0</v>
      </c>
      <c r="N1061" t="str">
        <f ca="1">_xlfn.TEXTJOIN(", ", TRUE,
 IF(AND(L1061=TRUE, E1061&gt;0), "Membership Pricing", ""),
 IF(AND(L1061=TRUE, M1061&gt;0), "PC Points", ""),
 IF(AND(_xlfn.XLOOKUP(C1061, Products!A:A, Products!C:C, "")="Bakery", RAND()&lt;0.3), "50% Perishable", "")
)</f>
        <v/>
      </c>
      <c r="O1061" s="5">
        <f t="shared" ca="1" si="33"/>
        <v>0</v>
      </c>
    </row>
    <row r="1062" spans="1:15" x14ac:dyDescent="0.45">
      <c r="A1062" t="s">
        <v>208</v>
      </c>
      <c r="B1062" s="6">
        <f>_xlfn.XLOOKUP(Table1[[#This Row],[Transaction_ID]],Transactions!A$2:A$501,Transactions!D$2:D$501)</f>
        <v>45737</v>
      </c>
      <c r="C1062">
        <v>123600</v>
      </c>
      <c r="D1062" s="5">
        <f>_xlfn.XLOOKUP(Table1[[#This Row],[SKU]],Products!A$2:A$91,Products!E$2:E$91)</f>
        <v>4.99</v>
      </c>
      <c r="E1062" s="5">
        <f>_xlfn.XLOOKUP(C1062,Products!A$2:A$91,Products!F$2:F$91)</f>
        <v>0</v>
      </c>
      <c r="F1062">
        <v>4</v>
      </c>
      <c r="G1062" s="5">
        <f>Table1[[#This Row],[Price]]*Table1[[#This Row],[Quantity_Sold]]</f>
        <v>19.96</v>
      </c>
      <c r="H1062" s="5">
        <f t="shared" ca="1" si="32"/>
        <v>19.96</v>
      </c>
      <c r="I1062">
        <f>_xlfn.XLOOKUP(Table1[[#This Row],[Transaction_ID]],Transactions!A$2:A$501,Transactions!B$2:B$501)</f>
        <v>213</v>
      </c>
      <c r="J1062">
        <f>_xlfn.XLOOKUP(Table1[[#This Row],[Transaction_ID]],Transactions!$A$2:$A$501,Transactions!$C$2:$C$501)</f>
        <v>4</v>
      </c>
      <c r="K1062" t="str">
        <f>_xlfn.XLOOKUP(Table1[[#This Row],[Transaction_ID]],Transactions!A$2:A$501,Transactions!F$2:F$501)</f>
        <v>Credit Card</v>
      </c>
      <c r="L1062" t="b">
        <f>_xlfn.XLOOKUP(Table1[[#This Row],[Transaction_ID]],Transactions!A$2:A$501,Transactions!G$2:G$501)</f>
        <v>1</v>
      </c>
      <c r="M1062" s="1">
        <f>IF(L1062=TRUE, _xlfn.XLOOKUP(C1062, Products!A$2:A$91,Products!G$2:G$91), 0)</f>
        <v>2000</v>
      </c>
      <c r="N1062" t="str">
        <f ca="1">_xlfn.TEXTJOIN(", ", TRUE,
 IF(AND(L1062=TRUE, E1062&gt;0), "Membership Pricing", ""),
 IF(AND(L1062=TRUE, M1062&gt;0), "PC Points", ""),
 IF(AND(_xlfn.XLOOKUP(C1062, Products!A:A, Products!C:C, "")="Bakery", RAND()&lt;0.3), "50% Perishable", "")
)</f>
        <v>PC Points</v>
      </c>
      <c r="O1062" s="5">
        <f t="shared" ca="1" si="33"/>
        <v>0</v>
      </c>
    </row>
    <row r="1063" spans="1:15" x14ac:dyDescent="0.45">
      <c r="A1063" t="s">
        <v>208</v>
      </c>
      <c r="B1063" s="6">
        <f>_xlfn.XLOOKUP(Table1[[#This Row],[Transaction_ID]],Transactions!A$2:A$501,Transactions!D$2:D$501)</f>
        <v>45737</v>
      </c>
      <c r="C1063">
        <v>123574</v>
      </c>
      <c r="D1063" s="5">
        <f>_xlfn.XLOOKUP(Table1[[#This Row],[SKU]],Products!A$2:A$91,Products!E$2:E$91)</f>
        <v>4.99</v>
      </c>
      <c r="E1063" s="5">
        <f>_xlfn.XLOOKUP(C1063,Products!A$2:A$91,Products!F$2:F$91)</f>
        <v>0</v>
      </c>
      <c r="F1063">
        <v>2</v>
      </c>
      <c r="G1063" s="5">
        <f>Table1[[#This Row],[Price]]*Table1[[#This Row],[Quantity_Sold]]</f>
        <v>9.98</v>
      </c>
      <c r="H1063" s="5">
        <f t="shared" ca="1" si="32"/>
        <v>4.99</v>
      </c>
      <c r="I1063">
        <f>_xlfn.XLOOKUP(Table1[[#This Row],[Transaction_ID]],Transactions!A$2:A$501,Transactions!B$2:B$501)</f>
        <v>213</v>
      </c>
      <c r="J1063">
        <f>_xlfn.XLOOKUP(Table1[[#This Row],[Transaction_ID]],Transactions!$A$2:$A$501,Transactions!$C$2:$C$501)</f>
        <v>4</v>
      </c>
      <c r="K1063" t="str">
        <f>_xlfn.XLOOKUP(Table1[[#This Row],[Transaction_ID]],Transactions!A$2:A$501,Transactions!F$2:F$501)</f>
        <v>Credit Card</v>
      </c>
      <c r="L1063" t="b">
        <f>_xlfn.XLOOKUP(Table1[[#This Row],[Transaction_ID]],Transactions!A$2:A$501,Transactions!G$2:G$501)</f>
        <v>1</v>
      </c>
      <c r="M1063" s="1">
        <f>IF(L1063=TRUE, _xlfn.XLOOKUP(C1063, Products!A$2:A$91,Products!G$2:G$91), 0)</f>
        <v>0</v>
      </c>
      <c r="N1063" t="str">
        <f ca="1">_xlfn.TEXTJOIN(", ", TRUE,
 IF(AND(L1063=TRUE, E1063&gt;0), "Membership Pricing", ""),
 IF(AND(L1063=TRUE, M1063&gt;0), "PC Points", ""),
 IF(AND(_xlfn.XLOOKUP(C1063, Products!A:A, Products!C:C, "")="Bakery", RAND()&lt;0.3), "50% Perishable", "")
)</f>
        <v>50% Perishable</v>
      </c>
      <c r="O1063" s="5">
        <f t="shared" ca="1" si="33"/>
        <v>4.99</v>
      </c>
    </row>
    <row r="1064" spans="1:15" x14ac:dyDescent="0.45">
      <c r="A1064" t="s">
        <v>208</v>
      </c>
      <c r="B1064" s="6">
        <f>_xlfn.XLOOKUP(Table1[[#This Row],[Transaction_ID]],Transactions!A$2:A$501,Transactions!D$2:D$501)</f>
        <v>45737</v>
      </c>
      <c r="C1064">
        <v>123528</v>
      </c>
      <c r="D1064" s="5">
        <f>_xlfn.XLOOKUP(Table1[[#This Row],[SKU]],Products!A$2:A$91,Products!E$2:E$91)</f>
        <v>3.99</v>
      </c>
      <c r="E1064" s="5">
        <f>_xlfn.XLOOKUP(C1064,Products!A$2:A$91,Products!F$2:F$91)</f>
        <v>0</v>
      </c>
      <c r="F1064">
        <v>1</v>
      </c>
      <c r="G1064" s="5">
        <f>Table1[[#This Row],[Price]]*Table1[[#This Row],[Quantity_Sold]]</f>
        <v>3.99</v>
      </c>
      <c r="H1064" s="5">
        <f t="shared" ca="1" si="32"/>
        <v>3.99</v>
      </c>
      <c r="I1064">
        <f>_xlfn.XLOOKUP(Table1[[#This Row],[Transaction_ID]],Transactions!A$2:A$501,Transactions!B$2:B$501)</f>
        <v>213</v>
      </c>
      <c r="J1064">
        <f>_xlfn.XLOOKUP(Table1[[#This Row],[Transaction_ID]],Transactions!$A$2:$A$501,Transactions!$C$2:$C$501)</f>
        <v>4</v>
      </c>
      <c r="K1064" t="str">
        <f>_xlfn.XLOOKUP(Table1[[#This Row],[Transaction_ID]],Transactions!A$2:A$501,Transactions!F$2:F$501)</f>
        <v>Credit Card</v>
      </c>
      <c r="L1064" t="b">
        <f>_xlfn.XLOOKUP(Table1[[#This Row],[Transaction_ID]],Transactions!A$2:A$501,Transactions!G$2:G$501)</f>
        <v>1</v>
      </c>
      <c r="M1064" s="1">
        <f>IF(L1064=TRUE, _xlfn.XLOOKUP(C1064, Products!A$2:A$91,Products!G$2:G$91), 0)</f>
        <v>0</v>
      </c>
      <c r="N1064" t="str">
        <f ca="1">_xlfn.TEXTJOIN(", ", TRUE,
 IF(AND(L1064=TRUE, E1064&gt;0), "Membership Pricing", ""),
 IF(AND(L1064=TRUE, M1064&gt;0), "PC Points", ""),
 IF(AND(_xlfn.XLOOKUP(C1064, Products!A:A, Products!C:C, "")="Bakery", RAND()&lt;0.3), "50% Perishable", "")
)</f>
        <v/>
      </c>
      <c r="O1064" s="5">
        <f t="shared" ca="1" si="33"/>
        <v>0</v>
      </c>
    </row>
    <row r="1065" spans="1:15" x14ac:dyDescent="0.45">
      <c r="A1065" t="s">
        <v>208</v>
      </c>
      <c r="B1065" s="6">
        <f>_xlfn.XLOOKUP(Table1[[#This Row],[Transaction_ID]],Transactions!A$2:A$501,Transactions!D$2:D$501)</f>
        <v>45737</v>
      </c>
      <c r="C1065">
        <v>123555</v>
      </c>
      <c r="D1065" s="5">
        <f>_xlfn.XLOOKUP(Table1[[#This Row],[SKU]],Products!A$2:A$91,Products!E$2:E$91)</f>
        <v>2.29</v>
      </c>
      <c r="E1065" s="5">
        <f>_xlfn.XLOOKUP(C1065,Products!A$2:A$91,Products!F$2:F$91)</f>
        <v>0</v>
      </c>
      <c r="F1065">
        <v>4</v>
      </c>
      <c r="G1065" s="5">
        <f>Table1[[#This Row],[Price]]*Table1[[#This Row],[Quantity_Sold]]</f>
        <v>9.16</v>
      </c>
      <c r="H1065" s="5">
        <f t="shared" ca="1" si="32"/>
        <v>9.16</v>
      </c>
      <c r="I1065">
        <f>_xlfn.XLOOKUP(Table1[[#This Row],[Transaction_ID]],Transactions!A$2:A$501,Transactions!B$2:B$501)</f>
        <v>213</v>
      </c>
      <c r="J1065">
        <f>_xlfn.XLOOKUP(Table1[[#This Row],[Transaction_ID]],Transactions!$A$2:$A$501,Transactions!$C$2:$C$501)</f>
        <v>4</v>
      </c>
      <c r="K1065" t="str">
        <f>_xlfn.XLOOKUP(Table1[[#This Row],[Transaction_ID]],Transactions!A$2:A$501,Transactions!F$2:F$501)</f>
        <v>Credit Card</v>
      </c>
      <c r="L1065" t="b">
        <f>_xlfn.XLOOKUP(Table1[[#This Row],[Transaction_ID]],Transactions!A$2:A$501,Transactions!G$2:G$501)</f>
        <v>1</v>
      </c>
      <c r="M1065" s="1">
        <f>IF(L1065=TRUE, _xlfn.XLOOKUP(C1065, Products!A$2:A$91,Products!G$2:G$91), 0)</f>
        <v>0</v>
      </c>
      <c r="N1065" t="str">
        <f ca="1">_xlfn.TEXTJOIN(", ", TRUE,
 IF(AND(L1065=TRUE, E1065&gt;0), "Membership Pricing", ""),
 IF(AND(L1065=TRUE, M1065&gt;0), "PC Points", ""),
 IF(AND(_xlfn.XLOOKUP(C1065, Products!A:A, Products!C:C, "")="Bakery", RAND()&lt;0.3), "50% Perishable", "")
)</f>
        <v/>
      </c>
      <c r="O1065" s="5">
        <f t="shared" ca="1" si="33"/>
        <v>0</v>
      </c>
    </row>
    <row r="1066" spans="1:15" x14ac:dyDescent="0.45">
      <c r="A1066" t="s">
        <v>432</v>
      </c>
      <c r="B1066" s="6">
        <f>_xlfn.XLOOKUP(Table1[[#This Row],[Transaction_ID]],Transactions!A$2:A$501,Transactions!D$2:D$501)</f>
        <v>45737</v>
      </c>
      <c r="C1066">
        <v>123570</v>
      </c>
      <c r="D1066" s="5">
        <f>_xlfn.XLOOKUP(Table1[[#This Row],[SKU]],Products!A$2:A$91,Products!E$2:E$91)</f>
        <v>5.49</v>
      </c>
      <c r="E1066" s="5">
        <f>_xlfn.XLOOKUP(C1066,Products!A$2:A$91,Products!F$2:F$91)</f>
        <v>0</v>
      </c>
      <c r="F1066">
        <v>3</v>
      </c>
      <c r="G1066" s="5">
        <f>Table1[[#This Row],[Price]]*Table1[[#This Row],[Quantity_Sold]]</f>
        <v>16.47</v>
      </c>
      <c r="H1066" s="5">
        <f t="shared" ca="1" si="32"/>
        <v>16.47</v>
      </c>
      <c r="I1066">
        <f>_xlfn.XLOOKUP(Table1[[#This Row],[Transaction_ID]],Transactions!A$2:A$501,Transactions!B$2:B$501)</f>
        <v>221</v>
      </c>
      <c r="J1066">
        <f>_xlfn.XLOOKUP(Table1[[#This Row],[Transaction_ID]],Transactions!$A$2:$A$501,Transactions!$C$2:$C$501)</f>
        <v>1</v>
      </c>
      <c r="K1066" t="str">
        <f>_xlfn.XLOOKUP(Table1[[#This Row],[Transaction_ID]],Transactions!A$2:A$501,Transactions!F$2:F$501)</f>
        <v>Debit Card</v>
      </c>
      <c r="L1066" t="b">
        <f>_xlfn.XLOOKUP(Table1[[#This Row],[Transaction_ID]],Transactions!A$2:A$501,Transactions!G$2:G$501)</f>
        <v>1</v>
      </c>
      <c r="M1066" s="1">
        <f>IF(L1066=TRUE, _xlfn.XLOOKUP(C1066, Products!A$2:A$91,Products!G$2:G$91), 0)</f>
        <v>0</v>
      </c>
      <c r="N1066" t="str">
        <f ca="1">_xlfn.TEXTJOIN(", ", TRUE,
 IF(AND(L1066=TRUE, E1066&gt;0), "Membership Pricing", ""),
 IF(AND(L1066=TRUE, M1066&gt;0), "PC Points", ""),
 IF(AND(_xlfn.XLOOKUP(C1066, Products!A:A, Products!C:C, "")="Bakery", RAND()&lt;0.3), "50% Perishable", "")
)</f>
        <v/>
      </c>
      <c r="O1066" s="5">
        <f t="shared" ca="1" si="33"/>
        <v>0</v>
      </c>
    </row>
    <row r="1067" spans="1:15" x14ac:dyDescent="0.45">
      <c r="A1067" t="s">
        <v>432</v>
      </c>
      <c r="B1067" s="6">
        <f>_xlfn.XLOOKUP(Table1[[#This Row],[Transaction_ID]],Transactions!A$2:A$501,Transactions!D$2:D$501)</f>
        <v>45737</v>
      </c>
      <c r="C1067">
        <v>123519</v>
      </c>
      <c r="D1067" s="5">
        <f>_xlfn.XLOOKUP(Table1[[#This Row],[SKU]],Products!A$2:A$91,Products!E$2:E$91)</f>
        <v>1.99</v>
      </c>
      <c r="E1067" s="5">
        <f>_xlfn.XLOOKUP(C1067,Products!A$2:A$91,Products!F$2:F$91)</f>
        <v>0</v>
      </c>
      <c r="F1067">
        <v>3</v>
      </c>
      <c r="G1067" s="5">
        <f>Table1[[#This Row],[Price]]*Table1[[#This Row],[Quantity_Sold]]</f>
        <v>5.97</v>
      </c>
      <c r="H1067" s="5">
        <f t="shared" ca="1" si="32"/>
        <v>5.97</v>
      </c>
      <c r="I1067">
        <f>_xlfn.XLOOKUP(Table1[[#This Row],[Transaction_ID]],Transactions!A$2:A$501,Transactions!B$2:B$501)</f>
        <v>221</v>
      </c>
      <c r="J1067">
        <f>_xlfn.XLOOKUP(Table1[[#This Row],[Transaction_ID]],Transactions!$A$2:$A$501,Transactions!$C$2:$C$501)</f>
        <v>1</v>
      </c>
      <c r="K1067" t="str">
        <f>_xlfn.XLOOKUP(Table1[[#This Row],[Transaction_ID]],Transactions!A$2:A$501,Transactions!F$2:F$501)</f>
        <v>Debit Card</v>
      </c>
      <c r="L1067" t="b">
        <f>_xlfn.XLOOKUP(Table1[[#This Row],[Transaction_ID]],Transactions!A$2:A$501,Transactions!G$2:G$501)</f>
        <v>1</v>
      </c>
      <c r="M1067" s="1">
        <f>IF(L1067=TRUE, _xlfn.XLOOKUP(C1067, Products!A$2:A$91,Products!G$2:G$91), 0)</f>
        <v>0</v>
      </c>
      <c r="N1067" t="str">
        <f ca="1">_xlfn.TEXTJOIN(", ", TRUE,
 IF(AND(L1067=TRUE, E1067&gt;0), "Membership Pricing", ""),
 IF(AND(L1067=TRUE, M1067&gt;0), "PC Points", ""),
 IF(AND(_xlfn.XLOOKUP(C1067, Products!A:A, Products!C:C, "")="Bakery", RAND()&lt;0.3), "50% Perishable", "")
)</f>
        <v/>
      </c>
      <c r="O1067" s="5">
        <f t="shared" ca="1" si="33"/>
        <v>0</v>
      </c>
    </row>
    <row r="1068" spans="1:15" x14ac:dyDescent="0.45">
      <c r="A1068" t="s">
        <v>432</v>
      </c>
      <c r="B1068" s="6">
        <f>_xlfn.XLOOKUP(Table1[[#This Row],[Transaction_ID]],Transactions!A$2:A$501,Transactions!D$2:D$501)</f>
        <v>45737</v>
      </c>
      <c r="C1068">
        <v>123582</v>
      </c>
      <c r="D1068" s="5">
        <f>_xlfn.XLOOKUP(Table1[[#This Row],[SKU]],Products!A$2:A$91,Products!E$2:E$91)</f>
        <v>3.99</v>
      </c>
      <c r="E1068" s="5">
        <f>_xlfn.XLOOKUP(C1068,Products!A$2:A$91,Products!F$2:F$91)</f>
        <v>0</v>
      </c>
      <c r="F1068">
        <v>5</v>
      </c>
      <c r="G1068" s="5">
        <f>Table1[[#This Row],[Price]]*Table1[[#This Row],[Quantity_Sold]]</f>
        <v>19.950000000000003</v>
      </c>
      <c r="H1068" s="5">
        <f t="shared" ca="1" si="32"/>
        <v>9.9750000000000014</v>
      </c>
      <c r="I1068">
        <f>_xlfn.XLOOKUP(Table1[[#This Row],[Transaction_ID]],Transactions!A$2:A$501,Transactions!B$2:B$501)</f>
        <v>221</v>
      </c>
      <c r="J1068">
        <f>_xlfn.XLOOKUP(Table1[[#This Row],[Transaction_ID]],Transactions!$A$2:$A$501,Transactions!$C$2:$C$501)</f>
        <v>1</v>
      </c>
      <c r="K1068" t="str">
        <f>_xlfn.XLOOKUP(Table1[[#This Row],[Transaction_ID]],Transactions!A$2:A$501,Transactions!F$2:F$501)</f>
        <v>Debit Card</v>
      </c>
      <c r="L1068" t="b">
        <f>_xlfn.XLOOKUP(Table1[[#This Row],[Transaction_ID]],Transactions!A$2:A$501,Transactions!G$2:G$501)</f>
        <v>1</v>
      </c>
      <c r="M1068" s="1">
        <f>IF(L1068=TRUE, _xlfn.XLOOKUP(C1068, Products!A$2:A$91,Products!G$2:G$91), 0)</f>
        <v>0</v>
      </c>
      <c r="N1068" t="str">
        <f ca="1">_xlfn.TEXTJOIN(", ", TRUE,
 IF(AND(L1068=TRUE, E1068&gt;0), "Membership Pricing", ""),
 IF(AND(L1068=TRUE, M1068&gt;0), "PC Points", ""),
 IF(AND(_xlfn.XLOOKUP(C1068, Products!A:A, Products!C:C, "")="Bakery", RAND()&lt;0.3), "50% Perishable", "")
)</f>
        <v>50% Perishable</v>
      </c>
      <c r="O1068" s="5">
        <f t="shared" ca="1" si="33"/>
        <v>9.9750000000000014</v>
      </c>
    </row>
    <row r="1069" spans="1:15" x14ac:dyDescent="0.45">
      <c r="A1069" t="s">
        <v>432</v>
      </c>
      <c r="B1069" s="6">
        <f>_xlfn.XLOOKUP(Table1[[#This Row],[Transaction_ID]],Transactions!A$2:A$501,Transactions!D$2:D$501)</f>
        <v>45737</v>
      </c>
      <c r="C1069">
        <v>123529</v>
      </c>
      <c r="D1069" s="5">
        <f>_xlfn.XLOOKUP(Table1[[#This Row],[SKU]],Products!A$2:A$91,Products!E$2:E$91)</f>
        <v>2.99</v>
      </c>
      <c r="E1069" s="5">
        <f>_xlfn.XLOOKUP(C1069,Products!A$2:A$91,Products!F$2:F$91)</f>
        <v>0</v>
      </c>
      <c r="F1069">
        <v>4</v>
      </c>
      <c r="G1069" s="5">
        <f>Table1[[#This Row],[Price]]*Table1[[#This Row],[Quantity_Sold]]</f>
        <v>11.96</v>
      </c>
      <c r="H1069" s="5">
        <f t="shared" ca="1" si="32"/>
        <v>11.96</v>
      </c>
      <c r="I1069">
        <f>_xlfn.XLOOKUP(Table1[[#This Row],[Transaction_ID]],Transactions!A$2:A$501,Transactions!B$2:B$501)</f>
        <v>221</v>
      </c>
      <c r="J1069">
        <f>_xlfn.XLOOKUP(Table1[[#This Row],[Transaction_ID]],Transactions!$A$2:$A$501,Transactions!$C$2:$C$501)</f>
        <v>1</v>
      </c>
      <c r="K1069" t="str">
        <f>_xlfn.XLOOKUP(Table1[[#This Row],[Transaction_ID]],Transactions!A$2:A$501,Transactions!F$2:F$501)</f>
        <v>Debit Card</v>
      </c>
      <c r="L1069" t="b">
        <f>_xlfn.XLOOKUP(Table1[[#This Row],[Transaction_ID]],Transactions!A$2:A$501,Transactions!G$2:G$501)</f>
        <v>1</v>
      </c>
      <c r="M1069" s="1">
        <f>IF(L1069=TRUE, _xlfn.XLOOKUP(C1069, Products!A$2:A$91,Products!G$2:G$91), 0)</f>
        <v>500</v>
      </c>
      <c r="N1069" t="str">
        <f ca="1">_xlfn.TEXTJOIN(", ", TRUE,
 IF(AND(L1069=TRUE, E1069&gt;0), "Membership Pricing", ""),
 IF(AND(L1069=TRUE, M1069&gt;0), "PC Points", ""),
 IF(AND(_xlfn.XLOOKUP(C1069, Products!A:A, Products!C:C, "")="Bakery", RAND()&lt;0.3), "50% Perishable", "")
)</f>
        <v>PC Points</v>
      </c>
      <c r="O1069" s="5">
        <f t="shared" ca="1" si="33"/>
        <v>0</v>
      </c>
    </row>
    <row r="1070" spans="1:15" x14ac:dyDescent="0.45">
      <c r="A1070" t="s">
        <v>433</v>
      </c>
      <c r="B1070" s="6">
        <f>_xlfn.XLOOKUP(Table1[[#This Row],[Transaction_ID]],Transactions!A$2:A$501,Transactions!D$2:D$501)</f>
        <v>45737</v>
      </c>
      <c r="C1070">
        <v>123541</v>
      </c>
      <c r="D1070" s="5">
        <f>_xlfn.XLOOKUP(Table1[[#This Row],[SKU]],Products!A$2:A$91,Products!E$2:E$91)</f>
        <v>6.99</v>
      </c>
      <c r="E1070" s="5">
        <f>_xlfn.XLOOKUP(C1070,Products!A$2:A$91,Products!F$2:F$91)</f>
        <v>0</v>
      </c>
      <c r="F1070">
        <v>2</v>
      </c>
      <c r="G1070" s="5">
        <f>Table1[[#This Row],[Price]]*Table1[[#This Row],[Quantity_Sold]]</f>
        <v>13.98</v>
      </c>
      <c r="H1070" s="5">
        <f t="shared" ca="1" si="32"/>
        <v>13.98</v>
      </c>
      <c r="I1070">
        <f>_xlfn.XLOOKUP(Table1[[#This Row],[Transaction_ID]],Transactions!A$2:A$501,Transactions!B$2:B$501)</f>
        <v>207</v>
      </c>
      <c r="J1070">
        <f>_xlfn.XLOOKUP(Table1[[#This Row],[Transaction_ID]],Transactions!$A$2:$A$501,Transactions!$C$2:$C$501)</f>
        <v>5</v>
      </c>
      <c r="K1070" t="str">
        <f>_xlfn.XLOOKUP(Table1[[#This Row],[Transaction_ID]],Transactions!A$2:A$501,Transactions!F$2:F$501)</f>
        <v>Debit Card</v>
      </c>
      <c r="L1070" t="b">
        <f>_xlfn.XLOOKUP(Table1[[#This Row],[Transaction_ID]],Transactions!A$2:A$501,Transactions!G$2:G$501)</f>
        <v>1</v>
      </c>
      <c r="M1070" s="1">
        <f>IF(L1070=TRUE, _xlfn.XLOOKUP(C1070, Products!A$2:A$91,Products!G$2:G$91), 0)</f>
        <v>0</v>
      </c>
      <c r="N1070" t="str">
        <f ca="1">_xlfn.TEXTJOIN(", ", TRUE,
 IF(AND(L1070=TRUE, E1070&gt;0), "Membership Pricing", ""),
 IF(AND(L1070=TRUE, M1070&gt;0), "PC Points", ""),
 IF(AND(_xlfn.XLOOKUP(C1070, Products!A:A, Products!C:C, "")="Bakery", RAND()&lt;0.3), "50% Perishable", "")
)</f>
        <v/>
      </c>
      <c r="O1070" s="5">
        <f t="shared" ca="1" si="33"/>
        <v>0</v>
      </c>
    </row>
    <row r="1071" spans="1:15" x14ac:dyDescent="0.45">
      <c r="A1071" t="s">
        <v>433</v>
      </c>
      <c r="B1071" s="6">
        <f>_xlfn.XLOOKUP(Table1[[#This Row],[Transaction_ID]],Transactions!A$2:A$501,Transactions!D$2:D$501)</f>
        <v>45737</v>
      </c>
      <c r="C1071">
        <v>123565</v>
      </c>
      <c r="D1071" s="5">
        <f>_xlfn.XLOOKUP(Table1[[#This Row],[SKU]],Products!A$2:A$91,Products!E$2:E$91)</f>
        <v>3.49</v>
      </c>
      <c r="E1071" s="5">
        <f>_xlfn.XLOOKUP(C1071,Products!A$2:A$91,Products!F$2:F$91)</f>
        <v>0</v>
      </c>
      <c r="F1071">
        <v>4</v>
      </c>
      <c r="G1071" s="5">
        <f>Table1[[#This Row],[Price]]*Table1[[#This Row],[Quantity_Sold]]</f>
        <v>13.96</v>
      </c>
      <c r="H1071" s="5">
        <f t="shared" ca="1" si="32"/>
        <v>13.96</v>
      </c>
      <c r="I1071">
        <f>_xlfn.XLOOKUP(Table1[[#This Row],[Transaction_ID]],Transactions!A$2:A$501,Transactions!B$2:B$501)</f>
        <v>207</v>
      </c>
      <c r="J1071">
        <f>_xlfn.XLOOKUP(Table1[[#This Row],[Transaction_ID]],Transactions!$A$2:$A$501,Transactions!$C$2:$C$501)</f>
        <v>5</v>
      </c>
      <c r="K1071" t="str">
        <f>_xlfn.XLOOKUP(Table1[[#This Row],[Transaction_ID]],Transactions!A$2:A$501,Transactions!F$2:F$501)</f>
        <v>Debit Card</v>
      </c>
      <c r="L1071" t="b">
        <f>_xlfn.XLOOKUP(Table1[[#This Row],[Transaction_ID]],Transactions!A$2:A$501,Transactions!G$2:G$501)</f>
        <v>1</v>
      </c>
      <c r="M1071" s="1">
        <f>IF(L1071=TRUE, _xlfn.XLOOKUP(C1071, Products!A$2:A$91,Products!G$2:G$91), 0)</f>
        <v>0</v>
      </c>
      <c r="N1071" t="str">
        <f ca="1">_xlfn.TEXTJOIN(", ", TRUE,
 IF(AND(L1071=TRUE, E1071&gt;0), "Membership Pricing", ""),
 IF(AND(L1071=TRUE, M1071&gt;0), "PC Points", ""),
 IF(AND(_xlfn.XLOOKUP(C1071, Products!A:A, Products!C:C, "")="Bakery", RAND()&lt;0.3), "50% Perishable", "")
)</f>
        <v/>
      </c>
      <c r="O1071" s="5">
        <f t="shared" ca="1" si="33"/>
        <v>0</v>
      </c>
    </row>
    <row r="1072" spans="1:15" x14ac:dyDescent="0.45">
      <c r="A1072" t="s">
        <v>433</v>
      </c>
      <c r="B1072" s="6">
        <f>_xlfn.XLOOKUP(Table1[[#This Row],[Transaction_ID]],Transactions!A$2:A$501,Transactions!D$2:D$501)</f>
        <v>45737</v>
      </c>
      <c r="C1072">
        <v>123564</v>
      </c>
      <c r="D1072" s="5">
        <f>_xlfn.XLOOKUP(Table1[[#This Row],[SKU]],Products!A$2:A$91,Products!E$2:E$91)</f>
        <v>4.49</v>
      </c>
      <c r="E1072" s="5">
        <f>_xlfn.XLOOKUP(C1072,Products!A$2:A$91,Products!F$2:F$91)</f>
        <v>0</v>
      </c>
      <c r="F1072">
        <v>2</v>
      </c>
      <c r="G1072" s="5">
        <f>Table1[[#This Row],[Price]]*Table1[[#This Row],[Quantity_Sold]]</f>
        <v>8.98</v>
      </c>
      <c r="H1072" s="5">
        <f t="shared" ca="1" si="32"/>
        <v>8.98</v>
      </c>
      <c r="I1072">
        <f>_xlfn.XLOOKUP(Table1[[#This Row],[Transaction_ID]],Transactions!A$2:A$501,Transactions!B$2:B$501)</f>
        <v>207</v>
      </c>
      <c r="J1072">
        <f>_xlfn.XLOOKUP(Table1[[#This Row],[Transaction_ID]],Transactions!$A$2:$A$501,Transactions!$C$2:$C$501)</f>
        <v>5</v>
      </c>
      <c r="K1072" t="str">
        <f>_xlfn.XLOOKUP(Table1[[#This Row],[Transaction_ID]],Transactions!A$2:A$501,Transactions!F$2:F$501)</f>
        <v>Debit Card</v>
      </c>
      <c r="L1072" t="b">
        <f>_xlfn.XLOOKUP(Table1[[#This Row],[Transaction_ID]],Transactions!A$2:A$501,Transactions!G$2:G$501)</f>
        <v>1</v>
      </c>
      <c r="M1072" s="1">
        <f>IF(L1072=TRUE, _xlfn.XLOOKUP(C1072, Products!A$2:A$91,Products!G$2:G$91), 0)</f>
        <v>0</v>
      </c>
      <c r="N1072" t="str">
        <f ca="1">_xlfn.TEXTJOIN(", ", TRUE,
 IF(AND(L1072=TRUE, E1072&gt;0), "Membership Pricing", ""),
 IF(AND(L1072=TRUE, M1072&gt;0), "PC Points", ""),
 IF(AND(_xlfn.XLOOKUP(C1072, Products!A:A, Products!C:C, "")="Bakery", RAND()&lt;0.3), "50% Perishable", "")
)</f>
        <v/>
      </c>
      <c r="O1072" s="5">
        <f t="shared" ca="1" si="33"/>
        <v>0</v>
      </c>
    </row>
    <row r="1073" spans="1:15" x14ac:dyDescent="0.45">
      <c r="A1073" t="s">
        <v>433</v>
      </c>
      <c r="B1073" s="6">
        <f>_xlfn.XLOOKUP(Table1[[#This Row],[Transaction_ID]],Transactions!A$2:A$501,Transactions!D$2:D$501)</f>
        <v>45737</v>
      </c>
      <c r="C1073">
        <v>123536</v>
      </c>
      <c r="D1073" s="5">
        <f>_xlfn.XLOOKUP(Table1[[#This Row],[SKU]],Products!A$2:A$91,Products!E$2:E$91)</f>
        <v>3.49</v>
      </c>
      <c r="E1073" s="5">
        <f>_xlfn.XLOOKUP(C1073,Products!A$2:A$91,Products!F$2:F$91)</f>
        <v>0</v>
      </c>
      <c r="F1073">
        <v>2</v>
      </c>
      <c r="G1073" s="5">
        <f>Table1[[#This Row],[Price]]*Table1[[#This Row],[Quantity_Sold]]</f>
        <v>6.98</v>
      </c>
      <c r="H1073" s="5">
        <f t="shared" ca="1" si="32"/>
        <v>6.98</v>
      </c>
      <c r="I1073">
        <f>_xlfn.XLOOKUP(Table1[[#This Row],[Transaction_ID]],Transactions!A$2:A$501,Transactions!B$2:B$501)</f>
        <v>207</v>
      </c>
      <c r="J1073">
        <f>_xlfn.XLOOKUP(Table1[[#This Row],[Transaction_ID]],Transactions!$A$2:$A$501,Transactions!$C$2:$C$501)</f>
        <v>5</v>
      </c>
      <c r="K1073" t="str">
        <f>_xlfn.XLOOKUP(Table1[[#This Row],[Transaction_ID]],Transactions!A$2:A$501,Transactions!F$2:F$501)</f>
        <v>Debit Card</v>
      </c>
      <c r="L1073" t="b">
        <f>_xlfn.XLOOKUP(Table1[[#This Row],[Transaction_ID]],Transactions!A$2:A$501,Transactions!G$2:G$501)</f>
        <v>1</v>
      </c>
      <c r="M1073" s="1">
        <f>IF(L1073=TRUE, _xlfn.XLOOKUP(C1073, Products!A$2:A$91,Products!G$2:G$91), 0)</f>
        <v>0</v>
      </c>
      <c r="N1073" t="str">
        <f ca="1">_xlfn.TEXTJOIN(", ", TRUE,
 IF(AND(L1073=TRUE, E1073&gt;0), "Membership Pricing", ""),
 IF(AND(L1073=TRUE, M1073&gt;0), "PC Points", ""),
 IF(AND(_xlfn.XLOOKUP(C1073, Products!A:A, Products!C:C, "")="Bakery", RAND()&lt;0.3), "50% Perishable", "")
)</f>
        <v/>
      </c>
      <c r="O1073" s="5">
        <f t="shared" ca="1" si="33"/>
        <v>0</v>
      </c>
    </row>
    <row r="1074" spans="1:15" x14ac:dyDescent="0.45">
      <c r="A1074" t="s">
        <v>434</v>
      </c>
      <c r="B1074" s="6">
        <f>_xlfn.XLOOKUP(Table1[[#This Row],[Transaction_ID]],Transactions!A$2:A$501,Transactions!D$2:D$501)</f>
        <v>45713</v>
      </c>
      <c r="C1074">
        <v>123585</v>
      </c>
      <c r="D1074" s="5">
        <f>_xlfn.XLOOKUP(Table1[[#This Row],[SKU]],Products!A$2:A$91,Products!E$2:E$91)</f>
        <v>2.99</v>
      </c>
      <c r="E1074" s="5">
        <f>_xlfn.XLOOKUP(C1074,Products!A$2:A$91,Products!F$2:F$91)</f>
        <v>0</v>
      </c>
      <c r="F1074">
        <v>3</v>
      </c>
      <c r="G1074" s="5">
        <f>Table1[[#This Row],[Price]]*Table1[[#This Row],[Quantity_Sold]]</f>
        <v>8.9700000000000006</v>
      </c>
      <c r="H1074" s="5">
        <f t="shared" ca="1" si="32"/>
        <v>8.9700000000000006</v>
      </c>
      <c r="I1074">
        <f>_xlfn.XLOOKUP(Table1[[#This Row],[Transaction_ID]],Transactions!A$2:A$501,Transactions!B$2:B$501)</f>
        <v>223</v>
      </c>
      <c r="J1074">
        <f>_xlfn.XLOOKUP(Table1[[#This Row],[Transaction_ID]],Transactions!$A$2:$A$501,Transactions!$C$2:$C$501)</f>
        <v>2</v>
      </c>
      <c r="K1074" t="str">
        <f>_xlfn.XLOOKUP(Table1[[#This Row],[Transaction_ID]],Transactions!A$2:A$501,Transactions!F$2:F$501)</f>
        <v>Debit Card</v>
      </c>
      <c r="L1074" t="b">
        <f>_xlfn.XLOOKUP(Table1[[#This Row],[Transaction_ID]],Transactions!A$2:A$501,Transactions!G$2:G$501)</f>
        <v>1</v>
      </c>
      <c r="M1074" s="1">
        <f>IF(L1074=TRUE, _xlfn.XLOOKUP(C1074, Products!A$2:A$91,Products!G$2:G$91), 0)</f>
        <v>1000</v>
      </c>
      <c r="N1074" t="str">
        <f ca="1">_xlfn.TEXTJOIN(", ", TRUE,
 IF(AND(L1074=TRUE, E1074&gt;0), "Membership Pricing", ""),
 IF(AND(L1074=TRUE, M1074&gt;0), "PC Points", ""),
 IF(AND(_xlfn.XLOOKUP(C1074, Products!A:A, Products!C:C, "")="Bakery", RAND()&lt;0.3), "50% Perishable", "")
)</f>
        <v>PC Points</v>
      </c>
      <c r="O1074" s="5">
        <f t="shared" ca="1" si="33"/>
        <v>0</v>
      </c>
    </row>
    <row r="1075" spans="1:15" x14ac:dyDescent="0.45">
      <c r="A1075" t="s">
        <v>434</v>
      </c>
      <c r="B1075" s="6">
        <f>_xlfn.XLOOKUP(Table1[[#This Row],[Transaction_ID]],Transactions!A$2:A$501,Transactions!D$2:D$501)</f>
        <v>45713</v>
      </c>
      <c r="C1075">
        <v>123600</v>
      </c>
      <c r="D1075" s="5">
        <f>_xlfn.XLOOKUP(Table1[[#This Row],[SKU]],Products!A$2:A$91,Products!E$2:E$91)</f>
        <v>4.99</v>
      </c>
      <c r="E1075" s="5">
        <f>_xlfn.XLOOKUP(C1075,Products!A$2:A$91,Products!F$2:F$91)</f>
        <v>0</v>
      </c>
      <c r="F1075">
        <v>3</v>
      </c>
      <c r="G1075" s="5">
        <f>Table1[[#This Row],[Price]]*Table1[[#This Row],[Quantity_Sold]]</f>
        <v>14.97</v>
      </c>
      <c r="H1075" s="5">
        <f t="shared" ca="1" si="32"/>
        <v>14.97</v>
      </c>
      <c r="I1075">
        <f>_xlfn.XLOOKUP(Table1[[#This Row],[Transaction_ID]],Transactions!A$2:A$501,Transactions!B$2:B$501)</f>
        <v>223</v>
      </c>
      <c r="J1075">
        <f>_xlfn.XLOOKUP(Table1[[#This Row],[Transaction_ID]],Transactions!$A$2:$A$501,Transactions!$C$2:$C$501)</f>
        <v>2</v>
      </c>
      <c r="K1075" t="str">
        <f>_xlfn.XLOOKUP(Table1[[#This Row],[Transaction_ID]],Transactions!A$2:A$501,Transactions!F$2:F$501)</f>
        <v>Debit Card</v>
      </c>
      <c r="L1075" t="b">
        <f>_xlfn.XLOOKUP(Table1[[#This Row],[Transaction_ID]],Transactions!A$2:A$501,Transactions!G$2:G$501)</f>
        <v>1</v>
      </c>
      <c r="M1075" s="1">
        <f>IF(L1075=TRUE, _xlfn.XLOOKUP(C1075, Products!A$2:A$91,Products!G$2:G$91), 0)</f>
        <v>2000</v>
      </c>
      <c r="N1075" t="str">
        <f ca="1">_xlfn.TEXTJOIN(", ", TRUE,
 IF(AND(L1075=TRUE, E1075&gt;0), "Membership Pricing", ""),
 IF(AND(L1075=TRUE, M1075&gt;0), "PC Points", ""),
 IF(AND(_xlfn.XLOOKUP(C1075, Products!A:A, Products!C:C, "")="Bakery", RAND()&lt;0.3), "50% Perishable", "")
)</f>
        <v>PC Points</v>
      </c>
      <c r="O1075" s="5">
        <f t="shared" ca="1" si="33"/>
        <v>0</v>
      </c>
    </row>
    <row r="1076" spans="1:15" x14ac:dyDescent="0.45">
      <c r="A1076" t="s">
        <v>435</v>
      </c>
      <c r="B1076" s="6">
        <f>_xlfn.XLOOKUP(Table1[[#This Row],[Transaction_ID]],Transactions!A$2:A$501,Transactions!D$2:D$501)</f>
        <v>45713</v>
      </c>
      <c r="C1076">
        <v>123515</v>
      </c>
      <c r="D1076" s="5">
        <f>_xlfn.XLOOKUP(Table1[[#This Row],[SKU]],Products!A$2:A$91,Products!E$2:E$91)</f>
        <v>5.99</v>
      </c>
      <c r="E1076" s="5">
        <f>_xlfn.XLOOKUP(C1076,Products!A$2:A$91,Products!F$2:F$91)</f>
        <v>0</v>
      </c>
      <c r="F1076">
        <v>4</v>
      </c>
      <c r="G1076" s="5">
        <f>Table1[[#This Row],[Price]]*Table1[[#This Row],[Quantity_Sold]]</f>
        <v>23.96</v>
      </c>
      <c r="H1076" s="5">
        <f t="shared" ca="1" si="32"/>
        <v>23.96</v>
      </c>
      <c r="I1076">
        <f>_xlfn.XLOOKUP(Table1[[#This Row],[Transaction_ID]],Transactions!A$2:A$501,Transactions!B$2:B$501)</f>
        <v>212</v>
      </c>
      <c r="J1076">
        <f>_xlfn.XLOOKUP(Table1[[#This Row],[Transaction_ID]],Transactions!$A$2:$A$501,Transactions!$C$2:$C$501)</f>
        <v>7</v>
      </c>
      <c r="K1076" t="str">
        <f>_xlfn.XLOOKUP(Table1[[#This Row],[Transaction_ID]],Transactions!A$2:A$501,Transactions!F$2:F$501)</f>
        <v>Debit Card</v>
      </c>
      <c r="L1076" t="b">
        <f>_xlfn.XLOOKUP(Table1[[#This Row],[Transaction_ID]],Transactions!A$2:A$501,Transactions!G$2:G$501)</f>
        <v>1</v>
      </c>
      <c r="M1076" s="1">
        <f>IF(L1076=TRUE, _xlfn.XLOOKUP(C1076, Products!A$2:A$91,Products!G$2:G$91), 0)</f>
        <v>0</v>
      </c>
      <c r="N1076" t="str">
        <f ca="1">_xlfn.TEXTJOIN(", ", TRUE,
 IF(AND(L1076=TRUE, E1076&gt;0), "Membership Pricing", ""),
 IF(AND(L1076=TRUE, M1076&gt;0), "PC Points", ""),
 IF(AND(_xlfn.XLOOKUP(C1076, Products!A:A, Products!C:C, "")="Bakery", RAND()&lt;0.3), "50% Perishable", "")
)</f>
        <v/>
      </c>
      <c r="O1076" s="5">
        <f t="shared" ca="1" si="33"/>
        <v>0</v>
      </c>
    </row>
    <row r="1077" spans="1:15" x14ac:dyDescent="0.45">
      <c r="A1077" t="s">
        <v>435</v>
      </c>
      <c r="B1077" s="6">
        <f>_xlfn.XLOOKUP(Table1[[#This Row],[Transaction_ID]],Transactions!A$2:A$501,Transactions!D$2:D$501)</f>
        <v>45713</v>
      </c>
      <c r="C1077">
        <v>123532</v>
      </c>
      <c r="D1077" s="5">
        <f>_xlfn.XLOOKUP(Table1[[#This Row],[SKU]],Products!A$2:A$91,Products!E$2:E$91)</f>
        <v>8.99</v>
      </c>
      <c r="E1077" s="5">
        <f>_xlfn.XLOOKUP(C1077,Products!A$2:A$91,Products!F$2:F$91)</f>
        <v>6</v>
      </c>
      <c r="F1077">
        <v>5</v>
      </c>
      <c r="G1077" s="5">
        <f>Table1[[#This Row],[Price]]*Table1[[#This Row],[Quantity_Sold]]</f>
        <v>44.95</v>
      </c>
      <c r="H1077" s="5">
        <f t="shared" ca="1" si="32"/>
        <v>30</v>
      </c>
      <c r="I1077">
        <f>_xlfn.XLOOKUP(Table1[[#This Row],[Transaction_ID]],Transactions!A$2:A$501,Transactions!B$2:B$501)</f>
        <v>212</v>
      </c>
      <c r="J1077">
        <f>_xlfn.XLOOKUP(Table1[[#This Row],[Transaction_ID]],Transactions!$A$2:$A$501,Transactions!$C$2:$C$501)</f>
        <v>7</v>
      </c>
      <c r="K1077" t="str">
        <f>_xlfn.XLOOKUP(Table1[[#This Row],[Transaction_ID]],Transactions!A$2:A$501,Transactions!F$2:F$501)</f>
        <v>Debit Card</v>
      </c>
      <c r="L1077" t="b">
        <f>_xlfn.XLOOKUP(Table1[[#This Row],[Transaction_ID]],Transactions!A$2:A$501,Transactions!G$2:G$501)</f>
        <v>1</v>
      </c>
      <c r="M1077" s="1">
        <f>IF(L1077=TRUE, _xlfn.XLOOKUP(C1077, Products!A$2:A$91,Products!G$2:G$91), 0)</f>
        <v>0</v>
      </c>
      <c r="N1077" t="str">
        <f ca="1">_xlfn.TEXTJOIN(", ", TRUE,
 IF(AND(L1077=TRUE, E1077&gt;0), "Membership Pricing", ""),
 IF(AND(L1077=TRUE, M1077&gt;0), "PC Points", ""),
 IF(AND(_xlfn.XLOOKUP(C1077, Products!A:A, Products!C:C, "")="Bakery", RAND()&lt;0.3), "50% Perishable", "")
)</f>
        <v>Membership Pricing</v>
      </c>
      <c r="O1077" s="5">
        <f t="shared" ca="1" si="33"/>
        <v>14.950000000000003</v>
      </c>
    </row>
    <row r="1078" spans="1:15" x14ac:dyDescent="0.45">
      <c r="A1078" t="s">
        <v>436</v>
      </c>
      <c r="B1078" s="6">
        <f>_xlfn.XLOOKUP(Table1[[#This Row],[Transaction_ID]],Transactions!A$2:A$501,Transactions!D$2:D$501)</f>
        <v>45734</v>
      </c>
      <c r="C1078">
        <v>123535</v>
      </c>
      <c r="D1078" s="5">
        <f>_xlfn.XLOOKUP(Table1[[#This Row],[SKU]],Products!A$2:A$91,Products!E$2:E$91)</f>
        <v>4.99</v>
      </c>
      <c r="E1078" s="5">
        <f>_xlfn.XLOOKUP(C1078,Products!A$2:A$91,Products!F$2:F$91)</f>
        <v>0</v>
      </c>
      <c r="F1078">
        <v>3</v>
      </c>
      <c r="G1078" s="5">
        <f>Table1[[#This Row],[Price]]*Table1[[#This Row],[Quantity_Sold]]</f>
        <v>14.97</v>
      </c>
      <c r="H1078" s="5">
        <f t="shared" ca="1" si="32"/>
        <v>14.97</v>
      </c>
      <c r="I1078">
        <f>_xlfn.XLOOKUP(Table1[[#This Row],[Transaction_ID]],Transactions!A$2:A$501,Transactions!B$2:B$501)</f>
        <v>208</v>
      </c>
      <c r="J1078">
        <f>_xlfn.XLOOKUP(Table1[[#This Row],[Transaction_ID]],Transactions!$A$2:$A$501,Transactions!$C$2:$C$501)</f>
        <v>4</v>
      </c>
      <c r="K1078" t="str">
        <f>_xlfn.XLOOKUP(Table1[[#This Row],[Transaction_ID]],Transactions!A$2:A$501,Transactions!F$2:F$501)</f>
        <v>Credit Card</v>
      </c>
      <c r="L1078" t="b">
        <f>_xlfn.XLOOKUP(Table1[[#This Row],[Transaction_ID]],Transactions!A$2:A$501,Transactions!G$2:G$501)</f>
        <v>1</v>
      </c>
      <c r="M1078" s="1">
        <f>IF(L1078=TRUE, _xlfn.XLOOKUP(C1078, Products!A$2:A$91,Products!G$2:G$91), 0)</f>
        <v>0</v>
      </c>
      <c r="N1078" t="str">
        <f ca="1">_xlfn.TEXTJOIN(", ", TRUE,
 IF(AND(L1078=TRUE, E1078&gt;0), "Membership Pricing", ""),
 IF(AND(L1078=TRUE, M1078&gt;0), "PC Points", ""),
 IF(AND(_xlfn.XLOOKUP(C1078, Products!A:A, Products!C:C, "")="Bakery", RAND()&lt;0.3), "50% Perishable", "")
)</f>
        <v/>
      </c>
      <c r="O1078" s="5">
        <f t="shared" ca="1" si="33"/>
        <v>0</v>
      </c>
    </row>
    <row r="1079" spans="1:15" x14ac:dyDescent="0.45">
      <c r="A1079" t="s">
        <v>436</v>
      </c>
      <c r="B1079" s="6">
        <f>_xlfn.XLOOKUP(Table1[[#This Row],[Transaction_ID]],Transactions!A$2:A$501,Transactions!D$2:D$501)</f>
        <v>45734</v>
      </c>
      <c r="C1079">
        <v>123519</v>
      </c>
      <c r="D1079" s="5">
        <f>_xlfn.XLOOKUP(Table1[[#This Row],[SKU]],Products!A$2:A$91,Products!E$2:E$91)</f>
        <v>1.99</v>
      </c>
      <c r="E1079" s="5">
        <f>_xlfn.XLOOKUP(C1079,Products!A$2:A$91,Products!F$2:F$91)</f>
        <v>0</v>
      </c>
      <c r="F1079">
        <v>3</v>
      </c>
      <c r="G1079" s="5">
        <f>Table1[[#This Row],[Price]]*Table1[[#This Row],[Quantity_Sold]]</f>
        <v>5.97</v>
      </c>
      <c r="H1079" s="5">
        <f t="shared" ca="1" si="32"/>
        <v>5.97</v>
      </c>
      <c r="I1079">
        <f>_xlfn.XLOOKUP(Table1[[#This Row],[Transaction_ID]],Transactions!A$2:A$501,Transactions!B$2:B$501)</f>
        <v>208</v>
      </c>
      <c r="J1079">
        <f>_xlfn.XLOOKUP(Table1[[#This Row],[Transaction_ID]],Transactions!$A$2:$A$501,Transactions!$C$2:$C$501)</f>
        <v>4</v>
      </c>
      <c r="K1079" t="str">
        <f>_xlfn.XLOOKUP(Table1[[#This Row],[Transaction_ID]],Transactions!A$2:A$501,Transactions!F$2:F$501)</f>
        <v>Credit Card</v>
      </c>
      <c r="L1079" t="b">
        <f>_xlfn.XLOOKUP(Table1[[#This Row],[Transaction_ID]],Transactions!A$2:A$501,Transactions!G$2:G$501)</f>
        <v>1</v>
      </c>
      <c r="M1079" s="1">
        <f>IF(L1079=TRUE, _xlfn.XLOOKUP(C1079, Products!A$2:A$91,Products!G$2:G$91), 0)</f>
        <v>0</v>
      </c>
      <c r="N1079" t="str">
        <f ca="1">_xlfn.TEXTJOIN(", ", TRUE,
 IF(AND(L1079=TRUE, E1079&gt;0), "Membership Pricing", ""),
 IF(AND(L1079=TRUE, M1079&gt;0), "PC Points", ""),
 IF(AND(_xlfn.XLOOKUP(C1079, Products!A:A, Products!C:C, "")="Bakery", RAND()&lt;0.3), "50% Perishable", "")
)</f>
        <v/>
      </c>
      <c r="O1079" s="5">
        <f t="shared" ca="1" si="33"/>
        <v>0</v>
      </c>
    </row>
    <row r="1080" spans="1:15" x14ac:dyDescent="0.45">
      <c r="A1080" t="s">
        <v>436</v>
      </c>
      <c r="B1080" s="6">
        <f>_xlfn.XLOOKUP(Table1[[#This Row],[Transaction_ID]],Transactions!A$2:A$501,Transactions!D$2:D$501)</f>
        <v>45734</v>
      </c>
      <c r="C1080">
        <v>123518</v>
      </c>
      <c r="D1080" s="5">
        <f>_xlfn.XLOOKUP(Table1[[#This Row],[SKU]],Products!A$2:A$91,Products!E$2:E$91)</f>
        <v>1.99</v>
      </c>
      <c r="E1080" s="5">
        <f>_xlfn.XLOOKUP(C1080,Products!A$2:A$91,Products!F$2:F$91)</f>
        <v>0</v>
      </c>
      <c r="F1080">
        <v>2</v>
      </c>
      <c r="G1080" s="5">
        <f>Table1[[#This Row],[Price]]*Table1[[#This Row],[Quantity_Sold]]</f>
        <v>3.98</v>
      </c>
      <c r="H1080" s="5">
        <f t="shared" ca="1" si="32"/>
        <v>3.98</v>
      </c>
      <c r="I1080">
        <f>_xlfn.XLOOKUP(Table1[[#This Row],[Transaction_ID]],Transactions!A$2:A$501,Transactions!B$2:B$501)</f>
        <v>208</v>
      </c>
      <c r="J1080">
        <f>_xlfn.XLOOKUP(Table1[[#This Row],[Transaction_ID]],Transactions!$A$2:$A$501,Transactions!$C$2:$C$501)</f>
        <v>4</v>
      </c>
      <c r="K1080" t="str">
        <f>_xlfn.XLOOKUP(Table1[[#This Row],[Transaction_ID]],Transactions!A$2:A$501,Transactions!F$2:F$501)</f>
        <v>Credit Card</v>
      </c>
      <c r="L1080" t="b">
        <f>_xlfn.XLOOKUP(Table1[[#This Row],[Transaction_ID]],Transactions!A$2:A$501,Transactions!G$2:G$501)</f>
        <v>1</v>
      </c>
      <c r="M1080" s="1">
        <f>IF(L1080=TRUE, _xlfn.XLOOKUP(C1080, Products!A$2:A$91,Products!G$2:G$91), 0)</f>
        <v>0</v>
      </c>
      <c r="N1080" t="str">
        <f ca="1">_xlfn.TEXTJOIN(", ", TRUE,
 IF(AND(L1080=TRUE, E1080&gt;0), "Membership Pricing", ""),
 IF(AND(L1080=TRUE, M1080&gt;0), "PC Points", ""),
 IF(AND(_xlfn.XLOOKUP(C1080, Products!A:A, Products!C:C, "")="Bakery", RAND()&lt;0.3), "50% Perishable", "")
)</f>
        <v/>
      </c>
      <c r="O1080" s="5">
        <f t="shared" ca="1" si="33"/>
        <v>0</v>
      </c>
    </row>
    <row r="1081" spans="1:15" x14ac:dyDescent="0.45">
      <c r="A1081" t="s">
        <v>437</v>
      </c>
      <c r="B1081" s="6">
        <f>_xlfn.XLOOKUP(Table1[[#This Row],[Transaction_ID]],Transactions!A$2:A$501,Transactions!D$2:D$501)</f>
        <v>45746</v>
      </c>
      <c r="C1081">
        <v>123591</v>
      </c>
      <c r="D1081" s="5">
        <f>_xlfn.XLOOKUP(Table1[[#This Row],[SKU]],Products!A$2:A$91,Products!E$2:E$91)</f>
        <v>4.49</v>
      </c>
      <c r="E1081" s="5">
        <f>_xlfn.XLOOKUP(C1081,Products!A$2:A$91,Products!F$2:F$91)</f>
        <v>0</v>
      </c>
      <c r="F1081">
        <v>5</v>
      </c>
      <c r="G1081" s="5">
        <f>Table1[[#This Row],[Price]]*Table1[[#This Row],[Quantity_Sold]]</f>
        <v>22.450000000000003</v>
      </c>
      <c r="H1081" s="5">
        <f t="shared" ca="1" si="32"/>
        <v>22.450000000000003</v>
      </c>
      <c r="I1081">
        <f>_xlfn.XLOOKUP(Table1[[#This Row],[Transaction_ID]],Transactions!A$2:A$501,Transactions!B$2:B$501)</f>
        <v>211</v>
      </c>
      <c r="J1081">
        <f>_xlfn.XLOOKUP(Table1[[#This Row],[Transaction_ID]],Transactions!$A$2:$A$501,Transactions!$C$2:$C$501)</f>
        <v>6</v>
      </c>
      <c r="K1081" t="str">
        <f>_xlfn.XLOOKUP(Table1[[#This Row],[Transaction_ID]],Transactions!A$2:A$501,Transactions!F$2:F$501)</f>
        <v>Credit Card</v>
      </c>
      <c r="L1081" t="b">
        <f>_xlfn.XLOOKUP(Table1[[#This Row],[Transaction_ID]],Transactions!A$2:A$501,Transactions!G$2:G$501)</f>
        <v>1</v>
      </c>
      <c r="M1081" s="1">
        <f>IF(L1081=TRUE, _xlfn.XLOOKUP(C1081, Products!A$2:A$91,Products!G$2:G$91), 0)</f>
        <v>0</v>
      </c>
      <c r="N1081" t="str">
        <f ca="1">_xlfn.TEXTJOIN(", ", TRUE,
 IF(AND(L1081=TRUE, E1081&gt;0), "Membership Pricing", ""),
 IF(AND(L1081=TRUE, M1081&gt;0), "PC Points", ""),
 IF(AND(_xlfn.XLOOKUP(C1081, Products!A:A, Products!C:C, "")="Bakery", RAND()&lt;0.3), "50% Perishable", "")
)</f>
        <v/>
      </c>
      <c r="O1081" s="5">
        <f t="shared" ca="1" si="33"/>
        <v>0</v>
      </c>
    </row>
    <row r="1082" spans="1:15" x14ac:dyDescent="0.45">
      <c r="A1082" t="s">
        <v>437</v>
      </c>
      <c r="B1082" s="6">
        <f>_xlfn.XLOOKUP(Table1[[#This Row],[Transaction_ID]],Transactions!A$2:A$501,Transactions!D$2:D$501)</f>
        <v>45746</v>
      </c>
      <c r="C1082">
        <v>123600</v>
      </c>
      <c r="D1082" s="5">
        <f>_xlfn.XLOOKUP(Table1[[#This Row],[SKU]],Products!A$2:A$91,Products!E$2:E$91)</f>
        <v>4.99</v>
      </c>
      <c r="E1082" s="5">
        <f>_xlfn.XLOOKUP(C1082,Products!A$2:A$91,Products!F$2:F$91)</f>
        <v>0</v>
      </c>
      <c r="F1082">
        <v>3</v>
      </c>
      <c r="G1082" s="5">
        <f>Table1[[#This Row],[Price]]*Table1[[#This Row],[Quantity_Sold]]</f>
        <v>14.97</v>
      </c>
      <c r="H1082" s="5">
        <f t="shared" ca="1" si="32"/>
        <v>14.97</v>
      </c>
      <c r="I1082">
        <f>_xlfn.XLOOKUP(Table1[[#This Row],[Transaction_ID]],Transactions!A$2:A$501,Transactions!B$2:B$501)</f>
        <v>211</v>
      </c>
      <c r="J1082">
        <f>_xlfn.XLOOKUP(Table1[[#This Row],[Transaction_ID]],Transactions!$A$2:$A$501,Transactions!$C$2:$C$501)</f>
        <v>6</v>
      </c>
      <c r="K1082" t="str">
        <f>_xlfn.XLOOKUP(Table1[[#This Row],[Transaction_ID]],Transactions!A$2:A$501,Transactions!F$2:F$501)</f>
        <v>Credit Card</v>
      </c>
      <c r="L1082" t="b">
        <f>_xlfn.XLOOKUP(Table1[[#This Row],[Transaction_ID]],Transactions!A$2:A$501,Transactions!G$2:G$501)</f>
        <v>1</v>
      </c>
      <c r="M1082" s="1">
        <f>IF(L1082=TRUE, _xlfn.XLOOKUP(C1082, Products!A$2:A$91,Products!G$2:G$91), 0)</f>
        <v>2000</v>
      </c>
      <c r="N1082" t="str">
        <f ca="1">_xlfn.TEXTJOIN(", ", TRUE,
 IF(AND(L1082=TRUE, E1082&gt;0), "Membership Pricing", ""),
 IF(AND(L1082=TRUE, M1082&gt;0), "PC Points", ""),
 IF(AND(_xlfn.XLOOKUP(C1082, Products!A:A, Products!C:C, "")="Bakery", RAND()&lt;0.3), "50% Perishable", "")
)</f>
        <v>PC Points</v>
      </c>
      <c r="O1082" s="5">
        <f t="shared" ca="1" si="33"/>
        <v>0</v>
      </c>
    </row>
    <row r="1083" spans="1:15" x14ac:dyDescent="0.45">
      <c r="A1083" t="s">
        <v>437</v>
      </c>
      <c r="B1083" s="6">
        <f>_xlfn.XLOOKUP(Table1[[#This Row],[Transaction_ID]],Transactions!A$2:A$501,Transactions!D$2:D$501)</f>
        <v>45746</v>
      </c>
      <c r="C1083">
        <v>123542</v>
      </c>
      <c r="D1083" s="5">
        <f>_xlfn.XLOOKUP(Table1[[#This Row],[SKU]],Products!A$2:A$91,Products!E$2:E$91)</f>
        <v>2.4900000000000002</v>
      </c>
      <c r="E1083" s="5">
        <f>_xlfn.XLOOKUP(C1083,Products!A$2:A$91,Products!F$2:F$91)</f>
        <v>0</v>
      </c>
      <c r="F1083">
        <v>5</v>
      </c>
      <c r="G1083" s="5">
        <f>Table1[[#This Row],[Price]]*Table1[[#This Row],[Quantity_Sold]]</f>
        <v>12.450000000000001</v>
      </c>
      <c r="H1083" s="5">
        <f t="shared" ca="1" si="32"/>
        <v>12.450000000000001</v>
      </c>
      <c r="I1083">
        <f>_xlfn.XLOOKUP(Table1[[#This Row],[Transaction_ID]],Transactions!A$2:A$501,Transactions!B$2:B$501)</f>
        <v>211</v>
      </c>
      <c r="J1083">
        <f>_xlfn.XLOOKUP(Table1[[#This Row],[Transaction_ID]],Transactions!$A$2:$A$501,Transactions!$C$2:$C$501)</f>
        <v>6</v>
      </c>
      <c r="K1083" t="str">
        <f>_xlfn.XLOOKUP(Table1[[#This Row],[Transaction_ID]],Transactions!A$2:A$501,Transactions!F$2:F$501)</f>
        <v>Credit Card</v>
      </c>
      <c r="L1083" t="b">
        <f>_xlfn.XLOOKUP(Table1[[#This Row],[Transaction_ID]],Transactions!A$2:A$501,Transactions!G$2:G$501)</f>
        <v>1</v>
      </c>
      <c r="M1083" s="1">
        <f>IF(L1083=TRUE, _xlfn.XLOOKUP(C1083, Products!A$2:A$91,Products!G$2:G$91), 0)</f>
        <v>0</v>
      </c>
      <c r="N1083" t="str">
        <f ca="1">_xlfn.TEXTJOIN(", ", TRUE,
 IF(AND(L1083=TRUE, E1083&gt;0), "Membership Pricing", ""),
 IF(AND(L1083=TRUE, M1083&gt;0), "PC Points", ""),
 IF(AND(_xlfn.XLOOKUP(C1083, Products!A:A, Products!C:C, "")="Bakery", RAND()&lt;0.3), "50% Perishable", "")
)</f>
        <v/>
      </c>
      <c r="O1083" s="5">
        <f t="shared" ca="1" si="33"/>
        <v>0</v>
      </c>
    </row>
    <row r="1084" spans="1:15" x14ac:dyDescent="0.45">
      <c r="A1084" t="s">
        <v>438</v>
      </c>
      <c r="B1084" s="6">
        <f>_xlfn.XLOOKUP(Table1[[#This Row],[Transaction_ID]],Transactions!A$2:A$501,Transactions!D$2:D$501)</f>
        <v>45746</v>
      </c>
      <c r="C1084">
        <v>123562</v>
      </c>
      <c r="D1084" s="5">
        <f>_xlfn.XLOOKUP(Table1[[#This Row],[SKU]],Products!A$2:A$91,Products!E$2:E$91)</f>
        <v>5.99</v>
      </c>
      <c r="E1084" s="5">
        <f>_xlfn.XLOOKUP(C1084,Products!A$2:A$91,Products!F$2:F$91)</f>
        <v>0</v>
      </c>
      <c r="F1084">
        <v>3</v>
      </c>
      <c r="G1084" s="5">
        <f>Table1[[#This Row],[Price]]*Table1[[#This Row],[Quantity_Sold]]</f>
        <v>17.97</v>
      </c>
      <c r="H1084" s="5">
        <f t="shared" ca="1" si="32"/>
        <v>17.97</v>
      </c>
      <c r="I1084">
        <f>_xlfn.XLOOKUP(Table1[[#This Row],[Transaction_ID]],Transactions!A$2:A$501,Transactions!B$2:B$501)</f>
        <v>214</v>
      </c>
      <c r="J1084">
        <f>_xlfn.XLOOKUP(Table1[[#This Row],[Transaction_ID]],Transactions!$A$2:$A$501,Transactions!$C$2:$C$501)</f>
        <v>6</v>
      </c>
      <c r="K1084" t="str">
        <f>_xlfn.XLOOKUP(Table1[[#This Row],[Transaction_ID]],Transactions!A$2:A$501,Transactions!F$2:F$501)</f>
        <v>Credit Card</v>
      </c>
      <c r="L1084" t="b">
        <f>_xlfn.XLOOKUP(Table1[[#This Row],[Transaction_ID]],Transactions!A$2:A$501,Transactions!G$2:G$501)</f>
        <v>1</v>
      </c>
      <c r="M1084" s="1">
        <f>IF(L1084=TRUE, _xlfn.XLOOKUP(C1084, Products!A$2:A$91,Products!G$2:G$91), 0)</f>
        <v>0</v>
      </c>
      <c r="N1084" t="str">
        <f ca="1">_xlfn.TEXTJOIN(", ", TRUE,
 IF(AND(L1084=TRUE, E1084&gt;0), "Membership Pricing", ""),
 IF(AND(L1084=TRUE, M1084&gt;0), "PC Points", ""),
 IF(AND(_xlfn.XLOOKUP(C1084, Products!A:A, Products!C:C, "")="Bakery", RAND()&lt;0.3), "50% Perishable", "")
)</f>
        <v/>
      </c>
      <c r="O1084" s="5">
        <f t="shared" ca="1" si="33"/>
        <v>0</v>
      </c>
    </row>
    <row r="1085" spans="1:15" x14ac:dyDescent="0.45">
      <c r="A1085" t="s">
        <v>438</v>
      </c>
      <c r="B1085" s="6">
        <f>_xlfn.XLOOKUP(Table1[[#This Row],[Transaction_ID]],Transactions!A$2:A$501,Transactions!D$2:D$501)</f>
        <v>45746</v>
      </c>
      <c r="C1085">
        <v>123520</v>
      </c>
      <c r="D1085" s="5">
        <f>_xlfn.XLOOKUP(Table1[[#This Row],[SKU]],Products!A$2:A$91,Products!E$2:E$91)</f>
        <v>3.49</v>
      </c>
      <c r="E1085" s="5">
        <f>_xlfn.XLOOKUP(C1085,Products!A$2:A$91,Products!F$2:F$91)</f>
        <v>0</v>
      </c>
      <c r="F1085">
        <v>4</v>
      </c>
      <c r="G1085" s="5">
        <f>Table1[[#This Row],[Price]]*Table1[[#This Row],[Quantity_Sold]]</f>
        <v>13.96</v>
      </c>
      <c r="H1085" s="5">
        <f t="shared" ca="1" si="32"/>
        <v>13.96</v>
      </c>
      <c r="I1085">
        <f>_xlfn.XLOOKUP(Table1[[#This Row],[Transaction_ID]],Transactions!A$2:A$501,Transactions!B$2:B$501)</f>
        <v>214</v>
      </c>
      <c r="J1085">
        <f>_xlfn.XLOOKUP(Table1[[#This Row],[Transaction_ID]],Transactions!$A$2:$A$501,Transactions!$C$2:$C$501)</f>
        <v>6</v>
      </c>
      <c r="K1085" t="str">
        <f>_xlfn.XLOOKUP(Table1[[#This Row],[Transaction_ID]],Transactions!A$2:A$501,Transactions!F$2:F$501)</f>
        <v>Credit Card</v>
      </c>
      <c r="L1085" t="b">
        <f>_xlfn.XLOOKUP(Table1[[#This Row],[Transaction_ID]],Transactions!A$2:A$501,Transactions!G$2:G$501)</f>
        <v>1</v>
      </c>
      <c r="M1085" s="1">
        <f>IF(L1085=TRUE, _xlfn.XLOOKUP(C1085, Products!A$2:A$91,Products!G$2:G$91), 0)</f>
        <v>2000</v>
      </c>
      <c r="N1085" t="str">
        <f ca="1">_xlfn.TEXTJOIN(", ", TRUE,
 IF(AND(L1085=TRUE, E1085&gt;0), "Membership Pricing", ""),
 IF(AND(L1085=TRUE, M1085&gt;0), "PC Points", ""),
 IF(AND(_xlfn.XLOOKUP(C1085, Products!A:A, Products!C:C, "")="Bakery", RAND()&lt;0.3), "50% Perishable", "")
)</f>
        <v>PC Points</v>
      </c>
      <c r="O1085" s="5">
        <f t="shared" ca="1" si="33"/>
        <v>0</v>
      </c>
    </row>
    <row r="1086" spans="1:15" x14ac:dyDescent="0.45">
      <c r="A1086" t="s">
        <v>438</v>
      </c>
      <c r="B1086" s="6">
        <f>_xlfn.XLOOKUP(Table1[[#This Row],[Transaction_ID]],Transactions!A$2:A$501,Transactions!D$2:D$501)</f>
        <v>45746</v>
      </c>
      <c r="C1086">
        <v>123524</v>
      </c>
      <c r="D1086" s="5">
        <f>_xlfn.XLOOKUP(Table1[[#This Row],[SKU]],Products!A$2:A$91,Products!E$2:E$91)</f>
        <v>2.99</v>
      </c>
      <c r="E1086" s="5">
        <f>_xlfn.XLOOKUP(C1086,Products!A$2:A$91,Products!F$2:F$91)</f>
        <v>0</v>
      </c>
      <c r="F1086">
        <v>5</v>
      </c>
      <c r="G1086" s="5">
        <f>Table1[[#This Row],[Price]]*Table1[[#This Row],[Quantity_Sold]]</f>
        <v>14.950000000000001</v>
      </c>
      <c r="H1086" s="5">
        <f t="shared" ca="1" si="32"/>
        <v>14.950000000000001</v>
      </c>
      <c r="I1086">
        <f>_xlfn.XLOOKUP(Table1[[#This Row],[Transaction_ID]],Transactions!A$2:A$501,Transactions!B$2:B$501)</f>
        <v>214</v>
      </c>
      <c r="J1086">
        <f>_xlfn.XLOOKUP(Table1[[#This Row],[Transaction_ID]],Transactions!$A$2:$A$501,Transactions!$C$2:$C$501)</f>
        <v>6</v>
      </c>
      <c r="K1086" t="str">
        <f>_xlfn.XLOOKUP(Table1[[#This Row],[Transaction_ID]],Transactions!A$2:A$501,Transactions!F$2:F$501)</f>
        <v>Credit Card</v>
      </c>
      <c r="L1086" t="b">
        <f>_xlfn.XLOOKUP(Table1[[#This Row],[Transaction_ID]],Transactions!A$2:A$501,Transactions!G$2:G$501)</f>
        <v>1</v>
      </c>
      <c r="M1086" s="1">
        <f>IF(L1086=TRUE, _xlfn.XLOOKUP(C1086, Products!A$2:A$91,Products!G$2:G$91), 0)</f>
        <v>0</v>
      </c>
      <c r="N1086" t="str">
        <f ca="1">_xlfn.TEXTJOIN(", ", TRUE,
 IF(AND(L1086=TRUE, E1086&gt;0), "Membership Pricing", ""),
 IF(AND(L1086=TRUE, M1086&gt;0), "PC Points", ""),
 IF(AND(_xlfn.XLOOKUP(C1086, Products!A:A, Products!C:C, "")="Bakery", RAND()&lt;0.3), "50% Perishable", "")
)</f>
        <v/>
      </c>
      <c r="O1086" s="5">
        <f t="shared" ca="1" si="33"/>
        <v>0</v>
      </c>
    </row>
    <row r="1087" spans="1:15" x14ac:dyDescent="0.45">
      <c r="A1087" t="s">
        <v>439</v>
      </c>
      <c r="B1087" s="6">
        <f>_xlfn.XLOOKUP(Table1[[#This Row],[Transaction_ID]],Transactions!A$2:A$501,Transactions!D$2:D$501)</f>
        <v>45746</v>
      </c>
      <c r="C1087">
        <v>123583</v>
      </c>
      <c r="D1087" s="5">
        <f>_xlfn.XLOOKUP(Table1[[#This Row],[SKU]],Products!A$2:A$91,Products!E$2:E$91)</f>
        <v>3.49</v>
      </c>
      <c r="E1087" s="5">
        <f>_xlfn.XLOOKUP(C1087,Products!A$2:A$91,Products!F$2:F$91)</f>
        <v>0</v>
      </c>
      <c r="F1087">
        <v>5</v>
      </c>
      <c r="G1087" s="5">
        <f>Table1[[#This Row],[Price]]*Table1[[#This Row],[Quantity_Sold]]</f>
        <v>17.450000000000003</v>
      </c>
      <c r="H1087" s="5">
        <f t="shared" ca="1" si="32"/>
        <v>17.450000000000003</v>
      </c>
      <c r="I1087">
        <f>_xlfn.XLOOKUP(Table1[[#This Row],[Transaction_ID]],Transactions!A$2:A$501,Transactions!B$2:B$501)</f>
        <v>214</v>
      </c>
      <c r="J1087">
        <f>_xlfn.XLOOKUP(Table1[[#This Row],[Transaction_ID]],Transactions!$A$2:$A$501,Transactions!$C$2:$C$501)</f>
        <v>3</v>
      </c>
      <c r="K1087" t="str">
        <f>_xlfn.XLOOKUP(Table1[[#This Row],[Transaction_ID]],Transactions!A$2:A$501,Transactions!F$2:F$501)</f>
        <v>Credit Card</v>
      </c>
      <c r="L1087" t="b">
        <f>_xlfn.XLOOKUP(Table1[[#This Row],[Transaction_ID]],Transactions!A$2:A$501,Transactions!G$2:G$501)</f>
        <v>1</v>
      </c>
      <c r="M1087" s="1">
        <f>IF(L1087=TRUE, _xlfn.XLOOKUP(C1087, Products!A$2:A$91,Products!G$2:G$91), 0)</f>
        <v>0</v>
      </c>
      <c r="N1087" t="str">
        <f ca="1">_xlfn.TEXTJOIN(", ", TRUE,
 IF(AND(L1087=TRUE, E1087&gt;0), "Membership Pricing", ""),
 IF(AND(L1087=TRUE, M1087&gt;0), "PC Points", ""),
 IF(AND(_xlfn.XLOOKUP(C1087, Products!A:A, Products!C:C, "")="Bakery", RAND()&lt;0.3), "50% Perishable", "")
)</f>
        <v/>
      </c>
      <c r="O1087" s="5">
        <f t="shared" ca="1" si="33"/>
        <v>0</v>
      </c>
    </row>
    <row r="1088" spans="1:15" x14ac:dyDescent="0.45">
      <c r="A1088" t="s">
        <v>439</v>
      </c>
      <c r="B1088" s="6">
        <f>_xlfn.XLOOKUP(Table1[[#This Row],[Transaction_ID]],Transactions!A$2:A$501,Transactions!D$2:D$501)</f>
        <v>45746</v>
      </c>
      <c r="C1088">
        <v>123526</v>
      </c>
      <c r="D1088" s="5">
        <f>_xlfn.XLOOKUP(Table1[[#This Row],[SKU]],Products!A$2:A$91,Products!E$2:E$91)</f>
        <v>5.49</v>
      </c>
      <c r="E1088" s="5">
        <f>_xlfn.XLOOKUP(C1088,Products!A$2:A$91,Products!F$2:F$91)</f>
        <v>0</v>
      </c>
      <c r="F1088">
        <v>1</v>
      </c>
      <c r="G1088" s="5">
        <f>Table1[[#This Row],[Price]]*Table1[[#This Row],[Quantity_Sold]]</f>
        <v>5.49</v>
      </c>
      <c r="H1088" s="5">
        <f t="shared" ca="1" si="32"/>
        <v>2.7450000000000001</v>
      </c>
      <c r="I1088">
        <f>_xlfn.XLOOKUP(Table1[[#This Row],[Transaction_ID]],Transactions!A$2:A$501,Transactions!B$2:B$501)</f>
        <v>214</v>
      </c>
      <c r="J1088">
        <f>_xlfn.XLOOKUP(Table1[[#This Row],[Transaction_ID]],Transactions!$A$2:$A$501,Transactions!$C$2:$C$501)</f>
        <v>3</v>
      </c>
      <c r="K1088" t="str">
        <f>_xlfn.XLOOKUP(Table1[[#This Row],[Transaction_ID]],Transactions!A$2:A$501,Transactions!F$2:F$501)</f>
        <v>Credit Card</v>
      </c>
      <c r="L1088" t="b">
        <f>_xlfn.XLOOKUP(Table1[[#This Row],[Transaction_ID]],Transactions!A$2:A$501,Transactions!G$2:G$501)</f>
        <v>1</v>
      </c>
      <c r="M1088" s="1">
        <f>IF(L1088=TRUE, _xlfn.XLOOKUP(C1088, Products!A$2:A$91,Products!G$2:G$91), 0)</f>
        <v>0</v>
      </c>
      <c r="N1088" t="str">
        <f ca="1">_xlfn.TEXTJOIN(", ", TRUE,
 IF(AND(L1088=TRUE, E1088&gt;0), "Membership Pricing", ""),
 IF(AND(L1088=TRUE, M1088&gt;0), "PC Points", ""),
 IF(AND(_xlfn.XLOOKUP(C1088, Products!A:A, Products!C:C, "")="Bakery", RAND()&lt;0.3), "50% Perishable", "")
)</f>
        <v>50% Perishable</v>
      </c>
      <c r="O1088" s="5">
        <f t="shared" ca="1" si="33"/>
        <v>2.7450000000000001</v>
      </c>
    </row>
    <row r="1089" spans="1:15" x14ac:dyDescent="0.45">
      <c r="A1089" t="s">
        <v>440</v>
      </c>
      <c r="B1089" s="6">
        <f>_xlfn.XLOOKUP(Table1[[#This Row],[Transaction_ID]],Transactions!A$2:A$501,Transactions!D$2:D$501)</f>
        <v>45746</v>
      </c>
      <c r="C1089">
        <v>123550</v>
      </c>
      <c r="D1089" s="5">
        <f>_xlfn.XLOOKUP(Table1[[#This Row],[SKU]],Products!A$2:A$91,Products!E$2:E$91)</f>
        <v>5.99</v>
      </c>
      <c r="E1089" s="5">
        <f>_xlfn.XLOOKUP(C1089,Products!A$2:A$91,Products!F$2:F$91)</f>
        <v>0</v>
      </c>
      <c r="F1089">
        <v>5</v>
      </c>
      <c r="G1089" s="5">
        <f>Table1[[#This Row],[Price]]*Table1[[#This Row],[Quantity_Sold]]</f>
        <v>29.950000000000003</v>
      </c>
      <c r="H1089" s="5">
        <f t="shared" ca="1" si="32"/>
        <v>29.950000000000003</v>
      </c>
      <c r="I1089">
        <f>_xlfn.XLOOKUP(Table1[[#This Row],[Transaction_ID]],Transactions!A$2:A$501,Transactions!B$2:B$501)</f>
        <v>214</v>
      </c>
      <c r="J1089">
        <f>_xlfn.XLOOKUP(Table1[[#This Row],[Transaction_ID]],Transactions!$A$2:$A$501,Transactions!$C$2:$C$501)</f>
        <v>6</v>
      </c>
      <c r="K1089" t="str">
        <f>_xlfn.XLOOKUP(Table1[[#This Row],[Transaction_ID]],Transactions!A$2:A$501,Transactions!F$2:F$501)</f>
        <v>Cash</v>
      </c>
      <c r="L1089" t="b">
        <f>_xlfn.XLOOKUP(Table1[[#This Row],[Transaction_ID]],Transactions!A$2:A$501,Transactions!G$2:G$501)</f>
        <v>1</v>
      </c>
      <c r="M1089" s="1">
        <f>IF(L1089=TRUE, _xlfn.XLOOKUP(C1089, Products!A$2:A$91,Products!G$2:G$91), 0)</f>
        <v>0</v>
      </c>
      <c r="N1089" t="str">
        <f ca="1">_xlfn.TEXTJOIN(", ", TRUE,
 IF(AND(L1089=TRUE, E1089&gt;0), "Membership Pricing", ""),
 IF(AND(L1089=TRUE, M1089&gt;0), "PC Points", ""),
 IF(AND(_xlfn.XLOOKUP(C1089, Products!A:A, Products!C:C, "")="Bakery", RAND()&lt;0.3), "50% Perishable", "")
)</f>
        <v/>
      </c>
      <c r="O1089" s="5">
        <f t="shared" ca="1" si="33"/>
        <v>0</v>
      </c>
    </row>
    <row r="1090" spans="1:15" x14ac:dyDescent="0.45">
      <c r="A1090" t="s">
        <v>440</v>
      </c>
      <c r="B1090" s="6">
        <f>_xlfn.XLOOKUP(Table1[[#This Row],[Transaction_ID]],Transactions!A$2:A$501,Transactions!D$2:D$501)</f>
        <v>45746</v>
      </c>
      <c r="C1090">
        <v>123520</v>
      </c>
      <c r="D1090" s="5">
        <f>_xlfn.XLOOKUP(Table1[[#This Row],[SKU]],Products!A$2:A$91,Products!E$2:E$91)</f>
        <v>3.49</v>
      </c>
      <c r="E1090" s="5">
        <f>_xlfn.XLOOKUP(C1090,Products!A$2:A$91,Products!F$2:F$91)</f>
        <v>0</v>
      </c>
      <c r="F1090">
        <v>4</v>
      </c>
      <c r="G1090" s="5">
        <f>Table1[[#This Row],[Price]]*Table1[[#This Row],[Quantity_Sold]]</f>
        <v>13.96</v>
      </c>
      <c r="H1090" s="5">
        <f t="shared" ref="H1090:H1153" ca="1" si="34" xml:space="preserve">
 IF(AND(ISNUMBER(SEARCH("50% Perishable", N1090)), ISNUMBER(SEARCH("Membership Pricing", N1090)), E1090&gt;0),
    F1090 * E1090 * 0.5,
    IF(AND(ISNUMBER(SEARCH("50% Perishable", N1090)), NOT(ISNUMBER(SEARCH("Membership Pricing", N1090)))),
       F1090 * D1090 * 0.5,
       IF(AND(L1090=TRUE, ISNUMBER(SEARCH("Membership Pricing", N1090)), E1090&gt;0),
          F1090 * E1090,
          F1090 * D1090
       )
    )
)</f>
        <v>13.96</v>
      </c>
      <c r="I1090">
        <f>_xlfn.XLOOKUP(Table1[[#This Row],[Transaction_ID]],Transactions!A$2:A$501,Transactions!B$2:B$501)</f>
        <v>214</v>
      </c>
      <c r="J1090">
        <f>_xlfn.XLOOKUP(Table1[[#This Row],[Transaction_ID]],Transactions!$A$2:$A$501,Transactions!$C$2:$C$501)</f>
        <v>6</v>
      </c>
      <c r="K1090" t="str">
        <f>_xlfn.XLOOKUP(Table1[[#This Row],[Transaction_ID]],Transactions!A$2:A$501,Transactions!F$2:F$501)</f>
        <v>Cash</v>
      </c>
      <c r="L1090" t="b">
        <f>_xlfn.XLOOKUP(Table1[[#This Row],[Transaction_ID]],Transactions!A$2:A$501,Transactions!G$2:G$501)</f>
        <v>1</v>
      </c>
      <c r="M1090" s="1">
        <f>IF(L1090=TRUE, _xlfn.XLOOKUP(C1090, Products!A$2:A$91,Products!G$2:G$91), 0)</f>
        <v>2000</v>
      </c>
      <c r="N1090" t="str">
        <f ca="1">_xlfn.TEXTJOIN(", ", TRUE,
 IF(AND(L1090=TRUE, E1090&gt;0), "Membership Pricing", ""),
 IF(AND(L1090=TRUE, M1090&gt;0), "PC Points", ""),
 IF(AND(_xlfn.XLOOKUP(C1090, Products!A:A, Products!C:C, "")="Bakery", RAND()&lt;0.3), "50% Perishable", "")
)</f>
        <v>PC Points</v>
      </c>
      <c r="O1090" s="5">
        <f t="shared" ref="O1090:O1153" ca="1" si="35">G1090-H1090</f>
        <v>0</v>
      </c>
    </row>
    <row r="1091" spans="1:15" x14ac:dyDescent="0.45">
      <c r="A1091" t="s">
        <v>441</v>
      </c>
      <c r="B1091" s="6">
        <f>_xlfn.XLOOKUP(Table1[[#This Row],[Transaction_ID]],Transactions!A$2:A$501,Transactions!D$2:D$501)</f>
        <v>45716</v>
      </c>
      <c r="C1091">
        <v>123528</v>
      </c>
      <c r="D1091" s="5">
        <f>_xlfn.XLOOKUP(Table1[[#This Row],[SKU]],Products!A$2:A$91,Products!E$2:E$91)</f>
        <v>3.99</v>
      </c>
      <c r="E1091" s="5">
        <f>_xlfn.XLOOKUP(C1091,Products!A$2:A$91,Products!F$2:F$91)</f>
        <v>0</v>
      </c>
      <c r="F1091">
        <v>5</v>
      </c>
      <c r="G1091" s="5">
        <f>Table1[[#This Row],[Price]]*Table1[[#This Row],[Quantity_Sold]]</f>
        <v>19.950000000000003</v>
      </c>
      <c r="H1091" s="5">
        <f t="shared" ca="1" si="34"/>
        <v>19.950000000000003</v>
      </c>
      <c r="I1091">
        <f>_xlfn.XLOOKUP(Table1[[#This Row],[Transaction_ID]],Transactions!A$2:A$501,Transactions!B$2:B$501)</f>
        <v>211</v>
      </c>
      <c r="J1091">
        <f>_xlfn.XLOOKUP(Table1[[#This Row],[Transaction_ID]],Transactions!$A$2:$A$501,Transactions!$C$2:$C$501)</f>
        <v>7</v>
      </c>
      <c r="K1091" t="str">
        <f>_xlfn.XLOOKUP(Table1[[#This Row],[Transaction_ID]],Transactions!A$2:A$501,Transactions!F$2:F$501)</f>
        <v>Cash</v>
      </c>
      <c r="L1091" t="b">
        <f>_xlfn.XLOOKUP(Table1[[#This Row],[Transaction_ID]],Transactions!A$2:A$501,Transactions!G$2:G$501)</f>
        <v>1</v>
      </c>
      <c r="M1091" s="1">
        <f>IF(L1091=TRUE, _xlfn.XLOOKUP(C1091, Products!A$2:A$91,Products!G$2:G$91), 0)</f>
        <v>0</v>
      </c>
      <c r="N1091" t="str">
        <f ca="1">_xlfn.TEXTJOIN(", ", TRUE,
 IF(AND(L1091=TRUE, E1091&gt;0), "Membership Pricing", ""),
 IF(AND(L1091=TRUE, M1091&gt;0), "PC Points", ""),
 IF(AND(_xlfn.XLOOKUP(C1091, Products!A:A, Products!C:C, "")="Bakery", RAND()&lt;0.3), "50% Perishable", "")
)</f>
        <v/>
      </c>
      <c r="O1091" s="5">
        <f t="shared" ca="1" si="35"/>
        <v>0</v>
      </c>
    </row>
    <row r="1092" spans="1:15" x14ac:dyDescent="0.45">
      <c r="A1092" t="s">
        <v>441</v>
      </c>
      <c r="B1092" s="6">
        <f>_xlfn.XLOOKUP(Table1[[#This Row],[Transaction_ID]],Transactions!A$2:A$501,Transactions!D$2:D$501)</f>
        <v>45716</v>
      </c>
      <c r="C1092">
        <v>123596</v>
      </c>
      <c r="D1092" s="5">
        <f>_xlfn.XLOOKUP(Table1[[#This Row],[SKU]],Products!A$2:A$91,Products!E$2:E$91)</f>
        <v>3.99</v>
      </c>
      <c r="E1092" s="5">
        <f>_xlfn.XLOOKUP(C1092,Products!A$2:A$91,Products!F$2:F$91)</f>
        <v>0</v>
      </c>
      <c r="F1092">
        <v>2</v>
      </c>
      <c r="G1092" s="5">
        <f>Table1[[#This Row],[Price]]*Table1[[#This Row],[Quantity_Sold]]</f>
        <v>7.98</v>
      </c>
      <c r="H1092" s="5">
        <f t="shared" ca="1" si="34"/>
        <v>7.98</v>
      </c>
      <c r="I1092">
        <f>_xlfn.XLOOKUP(Table1[[#This Row],[Transaction_ID]],Transactions!A$2:A$501,Transactions!B$2:B$501)</f>
        <v>211</v>
      </c>
      <c r="J1092">
        <f>_xlfn.XLOOKUP(Table1[[#This Row],[Transaction_ID]],Transactions!$A$2:$A$501,Transactions!$C$2:$C$501)</f>
        <v>7</v>
      </c>
      <c r="K1092" t="str">
        <f>_xlfn.XLOOKUP(Table1[[#This Row],[Transaction_ID]],Transactions!A$2:A$501,Transactions!F$2:F$501)</f>
        <v>Cash</v>
      </c>
      <c r="L1092" t="b">
        <f>_xlfn.XLOOKUP(Table1[[#This Row],[Transaction_ID]],Transactions!A$2:A$501,Transactions!G$2:G$501)</f>
        <v>1</v>
      </c>
      <c r="M1092" s="1">
        <f>IF(L1092=TRUE, _xlfn.XLOOKUP(C1092, Products!A$2:A$91,Products!G$2:G$91), 0)</f>
        <v>0</v>
      </c>
      <c r="N1092" t="str">
        <f ca="1">_xlfn.TEXTJOIN(", ", TRUE,
 IF(AND(L1092=TRUE, E1092&gt;0), "Membership Pricing", ""),
 IF(AND(L1092=TRUE, M1092&gt;0), "PC Points", ""),
 IF(AND(_xlfn.XLOOKUP(C1092, Products!A:A, Products!C:C, "")="Bakery", RAND()&lt;0.3), "50% Perishable", "")
)</f>
        <v/>
      </c>
      <c r="O1092" s="5">
        <f t="shared" ca="1" si="35"/>
        <v>0</v>
      </c>
    </row>
    <row r="1093" spans="1:15" x14ac:dyDescent="0.45">
      <c r="A1093" t="s">
        <v>441</v>
      </c>
      <c r="B1093" s="6">
        <f>_xlfn.XLOOKUP(Table1[[#This Row],[Transaction_ID]],Transactions!A$2:A$501,Transactions!D$2:D$501)</f>
        <v>45716</v>
      </c>
      <c r="C1093">
        <v>123558</v>
      </c>
      <c r="D1093" s="5">
        <f>_xlfn.XLOOKUP(Table1[[#This Row],[SKU]],Products!A$2:A$91,Products!E$2:E$91)</f>
        <v>3.99</v>
      </c>
      <c r="E1093" s="5">
        <f>_xlfn.XLOOKUP(C1093,Products!A$2:A$91,Products!F$2:F$91)</f>
        <v>0</v>
      </c>
      <c r="F1093">
        <v>1</v>
      </c>
      <c r="G1093" s="5">
        <f>Table1[[#This Row],[Price]]*Table1[[#This Row],[Quantity_Sold]]</f>
        <v>3.99</v>
      </c>
      <c r="H1093" s="5">
        <f t="shared" ca="1" si="34"/>
        <v>3.99</v>
      </c>
      <c r="I1093">
        <f>_xlfn.XLOOKUP(Table1[[#This Row],[Transaction_ID]],Transactions!A$2:A$501,Transactions!B$2:B$501)</f>
        <v>211</v>
      </c>
      <c r="J1093">
        <f>_xlfn.XLOOKUP(Table1[[#This Row],[Transaction_ID]],Transactions!$A$2:$A$501,Transactions!$C$2:$C$501)</f>
        <v>7</v>
      </c>
      <c r="K1093" t="str">
        <f>_xlfn.XLOOKUP(Table1[[#This Row],[Transaction_ID]],Transactions!A$2:A$501,Transactions!F$2:F$501)</f>
        <v>Cash</v>
      </c>
      <c r="L1093" t="b">
        <f>_xlfn.XLOOKUP(Table1[[#This Row],[Transaction_ID]],Transactions!A$2:A$501,Transactions!G$2:G$501)</f>
        <v>1</v>
      </c>
      <c r="M1093" s="1">
        <f>IF(L1093=TRUE, _xlfn.XLOOKUP(C1093, Products!A$2:A$91,Products!G$2:G$91), 0)</f>
        <v>0</v>
      </c>
      <c r="N1093" t="str">
        <f ca="1">_xlfn.TEXTJOIN(", ", TRUE,
 IF(AND(L1093=TRUE, E1093&gt;0), "Membership Pricing", ""),
 IF(AND(L1093=TRUE, M1093&gt;0), "PC Points", ""),
 IF(AND(_xlfn.XLOOKUP(C1093, Products!A:A, Products!C:C, "")="Bakery", RAND()&lt;0.3), "50% Perishable", "")
)</f>
        <v/>
      </c>
      <c r="O1093" s="5">
        <f t="shared" ca="1" si="35"/>
        <v>0</v>
      </c>
    </row>
    <row r="1094" spans="1:15" x14ac:dyDescent="0.45">
      <c r="A1094" t="s">
        <v>442</v>
      </c>
      <c r="B1094" s="6">
        <f>_xlfn.XLOOKUP(Table1[[#This Row],[Transaction_ID]],Transactions!A$2:A$501,Transactions!D$2:D$501)</f>
        <v>45716</v>
      </c>
      <c r="C1094">
        <v>123555</v>
      </c>
      <c r="D1094" s="5">
        <f>_xlfn.XLOOKUP(Table1[[#This Row],[SKU]],Products!A$2:A$91,Products!E$2:E$91)</f>
        <v>2.29</v>
      </c>
      <c r="E1094" s="5">
        <f>_xlfn.XLOOKUP(C1094,Products!A$2:A$91,Products!F$2:F$91)</f>
        <v>0</v>
      </c>
      <c r="F1094">
        <v>4</v>
      </c>
      <c r="G1094" s="5">
        <f>Table1[[#This Row],[Price]]*Table1[[#This Row],[Quantity_Sold]]</f>
        <v>9.16</v>
      </c>
      <c r="H1094" s="5">
        <f t="shared" ca="1" si="34"/>
        <v>9.16</v>
      </c>
      <c r="I1094">
        <f>_xlfn.XLOOKUP(Table1[[#This Row],[Transaction_ID]],Transactions!A$2:A$501,Transactions!B$2:B$501)</f>
        <v>214</v>
      </c>
      <c r="J1094">
        <f>_xlfn.XLOOKUP(Table1[[#This Row],[Transaction_ID]],Transactions!$A$2:$A$501,Transactions!$C$2:$C$501)</f>
        <v>4</v>
      </c>
      <c r="K1094" t="str">
        <f>_xlfn.XLOOKUP(Table1[[#This Row],[Transaction_ID]],Transactions!A$2:A$501,Transactions!F$2:F$501)</f>
        <v>Cash</v>
      </c>
      <c r="L1094" t="b">
        <f>_xlfn.XLOOKUP(Table1[[#This Row],[Transaction_ID]],Transactions!A$2:A$501,Transactions!G$2:G$501)</f>
        <v>1</v>
      </c>
      <c r="M1094" s="1">
        <f>IF(L1094=TRUE, _xlfn.XLOOKUP(C1094, Products!A$2:A$91,Products!G$2:G$91), 0)</f>
        <v>0</v>
      </c>
      <c r="N1094" t="str">
        <f ca="1">_xlfn.TEXTJOIN(", ", TRUE,
 IF(AND(L1094=TRUE, E1094&gt;0), "Membership Pricing", ""),
 IF(AND(L1094=TRUE, M1094&gt;0), "PC Points", ""),
 IF(AND(_xlfn.XLOOKUP(C1094, Products!A:A, Products!C:C, "")="Bakery", RAND()&lt;0.3), "50% Perishable", "")
)</f>
        <v/>
      </c>
      <c r="O1094" s="5">
        <f t="shared" ca="1" si="35"/>
        <v>0</v>
      </c>
    </row>
    <row r="1095" spans="1:15" x14ac:dyDescent="0.45">
      <c r="A1095" t="s">
        <v>442</v>
      </c>
      <c r="B1095" s="6">
        <f>_xlfn.XLOOKUP(Table1[[#This Row],[Transaction_ID]],Transactions!A$2:A$501,Transactions!D$2:D$501)</f>
        <v>45716</v>
      </c>
      <c r="C1095">
        <v>123580</v>
      </c>
      <c r="D1095" s="5">
        <f>_xlfn.XLOOKUP(Table1[[#This Row],[SKU]],Products!A$2:A$91,Products!E$2:E$91)</f>
        <v>3.79</v>
      </c>
      <c r="E1095" s="5">
        <f>_xlfn.XLOOKUP(C1095,Products!A$2:A$91,Products!F$2:F$91)</f>
        <v>3.49</v>
      </c>
      <c r="F1095">
        <v>3</v>
      </c>
      <c r="G1095" s="5">
        <f>Table1[[#This Row],[Price]]*Table1[[#This Row],[Quantity_Sold]]</f>
        <v>11.370000000000001</v>
      </c>
      <c r="H1095" s="5">
        <f t="shared" ca="1" si="34"/>
        <v>5.2350000000000003</v>
      </c>
      <c r="I1095">
        <f>_xlfn.XLOOKUP(Table1[[#This Row],[Transaction_ID]],Transactions!A$2:A$501,Transactions!B$2:B$501)</f>
        <v>214</v>
      </c>
      <c r="J1095">
        <f>_xlfn.XLOOKUP(Table1[[#This Row],[Transaction_ID]],Transactions!$A$2:$A$501,Transactions!$C$2:$C$501)</f>
        <v>4</v>
      </c>
      <c r="K1095" t="str">
        <f>_xlfn.XLOOKUP(Table1[[#This Row],[Transaction_ID]],Transactions!A$2:A$501,Transactions!F$2:F$501)</f>
        <v>Cash</v>
      </c>
      <c r="L1095" t="b">
        <f>_xlfn.XLOOKUP(Table1[[#This Row],[Transaction_ID]],Transactions!A$2:A$501,Transactions!G$2:G$501)</f>
        <v>1</v>
      </c>
      <c r="M1095" s="1">
        <f>IF(L1095=TRUE, _xlfn.XLOOKUP(C1095, Products!A$2:A$91,Products!G$2:G$91), 0)</f>
        <v>500</v>
      </c>
      <c r="N1095" t="str">
        <f ca="1">_xlfn.TEXTJOIN(", ", TRUE,
 IF(AND(L1095=TRUE, E1095&gt;0), "Membership Pricing", ""),
 IF(AND(L1095=TRUE, M1095&gt;0), "PC Points", ""),
 IF(AND(_xlfn.XLOOKUP(C1095, Products!A:A, Products!C:C, "")="Bakery", RAND()&lt;0.3), "50% Perishable", "")
)</f>
        <v>Membership Pricing, PC Points, 50% Perishable</v>
      </c>
      <c r="O1095" s="5">
        <f t="shared" ca="1" si="35"/>
        <v>6.1350000000000007</v>
      </c>
    </row>
    <row r="1096" spans="1:15" x14ac:dyDescent="0.45">
      <c r="A1096" t="s">
        <v>209</v>
      </c>
      <c r="B1096" s="6">
        <f>_xlfn.XLOOKUP(Table1[[#This Row],[Transaction_ID]],Transactions!A$2:A$501,Transactions!D$2:D$501)</f>
        <v>45734</v>
      </c>
      <c r="C1096">
        <v>123539</v>
      </c>
      <c r="D1096" s="5">
        <f>_xlfn.XLOOKUP(Table1[[#This Row],[SKU]],Products!A$2:A$91,Products!E$2:E$91)</f>
        <v>3.99</v>
      </c>
      <c r="E1096" s="5">
        <f>_xlfn.XLOOKUP(C1096,Products!A$2:A$91,Products!F$2:F$91)</f>
        <v>0</v>
      </c>
      <c r="F1096">
        <v>1</v>
      </c>
      <c r="G1096" s="5">
        <f>Table1[[#This Row],[Price]]*Table1[[#This Row],[Quantity_Sold]]</f>
        <v>3.99</v>
      </c>
      <c r="H1096" s="5">
        <f t="shared" ca="1" si="34"/>
        <v>3.99</v>
      </c>
      <c r="I1096">
        <f>_xlfn.XLOOKUP(Table1[[#This Row],[Transaction_ID]],Transactions!A$2:A$501,Transactions!B$2:B$501)</f>
        <v>210</v>
      </c>
      <c r="J1096">
        <f>_xlfn.XLOOKUP(Table1[[#This Row],[Transaction_ID]],Transactions!$A$2:$A$501,Transactions!$C$2:$C$501)</f>
        <v>3</v>
      </c>
      <c r="K1096" t="str">
        <f>_xlfn.XLOOKUP(Table1[[#This Row],[Transaction_ID]],Transactions!A$2:A$501,Transactions!F$2:F$501)</f>
        <v>Cash</v>
      </c>
      <c r="L1096" t="b">
        <f>_xlfn.XLOOKUP(Table1[[#This Row],[Transaction_ID]],Transactions!A$2:A$501,Transactions!G$2:G$501)</f>
        <v>1</v>
      </c>
      <c r="M1096" s="1">
        <f>IF(L1096=TRUE, _xlfn.XLOOKUP(C1096, Products!A$2:A$91,Products!G$2:G$91), 0)</f>
        <v>0</v>
      </c>
      <c r="N1096" t="str">
        <f ca="1">_xlfn.TEXTJOIN(", ", TRUE,
 IF(AND(L1096=TRUE, E1096&gt;0), "Membership Pricing", ""),
 IF(AND(L1096=TRUE, M1096&gt;0), "PC Points", ""),
 IF(AND(_xlfn.XLOOKUP(C1096, Products!A:A, Products!C:C, "")="Bakery", RAND()&lt;0.3), "50% Perishable", "")
)</f>
        <v/>
      </c>
      <c r="O1096" s="5">
        <f t="shared" ca="1" si="35"/>
        <v>0</v>
      </c>
    </row>
    <row r="1097" spans="1:15" x14ac:dyDescent="0.45">
      <c r="A1097" t="s">
        <v>209</v>
      </c>
      <c r="B1097" s="6">
        <f>_xlfn.XLOOKUP(Table1[[#This Row],[Transaction_ID]],Transactions!A$2:A$501,Transactions!D$2:D$501)</f>
        <v>45734</v>
      </c>
      <c r="C1097">
        <v>123579</v>
      </c>
      <c r="D1097" s="5">
        <f>_xlfn.XLOOKUP(Table1[[#This Row],[SKU]],Products!A$2:A$91,Products!E$2:E$91)</f>
        <v>5.49</v>
      </c>
      <c r="E1097" s="5">
        <f>_xlfn.XLOOKUP(C1097,Products!A$2:A$91,Products!F$2:F$91)</f>
        <v>0</v>
      </c>
      <c r="F1097">
        <v>3</v>
      </c>
      <c r="G1097" s="5">
        <f>Table1[[#This Row],[Price]]*Table1[[#This Row],[Quantity_Sold]]</f>
        <v>16.47</v>
      </c>
      <c r="H1097" s="5">
        <f t="shared" ca="1" si="34"/>
        <v>8.2349999999999994</v>
      </c>
      <c r="I1097">
        <f>_xlfn.XLOOKUP(Table1[[#This Row],[Transaction_ID]],Transactions!A$2:A$501,Transactions!B$2:B$501)</f>
        <v>210</v>
      </c>
      <c r="J1097">
        <f>_xlfn.XLOOKUP(Table1[[#This Row],[Transaction_ID]],Transactions!$A$2:$A$501,Transactions!$C$2:$C$501)</f>
        <v>3</v>
      </c>
      <c r="K1097" t="str">
        <f>_xlfn.XLOOKUP(Table1[[#This Row],[Transaction_ID]],Transactions!A$2:A$501,Transactions!F$2:F$501)</f>
        <v>Cash</v>
      </c>
      <c r="L1097" t="b">
        <f>_xlfn.XLOOKUP(Table1[[#This Row],[Transaction_ID]],Transactions!A$2:A$501,Transactions!G$2:G$501)</f>
        <v>1</v>
      </c>
      <c r="M1097" s="1">
        <f>IF(L1097=TRUE, _xlfn.XLOOKUP(C1097, Products!A$2:A$91,Products!G$2:G$91), 0)</f>
        <v>0</v>
      </c>
      <c r="N1097" t="str">
        <f ca="1">_xlfn.TEXTJOIN(", ", TRUE,
 IF(AND(L1097=TRUE, E1097&gt;0), "Membership Pricing", ""),
 IF(AND(L1097=TRUE, M1097&gt;0), "PC Points", ""),
 IF(AND(_xlfn.XLOOKUP(C1097, Products!A:A, Products!C:C, "")="Bakery", RAND()&lt;0.3), "50% Perishable", "")
)</f>
        <v>50% Perishable</v>
      </c>
      <c r="O1097" s="5">
        <f t="shared" ca="1" si="35"/>
        <v>8.2349999999999994</v>
      </c>
    </row>
    <row r="1098" spans="1:15" x14ac:dyDescent="0.45">
      <c r="A1098" t="s">
        <v>209</v>
      </c>
      <c r="B1098" s="6">
        <f>_xlfn.XLOOKUP(Table1[[#This Row],[Transaction_ID]],Transactions!A$2:A$501,Transactions!D$2:D$501)</f>
        <v>45734</v>
      </c>
      <c r="C1098">
        <v>123547</v>
      </c>
      <c r="D1098" s="5">
        <f>_xlfn.XLOOKUP(Table1[[#This Row],[SKU]],Products!A$2:A$91,Products!E$2:E$91)</f>
        <v>2.99</v>
      </c>
      <c r="E1098" s="5">
        <f>_xlfn.XLOOKUP(C1098,Products!A$2:A$91,Products!F$2:F$91)</f>
        <v>0</v>
      </c>
      <c r="F1098">
        <v>5</v>
      </c>
      <c r="G1098" s="5">
        <f>Table1[[#This Row],[Price]]*Table1[[#This Row],[Quantity_Sold]]</f>
        <v>14.950000000000001</v>
      </c>
      <c r="H1098" s="5">
        <f t="shared" ca="1" si="34"/>
        <v>14.950000000000001</v>
      </c>
      <c r="I1098">
        <f>_xlfn.XLOOKUP(Table1[[#This Row],[Transaction_ID]],Transactions!A$2:A$501,Transactions!B$2:B$501)</f>
        <v>210</v>
      </c>
      <c r="J1098">
        <f>_xlfn.XLOOKUP(Table1[[#This Row],[Transaction_ID]],Transactions!$A$2:$A$501,Transactions!$C$2:$C$501)</f>
        <v>3</v>
      </c>
      <c r="K1098" t="str">
        <f>_xlfn.XLOOKUP(Table1[[#This Row],[Transaction_ID]],Transactions!A$2:A$501,Transactions!F$2:F$501)</f>
        <v>Cash</v>
      </c>
      <c r="L1098" t="b">
        <f>_xlfn.XLOOKUP(Table1[[#This Row],[Transaction_ID]],Transactions!A$2:A$501,Transactions!G$2:G$501)</f>
        <v>1</v>
      </c>
      <c r="M1098" s="1">
        <f>IF(L1098=TRUE, _xlfn.XLOOKUP(C1098, Products!A$2:A$91,Products!G$2:G$91), 0)</f>
        <v>0</v>
      </c>
      <c r="N1098" t="str">
        <f ca="1">_xlfn.TEXTJOIN(", ", TRUE,
 IF(AND(L1098=TRUE, E1098&gt;0), "Membership Pricing", ""),
 IF(AND(L1098=TRUE, M1098&gt;0), "PC Points", ""),
 IF(AND(_xlfn.XLOOKUP(C1098, Products!A:A, Products!C:C, "")="Bakery", RAND()&lt;0.3), "50% Perishable", "")
)</f>
        <v/>
      </c>
      <c r="O1098" s="5">
        <f t="shared" ca="1" si="35"/>
        <v>0</v>
      </c>
    </row>
    <row r="1099" spans="1:15" x14ac:dyDescent="0.45">
      <c r="A1099" t="s">
        <v>209</v>
      </c>
      <c r="B1099" s="6">
        <f>_xlfn.XLOOKUP(Table1[[#This Row],[Transaction_ID]],Transactions!A$2:A$501,Transactions!D$2:D$501)</f>
        <v>45734</v>
      </c>
      <c r="C1099">
        <v>123516</v>
      </c>
      <c r="D1099" s="5">
        <f>_xlfn.XLOOKUP(Table1[[#This Row],[SKU]],Products!A$2:A$91,Products!E$2:E$91)</f>
        <v>7.99</v>
      </c>
      <c r="E1099" s="5">
        <f>_xlfn.XLOOKUP(C1099,Products!A$2:A$91,Products!F$2:F$91)</f>
        <v>0</v>
      </c>
      <c r="F1099">
        <v>1</v>
      </c>
      <c r="G1099" s="5">
        <f>Table1[[#This Row],[Price]]*Table1[[#This Row],[Quantity_Sold]]</f>
        <v>7.99</v>
      </c>
      <c r="H1099" s="5">
        <f t="shared" ca="1" si="34"/>
        <v>7.99</v>
      </c>
      <c r="I1099">
        <f>_xlfn.XLOOKUP(Table1[[#This Row],[Transaction_ID]],Transactions!A$2:A$501,Transactions!B$2:B$501)</f>
        <v>210</v>
      </c>
      <c r="J1099">
        <f>_xlfn.XLOOKUP(Table1[[#This Row],[Transaction_ID]],Transactions!$A$2:$A$501,Transactions!$C$2:$C$501)</f>
        <v>3</v>
      </c>
      <c r="K1099" t="str">
        <f>_xlfn.XLOOKUP(Table1[[#This Row],[Transaction_ID]],Transactions!A$2:A$501,Transactions!F$2:F$501)</f>
        <v>Cash</v>
      </c>
      <c r="L1099" t="b">
        <f>_xlfn.XLOOKUP(Table1[[#This Row],[Transaction_ID]],Transactions!A$2:A$501,Transactions!G$2:G$501)</f>
        <v>1</v>
      </c>
      <c r="M1099" s="1">
        <f>IF(L1099=TRUE, _xlfn.XLOOKUP(C1099, Products!A$2:A$91,Products!G$2:G$91), 0)</f>
        <v>0</v>
      </c>
      <c r="N1099" t="str">
        <f ca="1">_xlfn.TEXTJOIN(", ", TRUE,
 IF(AND(L1099=TRUE, E1099&gt;0), "Membership Pricing", ""),
 IF(AND(L1099=TRUE, M1099&gt;0), "PC Points", ""),
 IF(AND(_xlfn.XLOOKUP(C1099, Products!A:A, Products!C:C, "")="Bakery", RAND()&lt;0.3), "50% Perishable", "")
)</f>
        <v/>
      </c>
      <c r="O1099" s="5">
        <f t="shared" ca="1" si="35"/>
        <v>0</v>
      </c>
    </row>
    <row r="1100" spans="1:15" x14ac:dyDescent="0.45">
      <c r="A1100" t="s">
        <v>443</v>
      </c>
      <c r="B1100" s="6">
        <f>_xlfn.XLOOKUP(Table1[[#This Row],[Transaction_ID]],Transactions!A$2:A$501,Transactions!D$2:D$501)</f>
        <v>45734</v>
      </c>
      <c r="C1100">
        <v>123514</v>
      </c>
      <c r="D1100" s="5">
        <f>_xlfn.XLOOKUP(Table1[[#This Row],[SKU]],Products!A$2:A$91,Products!E$2:E$91)</f>
        <v>9.99</v>
      </c>
      <c r="E1100" s="5">
        <f>_xlfn.XLOOKUP(C1100,Products!A$2:A$91,Products!F$2:F$91)</f>
        <v>0</v>
      </c>
      <c r="F1100">
        <v>3</v>
      </c>
      <c r="G1100" s="5">
        <f>Table1[[#This Row],[Price]]*Table1[[#This Row],[Quantity_Sold]]</f>
        <v>29.97</v>
      </c>
      <c r="H1100" s="5">
        <f t="shared" ca="1" si="34"/>
        <v>29.97</v>
      </c>
      <c r="I1100">
        <f>_xlfn.XLOOKUP(Table1[[#This Row],[Transaction_ID]],Transactions!A$2:A$501,Transactions!B$2:B$501)</f>
        <v>212</v>
      </c>
      <c r="J1100">
        <f>_xlfn.XLOOKUP(Table1[[#This Row],[Transaction_ID]],Transactions!$A$2:$A$501,Transactions!$C$2:$C$501)</f>
        <v>5</v>
      </c>
      <c r="K1100" t="str">
        <f>_xlfn.XLOOKUP(Table1[[#This Row],[Transaction_ID]],Transactions!A$2:A$501,Transactions!F$2:F$501)</f>
        <v>Cash</v>
      </c>
      <c r="L1100" t="b">
        <f>_xlfn.XLOOKUP(Table1[[#This Row],[Transaction_ID]],Transactions!A$2:A$501,Transactions!G$2:G$501)</f>
        <v>1</v>
      </c>
      <c r="M1100" s="1">
        <f>IF(L1100=TRUE, _xlfn.XLOOKUP(C1100, Products!A$2:A$91,Products!G$2:G$91), 0)</f>
        <v>0</v>
      </c>
      <c r="N1100" t="str">
        <f ca="1">_xlfn.TEXTJOIN(", ", TRUE,
 IF(AND(L1100=TRUE, E1100&gt;0), "Membership Pricing", ""),
 IF(AND(L1100=TRUE, M1100&gt;0), "PC Points", ""),
 IF(AND(_xlfn.XLOOKUP(C1100, Products!A:A, Products!C:C, "")="Bakery", RAND()&lt;0.3), "50% Perishable", "")
)</f>
        <v/>
      </c>
      <c r="O1100" s="5">
        <f t="shared" ca="1" si="35"/>
        <v>0</v>
      </c>
    </row>
    <row r="1101" spans="1:15" x14ac:dyDescent="0.45">
      <c r="A1101" t="s">
        <v>443</v>
      </c>
      <c r="B1101" s="6">
        <f>_xlfn.XLOOKUP(Table1[[#This Row],[Transaction_ID]],Transactions!A$2:A$501,Transactions!D$2:D$501)</f>
        <v>45734</v>
      </c>
      <c r="C1101">
        <v>123579</v>
      </c>
      <c r="D1101" s="5">
        <f>_xlfn.XLOOKUP(Table1[[#This Row],[SKU]],Products!A$2:A$91,Products!E$2:E$91)</f>
        <v>5.49</v>
      </c>
      <c r="E1101" s="5">
        <f>_xlfn.XLOOKUP(C1101,Products!A$2:A$91,Products!F$2:F$91)</f>
        <v>0</v>
      </c>
      <c r="F1101">
        <v>3</v>
      </c>
      <c r="G1101" s="5">
        <f>Table1[[#This Row],[Price]]*Table1[[#This Row],[Quantity_Sold]]</f>
        <v>16.47</v>
      </c>
      <c r="H1101" s="5">
        <f t="shared" ca="1" si="34"/>
        <v>8.2349999999999994</v>
      </c>
      <c r="I1101">
        <f>_xlfn.XLOOKUP(Table1[[#This Row],[Transaction_ID]],Transactions!A$2:A$501,Transactions!B$2:B$501)</f>
        <v>212</v>
      </c>
      <c r="J1101">
        <f>_xlfn.XLOOKUP(Table1[[#This Row],[Transaction_ID]],Transactions!$A$2:$A$501,Transactions!$C$2:$C$501)</f>
        <v>5</v>
      </c>
      <c r="K1101" t="str">
        <f>_xlfn.XLOOKUP(Table1[[#This Row],[Transaction_ID]],Transactions!A$2:A$501,Transactions!F$2:F$501)</f>
        <v>Cash</v>
      </c>
      <c r="L1101" t="b">
        <f>_xlfn.XLOOKUP(Table1[[#This Row],[Transaction_ID]],Transactions!A$2:A$501,Transactions!G$2:G$501)</f>
        <v>1</v>
      </c>
      <c r="M1101" s="1">
        <f>IF(L1101=TRUE, _xlfn.XLOOKUP(C1101, Products!A$2:A$91,Products!G$2:G$91), 0)</f>
        <v>0</v>
      </c>
      <c r="N1101" t="str">
        <f ca="1">_xlfn.TEXTJOIN(", ", TRUE,
 IF(AND(L1101=TRUE, E1101&gt;0), "Membership Pricing", ""),
 IF(AND(L1101=TRUE, M1101&gt;0), "PC Points", ""),
 IF(AND(_xlfn.XLOOKUP(C1101, Products!A:A, Products!C:C, "")="Bakery", RAND()&lt;0.3), "50% Perishable", "")
)</f>
        <v>50% Perishable</v>
      </c>
      <c r="O1101" s="5">
        <f t="shared" ca="1" si="35"/>
        <v>8.2349999999999994</v>
      </c>
    </row>
    <row r="1102" spans="1:15" x14ac:dyDescent="0.45">
      <c r="A1102" t="s">
        <v>210</v>
      </c>
      <c r="B1102" s="6">
        <f>_xlfn.XLOOKUP(Table1[[#This Row],[Transaction_ID]],Transactions!A$2:A$501,Transactions!D$2:D$501)</f>
        <v>45708</v>
      </c>
      <c r="C1102">
        <v>123546</v>
      </c>
      <c r="D1102" s="5">
        <f>_xlfn.XLOOKUP(Table1[[#This Row],[SKU]],Products!A$2:A$91,Products!E$2:E$91)</f>
        <v>3.49</v>
      </c>
      <c r="E1102" s="5">
        <f>_xlfn.XLOOKUP(C1102,Products!A$2:A$91,Products!F$2:F$91)</f>
        <v>0</v>
      </c>
      <c r="F1102">
        <v>5</v>
      </c>
      <c r="G1102" s="5">
        <f>Table1[[#This Row],[Price]]*Table1[[#This Row],[Quantity_Sold]]</f>
        <v>17.450000000000003</v>
      </c>
      <c r="H1102" s="5">
        <f t="shared" ca="1" si="34"/>
        <v>17.450000000000003</v>
      </c>
      <c r="I1102">
        <f>_xlfn.XLOOKUP(Table1[[#This Row],[Transaction_ID]],Transactions!A$2:A$501,Transactions!B$2:B$501)</f>
        <v>213</v>
      </c>
      <c r="J1102">
        <f>_xlfn.XLOOKUP(Table1[[#This Row],[Transaction_ID]],Transactions!$A$2:$A$501,Transactions!$C$2:$C$501)</f>
        <v>4</v>
      </c>
      <c r="K1102" t="str">
        <f>_xlfn.XLOOKUP(Table1[[#This Row],[Transaction_ID]],Transactions!A$2:A$501,Transactions!F$2:F$501)</f>
        <v>Cash</v>
      </c>
      <c r="L1102" t="b">
        <f>_xlfn.XLOOKUP(Table1[[#This Row],[Transaction_ID]],Transactions!A$2:A$501,Transactions!G$2:G$501)</f>
        <v>1</v>
      </c>
      <c r="M1102" s="1">
        <f>IF(L1102=TRUE, _xlfn.XLOOKUP(C1102, Products!A$2:A$91,Products!G$2:G$91), 0)</f>
        <v>0</v>
      </c>
      <c r="N1102" t="str">
        <f ca="1">_xlfn.TEXTJOIN(", ", TRUE,
 IF(AND(L1102=TRUE, E1102&gt;0), "Membership Pricing", ""),
 IF(AND(L1102=TRUE, M1102&gt;0), "PC Points", ""),
 IF(AND(_xlfn.XLOOKUP(C1102, Products!A:A, Products!C:C, "")="Bakery", RAND()&lt;0.3), "50% Perishable", "")
)</f>
        <v/>
      </c>
      <c r="O1102" s="5">
        <f t="shared" ca="1" si="35"/>
        <v>0</v>
      </c>
    </row>
    <row r="1103" spans="1:15" x14ac:dyDescent="0.45">
      <c r="A1103" t="s">
        <v>210</v>
      </c>
      <c r="B1103" s="6">
        <f>_xlfn.XLOOKUP(Table1[[#This Row],[Transaction_ID]],Transactions!A$2:A$501,Transactions!D$2:D$501)</f>
        <v>45708</v>
      </c>
      <c r="C1103">
        <v>123583</v>
      </c>
      <c r="D1103" s="5">
        <f>_xlfn.XLOOKUP(Table1[[#This Row],[SKU]],Products!A$2:A$91,Products!E$2:E$91)</f>
        <v>3.49</v>
      </c>
      <c r="E1103" s="5">
        <f>_xlfn.XLOOKUP(C1103,Products!A$2:A$91,Products!F$2:F$91)</f>
        <v>0</v>
      </c>
      <c r="F1103">
        <v>4</v>
      </c>
      <c r="G1103" s="5">
        <f>Table1[[#This Row],[Price]]*Table1[[#This Row],[Quantity_Sold]]</f>
        <v>13.96</v>
      </c>
      <c r="H1103" s="5">
        <f t="shared" ca="1" si="34"/>
        <v>13.96</v>
      </c>
      <c r="I1103">
        <f>_xlfn.XLOOKUP(Table1[[#This Row],[Transaction_ID]],Transactions!A$2:A$501,Transactions!B$2:B$501)</f>
        <v>213</v>
      </c>
      <c r="J1103">
        <f>_xlfn.XLOOKUP(Table1[[#This Row],[Transaction_ID]],Transactions!$A$2:$A$501,Transactions!$C$2:$C$501)</f>
        <v>4</v>
      </c>
      <c r="K1103" t="str">
        <f>_xlfn.XLOOKUP(Table1[[#This Row],[Transaction_ID]],Transactions!A$2:A$501,Transactions!F$2:F$501)</f>
        <v>Cash</v>
      </c>
      <c r="L1103" t="b">
        <f>_xlfn.XLOOKUP(Table1[[#This Row],[Transaction_ID]],Transactions!A$2:A$501,Transactions!G$2:G$501)</f>
        <v>1</v>
      </c>
      <c r="M1103" s="1">
        <f>IF(L1103=TRUE, _xlfn.XLOOKUP(C1103, Products!A$2:A$91,Products!G$2:G$91), 0)</f>
        <v>0</v>
      </c>
      <c r="N1103" t="str">
        <f ca="1">_xlfn.TEXTJOIN(", ", TRUE,
 IF(AND(L1103=TRUE, E1103&gt;0), "Membership Pricing", ""),
 IF(AND(L1103=TRUE, M1103&gt;0), "PC Points", ""),
 IF(AND(_xlfn.XLOOKUP(C1103, Products!A:A, Products!C:C, "")="Bakery", RAND()&lt;0.3), "50% Perishable", "")
)</f>
        <v/>
      </c>
      <c r="O1103" s="5">
        <f t="shared" ca="1" si="35"/>
        <v>0</v>
      </c>
    </row>
    <row r="1104" spans="1:15" x14ac:dyDescent="0.45">
      <c r="A1104" t="s">
        <v>210</v>
      </c>
      <c r="B1104" s="6">
        <f>_xlfn.XLOOKUP(Table1[[#This Row],[Transaction_ID]],Transactions!A$2:A$501,Transactions!D$2:D$501)</f>
        <v>45708</v>
      </c>
      <c r="C1104">
        <v>123577</v>
      </c>
      <c r="D1104" s="5">
        <f>_xlfn.XLOOKUP(Table1[[#This Row],[SKU]],Products!A$2:A$91,Products!E$2:E$91)</f>
        <v>2.4900000000000002</v>
      </c>
      <c r="E1104" s="5">
        <f>_xlfn.XLOOKUP(C1104,Products!A$2:A$91,Products!F$2:F$91)</f>
        <v>0</v>
      </c>
      <c r="F1104">
        <v>2</v>
      </c>
      <c r="G1104" s="5">
        <f>Table1[[#This Row],[Price]]*Table1[[#This Row],[Quantity_Sold]]</f>
        <v>4.9800000000000004</v>
      </c>
      <c r="H1104" s="5">
        <f t="shared" ca="1" si="34"/>
        <v>4.9800000000000004</v>
      </c>
      <c r="I1104">
        <f>_xlfn.XLOOKUP(Table1[[#This Row],[Transaction_ID]],Transactions!A$2:A$501,Transactions!B$2:B$501)</f>
        <v>213</v>
      </c>
      <c r="J1104">
        <f>_xlfn.XLOOKUP(Table1[[#This Row],[Transaction_ID]],Transactions!$A$2:$A$501,Transactions!$C$2:$C$501)</f>
        <v>4</v>
      </c>
      <c r="K1104" t="str">
        <f>_xlfn.XLOOKUP(Table1[[#This Row],[Transaction_ID]],Transactions!A$2:A$501,Transactions!F$2:F$501)</f>
        <v>Cash</v>
      </c>
      <c r="L1104" t="b">
        <f>_xlfn.XLOOKUP(Table1[[#This Row],[Transaction_ID]],Transactions!A$2:A$501,Transactions!G$2:G$501)</f>
        <v>1</v>
      </c>
      <c r="M1104" s="1">
        <f>IF(L1104=TRUE, _xlfn.XLOOKUP(C1104, Products!A$2:A$91,Products!G$2:G$91), 0)</f>
        <v>0</v>
      </c>
      <c r="N1104" t="str">
        <f ca="1">_xlfn.TEXTJOIN(", ", TRUE,
 IF(AND(L1104=TRUE, E1104&gt;0), "Membership Pricing", ""),
 IF(AND(L1104=TRUE, M1104&gt;0), "PC Points", ""),
 IF(AND(_xlfn.XLOOKUP(C1104, Products!A:A, Products!C:C, "")="Bakery", RAND()&lt;0.3), "50% Perishable", "")
)</f>
        <v/>
      </c>
      <c r="O1104" s="5">
        <f t="shared" ca="1" si="35"/>
        <v>0</v>
      </c>
    </row>
    <row r="1105" spans="1:15" x14ac:dyDescent="0.45">
      <c r="A1105" t="s">
        <v>210</v>
      </c>
      <c r="B1105" s="6">
        <f>_xlfn.XLOOKUP(Table1[[#This Row],[Transaction_ID]],Transactions!A$2:A$501,Transactions!D$2:D$501)</f>
        <v>45708</v>
      </c>
      <c r="C1105">
        <v>123576</v>
      </c>
      <c r="D1105" s="5">
        <f>_xlfn.XLOOKUP(Table1[[#This Row],[SKU]],Products!A$2:A$91,Products!E$2:E$91)</f>
        <v>2.99</v>
      </c>
      <c r="E1105" s="5">
        <f>_xlfn.XLOOKUP(C1105,Products!A$2:A$91,Products!F$2:F$91)</f>
        <v>0</v>
      </c>
      <c r="F1105">
        <v>4</v>
      </c>
      <c r="G1105" s="5">
        <f>Table1[[#This Row],[Price]]*Table1[[#This Row],[Quantity_Sold]]</f>
        <v>11.96</v>
      </c>
      <c r="H1105" s="5">
        <f t="shared" ca="1" si="34"/>
        <v>11.96</v>
      </c>
      <c r="I1105">
        <f>_xlfn.XLOOKUP(Table1[[#This Row],[Transaction_ID]],Transactions!A$2:A$501,Transactions!B$2:B$501)</f>
        <v>213</v>
      </c>
      <c r="J1105">
        <f>_xlfn.XLOOKUP(Table1[[#This Row],[Transaction_ID]],Transactions!$A$2:$A$501,Transactions!$C$2:$C$501)</f>
        <v>4</v>
      </c>
      <c r="K1105" t="str">
        <f>_xlfn.XLOOKUP(Table1[[#This Row],[Transaction_ID]],Transactions!A$2:A$501,Transactions!F$2:F$501)</f>
        <v>Cash</v>
      </c>
      <c r="L1105" t="b">
        <f>_xlfn.XLOOKUP(Table1[[#This Row],[Transaction_ID]],Transactions!A$2:A$501,Transactions!G$2:G$501)</f>
        <v>1</v>
      </c>
      <c r="M1105" s="1">
        <f>IF(L1105=TRUE, _xlfn.XLOOKUP(C1105, Products!A$2:A$91,Products!G$2:G$91), 0)</f>
        <v>0</v>
      </c>
      <c r="N1105" t="str">
        <f ca="1">_xlfn.TEXTJOIN(", ", TRUE,
 IF(AND(L1105=TRUE, E1105&gt;0), "Membership Pricing", ""),
 IF(AND(L1105=TRUE, M1105&gt;0), "PC Points", ""),
 IF(AND(_xlfn.XLOOKUP(C1105, Products!A:A, Products!C:C, "")="Bakery", RAND()&lt;0.3), "50% Perishable", "")
)</f>
        <v/>
      </c>
      <c r="O1105" s="5">
        <f t="shared" ca="1" si="35"/>
        <v>0</v>
      </c>
    </row>
    <row r="1106" spans="1:15" x14ac:dyDescent="0.45">
      <c r="A1106" t="s">
        <v>444</v>
      </c>
      <c r="B1106" s="6">
        <f>_xlfn.XLOOKUP(Table1[[#This Row],[Transaction_ID]],Transactions!A$2:A$501,Transactions!D$2:D$501)</f>
        <v>45708</v>
      </c>
      <c r="C1106">
        <v>123591</v>
      </c>
      <c r="D1106" s="5">
        <f>_xlfn.XLOOKUP(Table1[[#This Row],[SKU]],Products!A$2:A$91,Products!E$2:E$91)</f>
        <v>4.49</v>
      </c>
      <c r="E1106" s="5">
        <f>_xlfn.XLOOKUP(C1106,Products!A$2:A$91,Products!F$2:F$91)</f>
        <v>0</v>
      </c>
      <c r="F1106">
        <v>1</v>
      </c>
      <c r="G1106" s="5">
        <f>Table1[[#This Row],[Price]]*Table1[[#This Row],[Quantity_Sold]]</f>
        <v>4.49</v>
      </c>
      <c r="H1106" s="5">
        <f t="shared" ca="1" si="34"/>
        <v>4.49</v>
      </c>
      <c r="I1106">
        <f>_xlfn.XLOOKUP(Table1[[#This Row],[Transaction_ID]],Transactions!A$2:A$501,Transactions!B$2:B$501)</f>
        <v>212</v>
      </c>
      <c r="J1106">
        <f>_xlfn.XLOOKUP(Table1[[#This Row],[Transaction_ID]],Transactions!$A$2:$A$501,Transactions!$C$2:$C$501)</f>
        <v>4</v>
      </c>
      <c r="K1106" t="str">
        <f>_xlfn.XLOOKUP(Table1[[#This Row],[Transaction_ID]],Transactions!A$2:A$501,Transactions!F$2:F$501)</f>
        <v>Credit Card</v>
      </c>
      <c r="L1106" t="b">
        <f>_xlfn.XLOOKUP(Table1[[#This Row],[Transaction_ID]],Transactions!A$2:A$501,Transactions!G$2:G$501)</f>
        <v>1</v>
      </c>
      <c r="M1106" s="1">
        <f>IF(L1106=TRUE, _xlfn.XLOOKUP(C1106, Products!A$2:A$91,Products!G$2:G$91), 0)</f>
        <v>0</v>
      </c>
      <c r="N1106" t="str">
        <f ca="1">_xlfn.TEXTJOIN(", ", TRUE,
 IF(AND(L1106=TRUE, E1106&gt;0), "Membership Pricing", ""),
 IF(AND(L1106=TRUE, M1106&gt;0), "PC Points", ""),
 IF(AND(_xlfn.XLOOKUP(C1106, Products!A:A, Products!C:C, "")="Bakery", RAND()&lt;0.3), "50% Perishable", "")
)</f>
        <v/>
      </c>
      <c r="O1106" s="5">
        <f t="shared" ca="1" si="35"/>
        <v>0</v>
      </c>
    </row>
    <row r="1107" spans="1:15" x14ac:dyDescent="0.45">
      <c r="A1107" t="s">
        <v>444</v>
      </c>
      <c r="B1107" s="6">
        <f>_xlfn.XLOOKUP(Table1[[#This Row],[Transaction_ID]],Transactions!A$2:A$501,Transactions!D$2:D$501)</f>
        <v>45708</v>
      </c>
      <c r="C1107">
        <v>123537</v>
      </c>
      <c r="D1107" s="5">
        <f>_xlfn.XLOOKUP(Table1[[#This Row],[SKU]],Products!A$2:A$91,Products!E$2:E$91)</f>
        <v>6.49</v>
      </c>
      <c r="E1107" s="5">
        <f>_xlfn.XLOOKUP(C1107,Products!A$2:A$91,Products!F$2:F$91)</f>
        <v>0</v>
      </c>
      <c r="F1107">
        <v>5</v>
      </c>
      <c r="G1107" s="5">
        <f>Table1[[#This Row],[Price]]*Table1[[#This Row],[Quantity_Sold]]</f>
        <v>32.450000000000003</v>
      </c>
      <c r="H1107" s="5">
        <f t="shared" ca="1" si="34"/>
        <v>32.450000000000003</v>
      </c>
      <c r="I1107">
        <f>_xlfn.XLOOKUP(Table1[[#This Row],[Transaction_ID]],Transactions!A$2:A$501,Transactions!B$2:B$501)</f>
        <v>212</v>
      </c>
      <c r="J1107">
        <f>_xlfn.XLOOKUP(Table1[[#This Row],[Transaction_ID]],Transactions!$A$2:$A$501,Transactions!$C$2:$C$501)</f>
        <v>4</v>
      </c>
      <c r="K1107" t="str">
        <f>_xlfn.XLOOKUP(Table1[[#This Row],[Transaction_ID]],Transactions!A$2:A$501,Transactions!F$2:F$501)</f>
        <v>Credit Card</v>
      </c>
      <c r="L1107" t="b">
        <f>_xlfn.XLOOKUP(Table1[[#This Row],[Transaction_ID]],Transactions!A$2:A$501,Transactions!G$2:G$501)</f>
        <v>1</v>
      </c>
      <c r="M1107" s="1">
        <f>IF(L1107=TRUE, _xlfn.XLOOKUP(C1107, Products!A$2:A$91,Products!G$2:G$91), 0)</f>
        <v>0</v>
      </c>
      <c r="N1107" t="str">
        <f ca="1">_xlfn.TEXTJOIN(", ", TRUE,
 IF(AND(L1107=TRUE, E1107&gt;0), "Membership Pricing", ""),
 IF(AND(L1107=TRUE, M1107&gt;0), "PC Points", ""),
 IF(AND(_xlfn.XLOOKUP(C1107, Products!A:A, Products!C:C, "")="Bakery", RAND()&lt;0.3), "50% Perishable", "")
)</f>
        <v/>
      </c>
      <c r="O1107" s="5">
        <f t="shared" ca="1" si="35"/>
        <v>0</v>
      </c>
    </row>
    <row r="1108" spans="1:15" x14ac:dyDescent="0.45">
      <c r="A1108" t="s">
        <v>445</v>
      </c>
      <c r="B1108" s="6">
        <f>_xlfn.XLOOKUP(Table1[[#This Row],[Transaction_ID]],Transactions!A$2:A$501,Transactions!D$2:D$501)</f>
        <v>45708</v>
      </c>
      <c r="C1108">
        <v>123556</v>
      </c>
      <c r="D1108" s="5">
        <f>_xlfn.XLOOKUP(Table1[[#This Row],[SKU]],Products!A$2:A$91,Products!E$2:E$91)</f>
        <v>9.99</v>
      </c>
      <c r="E1108" s="5">
        <f>_xlfn.XLOOKUP(C1108,Products!A$2:A$91,Products!F$2:F$91)</f>
        <v>0</v>
      </c>
      <c r="F1108">
        <v>5</v>
      </c>
      <c r="G1108" s="5">
        <f>Table1[[#This Row],[Price]]*Table1[[#This Row],[Quantity_Sold]]</f>
        <v>49.95</v>
      </c>
      <c r="H1108" s="5">
        <f t="shared" ca="1" si="34"/>
        <v>49.95</v>
      </c>
      <c r="I1108">
        <f>_xlfn.XLOOKUP(Table1[[#This Row],[Transaction_ID]],Transactions!A$2:A$501,Transactions!B$2:B$501)</f>
        <v>207</v>
      </c>
      <c r="J1108">
        <f>_xlfn.XLOOKUP(Table1[[#This Row],[Transaction_ID]],Transactions!$A$2:$A$501,Transactions!$C$2:$C$501)</f>
        <v>1</v>
      </c>
      <c r="K1108" t="str">
        <f>_xlfn.XLOOKUP(Table1[[#This Row],[Transaction_ID]],Transactions!A$2:A$501,Transactions!F$2:F$501)</f>
        <v>Credit Card</v>
      </c>
      <c r="L1108" t="b">
        <f>_xlfn.XLOOKUP(Table1[[#This Row],[Transaction_ID]],Transactions!A$2:A$501,Transactions!G$2:G$501)</f>
        <v>1</v>
      </c>
      <c r="M1108" s="1">
        <f>IF(L1108=TRUE, _xlfn.XLOOKUP(C1108, Products!A$2:A$91,Products!G$2:G$91), 0)</f>
        <v>0</v>
      </c>
      <c r="N1108" t="str">
        <f ca="1">_xlfn.TEXTJOIN(", ", TRUE,
 IF(AND(L1108=TRUE, E1108&gt;0), "Membership Pricing", ""),
 IF(AND(L1108=TRUE, M1108&gt;0), "PC Points", ""),
 IF(AND(_xlfn.XLOOKUP(C1108, Products!A:A, Products!C:C, "")="Bakery", RAND()&lt;0.3), "50% Perishable", "")
)</f>
        <v/>
      </c>
      <c r="O1108" s="5">
        <f t="shared" ca="1" si="35"/>
        <v>0</v>
      </c>
    </row>
    <row r="1109" spans="1:15" x14ac:dyDescent="0.45">
      <c r="A1109" t="s">
        <v>445</v>
      </c>
      <c r="B1109" s="6">
        <f>_xlfn.XLOOKUP(Table1[[#This Row],[Transaction_ID]],Transactions!A$2:A$501,Transactions!D$2:D$501)</f>
        <v>45708</v>
      </c>
      <c r="C1109">
        <v>123529</v>
      </c>
      <c r="D1109" s="5">
        <f>_xlfn.XLOOKUP(Table1[[#This Row],[SKU]],Products!A$2:A$91,Products!E$2:E$91)</f>
        <v>2.99</v>
      </c>
      <c r="E1109" s="5">
        <f>_xlfn.XLOOKUP(C1109,Products!A$2:A$91,Products!F$2:F$91)</f>
        <v>0</v>
      </c>
      <c r="F1109">
        <v>2</v>
      </c>
      <c r="G1109" s="5">
        <f>Table1[[#This Row],[Price]]*Table1[[#This Row],[Quantity_Sold]]</f>
        <v>5.98</v>
      </c>
      <c r="H1109" s="5">
        <f t="shared" ca="1" si="34"/>
        <v>5.98</v>
      </c>
      <c r="I1109">
        <f>_xlfn.XLOOKUP(Table1[[#This Row],[Transaction_ID]],Transactions!A$2:A$501,Transactions!B$2:B$501)</f>
        <v>207</v>
      </c>
      <c r="J1109">
        <f>_xlfn.XLOOKUP(Table1[[#This Row],[Transaction_ID]],Transactions!$A$2:$A$501,Transactions!$C$2:$C$501)</f>
        <v>1</v>
      </c>
      <c r="K1109" t="str">
        <f>_xlfn.XLOOKUP(Table1[[#This Row],[Transaction_ID]],Transactions!A$2:A$501,Transactions!F$2:F$501)</f>
        <v>Credit Card</v>
      </c>
      <c r="L1109" t="b">
        <f>_xlfn.XLOOKUP(Table1[[#This Row],[Transaction_ID]],Transactions!A$2:A$501,Transactions!G$2:G$501)</f>
        <v>1</v>
      </c>
      <c r="M1109" s="1">
        <f>IF(L1109=TRUE, _xlfn.XLOOKUP(C1109, Products!A$2:A$91,Products!G$2:G$91), 0)</f>
        <v>500</v>
      </c>
      <c r="N1109" t="str">
        <f ca="1">_xlfn.TEXTJOIN(", ", TRUE,
 IF(AND(L1109=TRUE, E1109&gt;0), "Membership Pricing", ""),
 IF(AND(L1109=TRUE, M1109&gt;0), "PC Points", ""),
 IF(AND(_xlfn.XLOOKUP(C1109, Products!A:A, Products!C:C, "")="Bakery", RAND()&lt;0.3), "50% Perishable", "")
)</f>
        <v>PC Points</v>
      </c>
      <c r="O1109" s="5">
        <f t="shared" ca="1" si="35"/>
        <v>0</v>
      </c>
    </row>
    <row r="1110" spans="1:15" x14ac:dyDescent="0.45">
      <c r="A1110" t="s">
        <v>445</v>
      </c>
      <c r="B1110" s="6">
        <f>_xlfn.XLOOKUP(Table1[[#This Row],[Transaction_ID]],Transactions!A$2:A$501,Transactions!D$2:D$501)</f>
        <v>45708</v>
      </c>
      <c r="C1110">
        <v>123569</v>
      </c>
      <c r="D1110" s="5">
        <f>_xlfn.XLOOKUP(Table1[[#This Row],[SKU]],Products!A$2:A$91,Products!E$2:E$91)</f>
        <v>3.99</v>
      </c>
      <c r="E1110" s="5">
        <f>_xlfn.XLOOKUP(C1110,Products!A$2:A$91,Products!F$2:F$91)</f>
        <v>0</v>
      </c>
      <c r="F1110">
        <v>2</v>
      </c>
      <c r="G1110" s="5">
        <f>Table1[[#This Row],[Price]]*Table1[[#This Row],[Quantity_Sold]]</f>
        <v>7.98</v>
      </c>
      <c r="H1110" s="5">
        <f t="shared" ca="1" si="34"/>
        <v>7.98</v>
      </c>
      <c r="I1110">
        <f>_xlfn.XLOOKUP(Table1[[#This Row],[Transaction_ID]],Transactions!A$2:A$501,Transactions!B$2:B$501)</f>
        <v>207</v>
      </c>
      <c r="J1110">
        <f>_xlfn.XLOOKUP(Table1[[#This Row],[Transaction_ID]],Transactions!$A$2:$A$501,Transactions!$C$2:$C$501)</f>
        <v>1</v>
      </c>
      <c r="K1110" t="str">
        <f>_xlfn.XLOOKUP(Table1[[#This Row],[Transaction_ID]],Transactions!A$2:A$501,Transactions!F$2:F$501)</f>
        <v>Credit Card</v>
      </c>
      <c r="L1110" t="b">
        <f>_xlfn.XLOOKUP(Table1[[#This Row],[Transaction_ID]],Transactions!A$2:A$501,Transactions!G$2:G$501)</f>
        <v>1</v>
      </c>
      <c r="M1110" s="1">
        <f>IF(L1110=TRUE, _xlfn.XLOOKUP(C1110, Products!A$2:A$91,Products!G$2:G$91), 0)</f>
        <v>0</v>
      </c>
      <c r="N1110" t="str">
        <f ca="1">_xlfn.TEXTJOIN(", ", TRUE,
 IF(AND(L1110=TRUE, E1110&gt;0), "Membership Pricing", ""),
 IF(AND(L1110=TRUE, M1110&gt;0), "PC Points", ""),
 IF(AND(_xlfn.XLOOKUP(C1110, Products!A:A, Products!C:C, "")="Bakery", RAND()&lt;0.3), "50% Perishable", "")
)</f>
        <v/>
      </c>
      <c r="O1110" s="5">
        <f t="shared" ca="1" si="35"/>
        <v>0</v>
      </c>
    </row>
    <row r="1111" spans="1:15" x14ac:dyDescent="0.45">
      <c r="A1111" t="s">
        <v>445</v>
      </c>
      <c r="B1111" s="6">
        <f>_xlfn.XLOOKUP(Table1[[#This Row],[Transaction_ID]],Transactions!A$2:A$501,Transactions!D$2:D$501)</f>
        <v>45708</v>
      </c>
      <c r="C1111">
        <v>123518</v>
      </c>
      <c r="D1111" s="5">
        <f>_xlfn.XLOOKUP(Table1[[#This Row],[SKU]],Products!A$2:A$91,Products!E$2:E$91)</f>
        <v>1.99</v>
      </c>
      <c r="E1111" s="5">
        <f>_xlfn.XLOOKUP(C1111,Products!A$2:A$91,Products!F$2:F$91)</f>
        <v>0</v>
      </c>
      <c r="F1111">
        <v>1</v>
      </c>
      <c r="G1111" s="5">
        <f>Table1[[#This Row],[Price]]*Table1[[#This Row],[Quantity_Sold]]</f>
        <v>1.99</v>
      </c>
      <c r="H1111" s="5">
        <f t="shared" ca="1" si="34"/>
        <v>1.99</v>
      </c>
      <c r="I1111">
        <f>_xlfn.XLOOKUP(Table1[[#This Row],[Transaction_ID]],Transactions!A$2:A$501,Transactions!B$2:B$501)</f>
        <v>207</v>
      </c>
      <c r="J1111">
        <f>_xlfn.XLOOKUP(Table1[[#This Row],[Transaction_ID]],Transactions!$A$2:$A$501,Transactions!$C$2:$C$501)</f>
        <v>1</v>
      </c>
      <c r="K1111" t="str">
        <f>_xlfn.XLOOKUP(Table1[[#This Row],[Transaction_ID]],Transactions!A$2:A$501,Transactions!F$2:F$501)</f>
        <v>Credit Card</v>
      </c>
      <c r="L1111" t="b">
        <f>_xlfn.XLOOKUP(Table1[[#This Row],[Transaction_ID]],Transactions!A$2:A$501,Transactions!G$2:G$501)</f>
        <v>1</v>
      </c>
      <c r="M1111" s="1">
        <f>IF(L1111=TRUE, _xlfn.XLOOKUP(C1111, Products!A$2:A$91,Products!G$2:G$91), 0)</f>
        <v>0</v>
      </c>
      <c r="N1111" t="str">
        <f ca="1">_xlfn.TEXTJOIN(", ", TRUE,
 IF(AND(L1111=TRUE, E1111&gt;0), "Membership Pricing", ""),
 IF(AND(L1111=TRUE, M1111&gt;0), "PC Points", ""),
 IF(AND(_xlfn.XLOOKUP(C1111, Products!A:A, Products!C:C, "")="Bakery", RAND()&lt;0.3), "50% Perishable", "")
)</f>
        <v/>
      </c>
      <c r="O1111" s="5">
        <f t="shared" ca="1" si="35"/>
        <v>0</v>
      </c>
    </row>
    <row r="1112" spans="1:15" x14ac:dyDescent="0.45">
      <c r="A1112" t="s">
        <v>211</v>
      </c>
      <c r="B1112" s="6">
        <f>_xlfn.XLOOKUP(Table1[[#This Row],[Transaction_ID]],Transactions!A$2:A$501,Transactions!D$2:D$501)</f>
        <v>45708</v>
      </c>
      <c r="C1112">
        <v>123586</v>
      </c>
      <c r="D1112" s="5">
        <f>_xlfn.XLOOKUP(Table1[[#This Row],[SKU]],Products!A$2:A$91,Products!E$2:E$91)</f>
        <v>3.49</v>
      </c>
      <c r="E1112" s="5">
        <f>_xlfn.XLOOKUP(C1112,Products!A$2:A$91,Products!F$2:F$91)</f>
        <v>0</v>
      </c>
      <c r="F1112">
        <v>3</v>
      </c>
      <c r="G1112" s="5">
        <f>Table1[[#This Row],[Price]]*Table1[[#This Row],[Quantity_Sold]]</f>
        <v>10.47</v>
      </c>
      <c r="H1112" s="5">
        <f t="shared" ca="1" si="34"/>
        <v>10.47</v>
      </c>
      <c r="I1112">
        <f>_xlfn.XLOOKUP(Table1[[#This Row],[Transaction_ID]],Transactions!A$2:A$501,Transactions!B$2:B$501)</f>
        <v>218</v>
      </c>
      <c r="J1112">
        <f>_xlfn.XLOOKUP(Table1[[#This Row],[Transaction_ID]],Transactions!$A$2:$A$501,Transactions!$C$2:$C$501)</f>
        <v>4</v>
      </c>
      <c r="K1112" t="str">
        <f>_xlfn.XLOOKUP(Table1[[#This Row],[Transaction_ID]],Transactions!A$2:A$501,Transactions!F$2:F$501)</f>
        <v>Credit Card</v>
      </c>
      <c r="L1112" t="b">
        <f>_xlfn.XLOOKUP(Table1[[#This Row],[Transaction_ID]],Transactions!A$2:A$501,Transactions!G$2:G$501)</f>
        <v>1</v>
      </c>
      <c r="M1112" s="1">
        <f>IF(L1112=TRUE, _xlfn.XLOOKUP(C1112, Products!A$2:A$91,Products!G$2:G$91), 0)</f>
        <v>0</v>
      </c>
      <c r="N1112" t="str">
        <f ca="1">_xlfn.TEXTJOIN(", ", TRUE,
 IF(AND(L1112=TRUE, E1112&gt;0), "Membership Pricing", ""),
 IF(AND(L1112=TRUE, M1112&gt;0), "PC Points", ""),
 IF(AND(_xlfn.XLOOKUP(C1112, Products!A:A, Products!C:C, "")="Bakery", RAND()&lt;0.3), "50% Perishable", "")
)</f>
        <v/>
      </c>
      <c r="O1112" s="5">
        <f t="shared" ca="1" si="35"/>
        <v>0</v>
      </c>
    </row>
    <row r="1113" spans="1:15" x14ac:dyDescent="0.45">
      <c r="A1113" t="s">
        <v>211</v>
      </c>
      <c r="B1113" s="6">
        <f>_xlfn.XLOOKUP(Table1[[#This Row],[Transaction_ID]],Transactions!A$2:A$501,Transactions!D$2:D$501)</f>
        <v>45708</v>
      </c>
      <c r="C1113">
        <v>123550</v>
      </c>
      <c r="D1113" s="5">
        <f>_xlfn.XLOOKUP(Table1[[#This Row],[SKU]],Products!A$2:A$91,Products!E$2:E$91)</f>
        <v>5.99</v>
      </c>
      <c r="E1113" s="5">
        <f>_xlfn.XLOOKUP(C1113,Products!A$2:A$91,Products!F$2:F$91)</f>
        <v>0</v>
      </c>
      <c r="F1113">
        <v>2</v>
      </c>
      <c r="G1113" s="5">
        <f>Table1[[#This Row],[Price]]*Table1[[#This Row],[Quantity_Sold]]</f>
        <v>11.98</v>
      </c>
      <c r="H1113" s="5">
        <f t="shared" ca="1" si="34"/>
        <v>11.98</v>
      </c>
      <c r="I1113">
        <f>_xlfn.XLOOKUP(Table1[[#This Row],[Transaction_ID]],Transactions!A$2:A$501,Transactions!B$2:B$501)</f>
        <v>218</v>
      </c>
      <c r="J1113">
        <f>_xlfn.XLOOKUP(Table1[[#This Row],[Transaction_ID]],Transactions!$A$2:$A$501,Transactions!$C$2:$C$501)</f>
        <v>4</v>
      </c>
      <c r="K1113" t="str">
        <f>_xlfn.XLOOKUP(Table1[[#This Row],[Transaction_ID]],Transactions!A$2:A$501,Transactions!F$2:F$501)</f>
        <v>Credit Card</v>
      </c>
      <c r="L1113" t="b">
        <f>_xlfn.XLOOKUP(Table1[[#This Row],[Transaction_ID]],Transactions!A$2:A$501,Transactions!G$2:G$501)</f>
        <v>1</v>
      </c>
      <c r="M1113" s="1">
        <f>IF(L1113=TRUE, _xlfn.XLOOKUP(C1113, Products!A$2:A$91,Products!G$2:G$91), 0)</f>
        <v>0</v>
      </c>
      <c r="N1113" t="str">
        <f ca="1">_xlfn.TEXTJOIN(", ", TRUE,
 IF(AND(L1113=TRUE, E1113&gt;0), "Membership Pricing", ""),
 IF(AND(L1113=TRUE, M1113&gt;0), "PC Points", ""),
 IF(AND(_xlfn.XLOOKUP(C1113, Products!A:A, Products!C:C, "")="Bakery", RAND()&lt;0.3), "50% Perishable", "")
)</f>
        <v/>
      </c>
      <c r="O1113" s="5">
        <f t="shared" ca="1" si="35"/>
        <v>0</v>
      </c>
    </row>
    <row r="1114" spans="1:15" x14ac:dyDescent="0.45">
      <c r="A1114" t="s">
        <v>211</v>
      </c>
      <c r="B1114" s="6">
        <f>_xlfn.XLOOKUP(Table1[[#This Row],[Transaction_ID]],Transactions!A$2:A$501,Transactions!D$2:D$501)</f>
        <v>45708</v>
      </c>
      <c r="C1114">
        <v>123539</v>
      </c>
      <c r="D1114" s="5">
        <f>_xlfn.XLOOKUP(Table1[[#This Row],[SKU]],Products!A$2:A$91,Products!E$2:E$91)</f>
        <v>3.99</v>
      </c>
      <c r="E1114" s="5">
        <f>_xlfn.XLOOKUP(C1114,Products!A$2:A$91,Products!F$2:F$91)</f>
        <v>0</v>
      </c>
      <c r="F1114">
        <v>3</v>
      </c>
      <c r="G1114" s="5">
        <f>Table1[[#This Row],[Price]]*Table1[[#This Row],[Quantity_Sold]]</f>
        <v>11.97</v>
      </c>
      <c r="H1114" s="5">
        <f t="shared" ca="1" si="34"/>
        <v>11.97</v>
      </c>
      <c r="I1114">
        <f>_xlfn.XLOOKUP(Table1[[#This Row],[Transaction_ID]],Transactions!A$2:A$501,Transactions!B$2:B$501)</f>
        <v>218</v>
      </c>
      <c r="J1114">
        <f>_xlfn.XLOOKUP(Table1[[#This Row],[Transaction_ID]],Transactions!$A$2:$A$501,Transactions!$C$2:$C$501)</f>
        <v>4</v>
      </c>
      <c r="K1114" t="str">
        <f>_xlfn.XLOOKUP(Table1[[#This Row],[Transaction_ID]],Transactions!A$2:A$501,Transactions!F$2:F$501)</f>
        <v>Credit Card</v>
      </c>
      <c r="L1114" t="b">
        <f>_xlfn.XLOOKUP(Table1[[#This Row],[Transaction_ID]],Transactions!A$2:A$501,Transactions!G$2:G$501)</f>
        <v>1</v>
      </c>
      <c r="M1114" s="1">
        <f>IF(L1114=TRUE, _xlfn.XLOOKUP(C1114, Products!A$2:A$91,Products!G$2:G$91), 0)</f>
        <v>0</v>
      </c>
      <c r="N1114" t="str">
        <f ca="1">_xlfn.TEXTJOIN(", ", TRUE,
 IF(AND(L1114=TRUE, E1114&gt;0), "Membership Pricing", ""),
 IF(AND(L1114=TRUE, M1114&gt;0), "PC Points", ""),
 IF(AND(_xlfn.XLOOKUP(C1114, Products!A:A, Products!C:C, "")="Bakery", RAND()&lt;0.3), "50% Perishable", "")
)</f>
        <v/>
      </c>
      <c r="O1114" s="5">
        <f t="shared" ca="1" si="35"/>
        <v>0</v>
      </c>
    </row>
    <row r="1115" spans="1:15" x14ac:dyDescent="0.45">
      <c r="A1115" t="s">
        <v>211</v>
      </c>
      <c r="B1115" s="6">
        <f>_xlfn.XLOOKUP(Table1[[#This Row],[Transaction_ID]],Transactions!A$2:A$501,Transactions!D$2:D$501)</f>
        <v>45708</v>
      </c>
      <c r="C1115">
        <v>123524</v>
      </c>
      <c r="D1115" s="5">
        <f>_xlfn.XLOOKUP(Table1[[#This Row],[SKU]],Products!A$2:A$91,Products!E$2:E$91)</f>
        <v>2.99</v>
      </c>
      <c r="E1115" s="5">
        <f>_xlfn.XLOOKUP(C1115,Products!A$2:A$91,Products!F$2:F$91)</f>
        <v>0</v>
      </c>
      <c r="F1115">
        <v>4</v>
      </c>
      <c r="G1115" s="5">
        <f>Table1[[#This Row],[Price]]*Table1[[#This Row],[Quantity_Sold]]</f>
        <v>11.96</v>
      </c>
      <c r="H1115" s="5">
        <f t="shared" ca="1" si="34"/>
        <v>11.96</v>
      </c>
      <c r="I1115">
        <f>_xlfn.XLOOKUP(Table1[[#This Row],[Transaction_ID]],Transactions!A$2:A$501,Transactions!B$2:B$501)</f>
        <v>218</v>
      </c>
      <c r="J1115">
        <f>_xlfn.XLOOKUP(Table1[[#This Row],[Transaction_ID]],Transactions!$A$2:$A$501,Transactions!$C$2:$C$501)</f>
        <v>4</v>
      </c>
      <c r="K1115" t="str">
        <f>_xlfn.XLOOKUP(Table1[[#This Row],[Transaction_ID]],Transactions!A$2:A$501,Transactions!F$2:F$501)</f>
        <v>Credit Card</v>
      </c>
      <c r="L1115" t="b">
        <f>_xlfn.XLOOKUP(Table1[[#This Row],[Transaction_ID]],Transactions!A$2:A$501,Transactions!G$2:G$501)</f>
        <v>1</v>
      </c>
      <c r="M1115" s="1">
        <f>IF(L1115=TRUE, _xlfn.XLOOKUP(C1115, Products!A$2:A$91,Products!G$2:G$91), 0)</f>
        <v>0</v>
      </c>
      <c r="N1115" t="str">
        <f ca="1">_xlfn.TEXTJOIN(", ", TRUE,
 IF(AND(L1115=TRUE, E1115&gt;0), "Membership Pricing", ""),
 IF(AND(L1115=TRUE, M1115&gt;0), "PC Points", ""),
 IF(AND(_xlfn.XLOOKUP(C1115, Products!A:A, Products!C:C, "")="Bakery", RAND()&lt;0.3), "50% Perishable", "")
)</f>
        <v/>
      </c>
      <c r="O1115" s="5">
        <f t="shared" ca="1" si="35"/>
        <v>0</v>
      </c>
    </row>
    <row r="1116" spans="1:15" x14ac:dyDescent="0.45">
      <c r="A1116" t="s">
        <v>212</v>
      </c>
      <c r="B1116" s="6">
        <f>_xlfn.XLOOKUP(Table1[[#This Row],[Transaction_ID]],Transactions!A$2:A$501,Transactions!D$2:D$501)</f>
        <v>45716</v>
      </c>
      <c r="C1116">
        <v>123570</v>
      </c>
      <c r="D1116" s="5">
        <f>_xlfn.XLOOKUP(Table1[[#This Row],[SKU]],Products!A$2:A$91,Products!E$2:E$91)</f>
        <v>5.49</v>
      </c>
      <c r="E1116" s="5">
        <f>_xlfn.XLOOKUP(C1116,Products!A$2:A$91,Products!F$2:F$91)</f>
        <v>0</v>
      </c>
      <c r="F1116">
        <v>4</v>
      </c>
      <c r="G1116" s="5">
        <f>Table1[[#This Row],[Price]]*Table1[[#This Row],[Quantity_Sold]]</f>
        <v>21.96</v>
      </c>
      <c r="H1116" s="5">
        <f t="shared" ca="1" si="34"/>
        <v>21.96</v>
      </c>
      <c r="I1116">
        <f>_xlfn.XLOOKUP(Table1[[#This Row],[Transaction_ID]],Transactions!A$2:A$501,Transactions!B$2:B$501)</f>
        <v>207</v>
      </c>
      <c r="J1116">
        <f>_xlfn.XLOOKUP(Table1[[#This Row],[Transaction_ID]],Transactions!$A$2:$A$501,Transactions!$C$2:$C$501)</f>
        <v>2</v>
      </c>
      <c r="K1116" t="str">
        <f>_xlfn.XLOOKUP(Table1[[#This Row],[Transaction_ID]],Transactions!A$2:A$501,Transactions!F$2:F$501)</f>
        <v>Credit Card</v>
      </c>
      <c r="L1116" t="b">
        <f>_xlfn.XLOOKUP(Table1[[#This Row],[Transaction_ID]],Transactions!A$2:A$501,Transactions!G$2:G$501)</f>
        <v>1</v>
      </c>
      <c r="M1116" s="1">
        <f>IF(L1116=TRUE, _xlfn.XLOOKUP(C1116, Products!A$2:A$91,Products!G$2:G$91), 0)</f>
        <v>0</v>
      </c>
      <c r="N1116" t="str">
        <f ca="1">_xlfn.TEXTJOIN(", ", TRUE,
 IF(AND(L1116=TRUE, E1116&gt;0), "Membership Pricing", ""),
 IF(AND(L1116=TRUE, M1116&gt;0), "PC Points", ""),
 IF(AND(_xlfn.XLOOKUP(C1116, Products!A:A, Products!C:C, "")="Bakery", RAND()&lt;0.3), "50% Perishable", "")
)</f>
        <v/>
      </c>
      <c r="O1116" s="5">
        <f t="shared" ca="1" si="35"/>
        <v>0</v>
      </c>
    </row>
    <row r="1117" spans="1:15" x14ac:dyDescent="0.45">
      <c r="A1117" t="s">
        <v>212</v>
      </c>
      <c r="B1117" s="6">
        <f>_xlfn.XLOOKUP(Table1[[#This Row],[Transaction_ID]],Transactions!A$2:A$501,Transactions!D$2:D$501)</f>
        <v>45716</v>
      </c>
      <c r="C1117">
        <v>123562</v>
      </c>
      <c r="D1117" s="5">
        <f>_xlfn.XLOOKUP(Table1[[#This Row],[SKU]],Products!A$2:A$91,Products!E$2:E$91)</f>
        <v>5.99</v>
      </c>
      <c r="E1117" s="5">
        <f>_xlfn.XLOOKUP(C1117,Products!A$2:A$91,Products!F$2:F$91)</f>
        <v>0</v>
      </c>
      <c r="F1117">
        <v>3</v>
      </c>
      <c r="G1117" s="5">
        <f>Table1[[#This Row],[Price]]*Table1[[#This Row],[Quantity_Sold]]</f>
        <v>17.97</v>
      </c>
      <c r="H1117" s="5">
        <f t="shared" ca="1" si="34"/>
        <v>17.97</v>
      </c>
      <c r="I1117">
        <f>_xlfn.XLOOKUP(Table1[[#This Row],[Transaction_ID]],Transactions!A$2:A$501,Transactions!B$2:B$501)</f>
        <v>207</v>
      </c>
      <c r="J1117">
        <f>_xlfn.XLOOKUP(Table1[[#This Row],[Transaction_ID]],Transactions!$A$2:$A$501,Transactions!$C$2:$C$501)</f>
        <v>2</v>
      </c>
      <c r="K1117" t="str">
        <f>_xlfn.XLOOKUP(Table1[[#This Row],[Transaction_ID]],Transactions!A$2:A$501,Transactions!F$2:F$501)</f>
        <v>Credit Card</v>
      </c>
      <c r="L1117" t="b">
        <f>_xlfn.XLOOKUP(Table1[[#This Row],[Transaction_ID]],Transactions!A$2:A$501,Transactions!G$2:G$501)</f>
        <v>1</v>
      </c>
      <c r="M1117" s="1">
        <f>IF(L1117=TRUE, _xlfn.XLOOKUP(C1117, Products!A$2:A$91,Products!G$2:G$91), 0)</f>
        <v>0</v>
      </c>
      <c r="N1117" t="str">
        <f ca="1">_xlfn.TEXTJOIN(", ", TRUE,
 IF(AND(L1117=TRUE, E1117&gt;0), "Membership Pricing", ""),
 IF(AND(L1117=TRUE, M1117&gt;0), "PC Points", ""),
 IF(AND(_xlfn.XLOOKUP(C1117, Products!A:A, Products!C:C, "")="Bakery", RAND()&lt;0.3), "50% Perishable", "")
)</f>
        <v/>
      </c>
      <c r="O1117" s="5">
        <f t="shared" ca="1" si="35"/>
        <v>0</v>
      </c>
    </row>
    <row r="1118" spans="1:15" x14ac:dyDescent="0.45">
      <c r="A1118" t="s">
        <v>212</v>
      </c>
      <c r="B1118" s="6">
        <f>_xlfn.XLOOKUP(Table1[[#This Row],[Transaction_ID]],Transactions!A$2:A$501,Transactions!D$2:D$501)</f>
        <v>45716</v>
      </c>
      <c r="C1118">
        <v>123543</v>
      </c>
      <c r="D1118" s="5">
        <f>_xlfn.XLOOKUP(Table1[[#This Row],[SKU]],Products!A$2:A$91,Products!E$2:E$91)</f>
        <v>7.99</v>
      </c>
      <c r="E1118" s="5">
        <f>_xlfn.XLOOKUP(C1118,Products!A$2:A$91,Products!F$2:F$91)</f>
        <v>0</v>
      </c>
      <c r="F1118">
        <v>1</v>
      </c>
      <c r="G1118" s="5">
        <f>Table1[[#This Row],[Price]]*Table1[[#This Row],[Quantity_Sold]]</f>
        <v>7.99</v>
      </c>
      <c r="H1118" s="5">
        <f t="shared" ca="1" si="34"/>
        <v>7.99</v>
      </c>
      <c r="I1118">
        <f>_xlfn.XLOOKUP(Table1[[#This Row],[Transaction_ID]],Transactions!A$2:A$501,Transactions!B$2:B$501)</f>
        <v>207</v>
      </c>
      <c r="J1118">
        <f>_xlfn.XLOOKUP(Table1[[#This Row],[Transaction_ID]],Transactions!$A$2:$A$501,Transactions!$C$2:$C$501)</f>
        <v>2</v>
      </c>
      <c r="K1118" t="str">
        <f>_xlfn.XLOOKUP(Table1[[#This Row],[Transaction_ID]],Transactions!A$2:A$501,Transactions!F$2:F$501)</f>
        <v>Credit Card</v>
      </c>
      <c r="L1118" t="b">
        <f>_xlfn.XLOOKUP(Table1[[#This Row],[Transaction_ID]],Transactions!A$2:A$501,Transactions!G$2:G$501)</f>
        <v>1</v>
      </c>
      <c r="M1118" s="1">
        <f>IF(L1118=TRUE, _xlfn.XLOOKUP(C1118, Products!A$2:A$91,Products!G$2:G$91), 0)</f>
        <v>3000</v>
      </c>
      <c r="N1118" t="str">
        <f ca="1">_xlfn.TEXTJOIN(", ", TRUE,
 IF(AND(L1118=TRUE, E1118&gt;0), "Membership Pricing", ""),
 IF(AND(L1118=TRUE, M1118&gt;0), "PC Points", ""),
 IF(AND(_xlfn.XLOOKUP(C1118, Products!A:A, Products!C:C, "")="Bakery", RAND()&lt;0.3), "50% Perishable", "")
)</f>
        <v>PC Points</v>
      </c>
      <c r="O1118" s="5">
        <f t="shared" ca="1" si="35"/>
        <v>0</v>
      </c>
    </row>
    <row r="1119" spans="1:15" x14ac:dyDescent="0.45">
      <c r="A1119" t="s">
        <v>212</v>
      </c>
      <c r="B1119" s="6">
        <f>_xlfn.XLOOKUP(Table1[[#This Row],[Transaction_ID]],Transactions!A$2:A$501,Transactions!D$2:D$501)</f>
        <v>45716</v>
      </c>
      <c r="C1119">
        <v>123597</v>
      </c>
      <c r="D1119" s="5">
        <f>_xlfn.XLOOKUP(Table1[[#This Row],[SKU]],Products!A$2:A$91,Products!E$2:E$91)</f>
        <v>5.49</v>
      </c>
      <c r="E1119" s="5">
        <f>_xlfn.XLOOKUP(C1119,Products!A$2:A$91,Products!F$2:F$91)</f>
        <v>0</v>
      </c>
      <c r="F1119">
        <v>4</v>
      </c>
      <c r="G1119" s="5">
        <f>Table1[[#This Row],[Price]]*Table1[[#This Row],[Quantity_Sold]]</f>
        <v>21.96</v>
      </c>
      <c r="H1119" s="5">
        <f t="shared" ca="1" si="34"/>
        <v>21.96</v>
      </c>
      <c r="I1119">
        <f>_xlfn.XLOOKUP(Table1[[#This Row],[Transaction_ID]],Transactions!A$2:A$501,Transactions!B$2:B$501)</f>
        <v>207</v>
      </c>
      <c r="J1119">
        <f>_xlfn.XLOOKUP(Table1[[#This Row],[Transaction_ID]],Transactions!$A$2:$A$501,Transactions!$C$2:$C$501)</f>
        <v>2</v>
      </c>
      <c r="K1119" t="str">
        <f>_xlfn.XLOOKUP(Table1[[#This Row],[Transaction_ID]],Transactions!A$2:A$501,Transactions!F$2:F$501)</f>
        <v>Credit Card</v>
      </c>
      <c r="L1119" t="b">
        <f>_xlfn.XLOOKUP(Table1[[#This Row],[Transaction_ID]],Transactions!A$2:A$501,Transactions!G$2:G$501)</f>
        <v>1</v>
      </c>
      <c r="M1119" s="1">
        <f>IF(L1119=TRUE, _xlfn.XLOOKUP(C1119, Products!A$2:A$91,Products!G$2:G$91), 0)</f>
        <v>0</v>
      </c>
      <c r="N1119" t="str">
        <f ca="1">_xlfn.TEXTJOIN(", ", TRUE,
 IF(AND(L1119=TRUE, E1119&gt;0), "Membership Pricing", ""),
 IF(AND(L1119=TRUE, M1119&gt;0), "PC Points", ""),
 IF(AND(_xlfn.XLOOKUP(C1119, Products!A:A, Products!C:C, "")="Bakery", RAND()&lt;0.3), "50% Perishable", "")
)</f>
        <v/>
      </c>
      <c r="O1119" s="5">
        <f t="shared" ca="1" si="35"/>
        <v>0</v>
      </c>
    </row>
    <row r="1120" spans="1:15" x14ac:dyDescent="0.45">
      <c r="A1120" t="s">
        <v>213</v>
      </c>
      <c r="B1120" s="6">
        <f>_xlfn.XLOOKUP(Table1[[#This Row],[Transaction_ID]],Transactions!A$2:A$501,Transactions!D$2:D$501)</f>
        <v>45716</v>
      </c>
      <c r="C1120">
        <v>123587</v>
      </c>
      <c r="D1120" s="5">
        <f>_xlfn.XLOOKUP(Table1[[#This Row],[SKU]],Products!A$2:A$91,Products!E$2:E$91)</f>
        <v>3.99</v>
      </c>
      <c r="E1120" s="5">
        <f>_xlfn.XLOOKUP(C1120,Products!A$2:A$91,Products!F$2:F$91)</f>
        <v>0</v>
      </c>
      <c r="F1120">
        <v>4</v>
      </c>
      <c r="G1120" s="5">
        <f>Table1[[#This Row],[Price]]*Table1[[#This Row],[Quantity_Sold]]</f>
        <v>15.96</v>
      </c>
      <c r="H1120" s="5">
        <f t="shared" ca="1" si="34"/>
        <v>15.96</v>
      </c>
      <c r="I1120">
        <f>_xlfn.XLOOKUP(Table1[[#This Row],[Transaction_ID]],Transactions!A$2:A$501,Transactions!B$2:B$501)</f>
        <v>213</v>
      </c>
      <c r="J1120">
        <f>_xlfn.XLOOKUP(Table1[[#This Row],[Transaction_ID]],Transactions!$A$2:$A$501,Transactions!$C$2:$C$501)</f>
        <v>6</v>
      </c>
      <c r="K1120" t="str">
        <f>_xlfn.XLOOKUP(Table1[[#This Row],[Transaction_ID]],Transactions!A$2:A$501,Transactions!F$2:F$501)</f>
        <v>Debit Card</v>
      </c>
      <c r="L1120" t="b">
        <f>_xlfn.XLOOKUP(Table1[[#This Row],[Transaction_ID]],Transactions!A$2:A$501,Transactions!G$2:G$501)</f>
        <v>1</v>
      </c>
      <c r="M1120" s="1">
        <f>IF(L1120=TRUE, _xlfn.XLOOKUP(C1120, Products!A$2:A$91,Products!G$2:G$91), 0)</f>
        <v>0</v>
      </c>
      <c r="N1120" t="str">
        <f ca="1">_xlfn.TEXTJOIN(", ", TRUE,
 IF(AND(L1120=TRUE, E1120&gt;0), "Membership Pricing", ""),
 IF(AND(L1120=TRUE, M1120&gt;0), "PC Points", ""),
 IF(AND(_xlfn.XLOOKUP(C1120, Products!A:A, Products!C:C, "")="Bakery", RAND()&lt;0.3), "50% Perishable", "")
)</f>
        <v/>
      </c>
      <c r="O1120" s="5">
        <f t="shared" ca="1" si="35"/>
        <v>0</v>
      </c>
    </row>
    <row r="1121" spans="1:15" x14ac:dyDescent="0.45">
      <c r="A1121" t="s">
        <v>213</v>
      </c>
      <c r="B1121" s="6">
        <f>_xlfn.XLOOKUP(Table1[[#This Row],[Transaction_ID]],Transactions!A$2:A$501,Transactions!D$2:D$501)</f>
        <v>45716</v>
      </c>
      <c r="C1121">
        <v>123549</v>
      </c>
      <c r="D1121" s="5">
        <f>_xlfn.XLOOKUP(Table1[[#This Row],[SKU]],Products!A$2:A$91,Products!E$2:E$91)</f>
        <v>4.99</v>
      </c>
      <c r="E1121" s="5">
        <f>_xlfn.XLOOKUP(C1121,Products!A$2:A$91,Products!F$2:F$91)</f>
        <v>0</v>
      </c>
      <c r="F1121">
        <v>5</v>
      </c>
      <c r="G1121" s="5">
        <f>Table1[[#This Row],[Price]]*Table1[[#This Row],[Quantity_Sold]]</f>
        <v>24.950000000000003</v>
      </c>
      <c r="H1121" s="5">
        <f t="shared" ca="1" si="34"/>
        <v>24.950000000000003</v>
      </c>
      <c r="I1121">
        <f>_xlfn.XLOOKUP(Table1[[#This Row],[Transaction_ID]],Transactions!A$2:A$501,Transactions!B$2:B$501)</f>
        <v>213</v>
      </c>
      <c r="J1121">
        <f>_xlfn.XLOOKUP(Table1[[#This Row],[Transaction_ID]],Transactions!$A$2:$A$501,Transactions!$C$2:$C$501)</f>
        <v>6</v>
      </c>
      <c r="K1121" t="str">
        <f>_xlfn.XLOOKUP(Table1[[#This Row],[Transaction_ID]],Transactions!A$2:A$501,Transactions!F$2:F$501)</f>
        <v>Debit Card</v>
      </c>
      <c r="L1121" t="b">
        <f>_xlfn.XLOOKUP(Table1[[#This Row],[Transaction_ID]],Transactions!A$2:A$501,Transactions!G$2:G$501)</f>
        <v>1</v>
      </c>
      <c r="M1121" s="1">
        <f>IF(L1121=TRUE, _xlfn.XLOOKUP(C1121, Products!A$2:A$91,Products!G$2:G$91), 0)</f>
        <v>0</v>
      </c>
      <c r="N1121" t="str">
        <f ca="1">_xlfn.TEXTJOIN(", ", TRUE,
 IF(AND(L1121=TRUE, E1121&gt;0), "Membership Pricing", ""),
 IF(AND(L1121=TRUE, M1121&gt;0), "PC Points", ""),
 IF(AND(_xlfn.XLOOKUP(C1121, Products!A:A, Products!C:C, "")="Bakery", RAND()&lt;0.3), "50% Perishable", "")
)</f>
        <v/>
      </c>
      <c r="O1121" s="5">
        <f t="shared" ca="1" si="35"/>
        <v>0</v>
      </c>
    </row>
    <row r="1122" spans="1:15" x14ac:dyDescent="0.45">
      <c r="A1122" t="s">
        <v>213</v>
      </c>
      <c r="B1122" s="6">
        <f>_xlfn.XLOOKUP(Table1[[#This Row],[Transaction_ID]],Transactions!A$2:A$501,Transactions!D$2:D$501)</f>
        <v>45716</v>
      </c>
      <c r="C1122">
        <v>123586</v>
      </c>
      <c r="D1122" s="5">
        <f>_xlfn.XLOOKUP(Table1[[#This Row],[SKU]],Products!A$2:A$91,Products!E$2:E$91)</f>
        <v>3.49</v>
      </c>
      <c r="E1122" s="5">
        <f>_xlfn.XLOOKUP(C1122,Products!A$2:A$91,Products!F$2:F$91)</f>
        <v>0</v>
      </c>
      <c r="F1122">
        <v>3</v>
      </c>
      <c r="G1122" s="5">
        <f>Table1[[#This Row],[Price]]*Table1[[#This Row],[Quantity_Sold]]</f>
        <v>10.47</v>
      </c>
      <c r="H1122" s="5">
        <f t="shared" ca="1" si="34"/>
        <v>10.47</v>
      </c>
      <c r="I1122">
        <f>_xlfn.XLOOKUP(Table1[[#This Row],[Transaction_ID]],Transactions!A$2:A$501,Transactions!B$2:B$501)</f>
        <v>213</v>
      </c>
      <c r="J1122">
        <f>_xlfn.XLOOKUP(Table1[[#This Row],[Transaction_ID]],Transactions!$A$2:$A$501,Transactions!$C$2:$C$501)</f>
        <v>6</v>
      </c>
      <c r="K1122" t="str">
        <f>_xlfn.XLOOKUP(Table1[[#This Row],[Transaction_ID]],Transactions!A$2:A$501,Transactions!F$2:F$501)</f>
        <v>Debit Card</v>
      </c>
      <c r="L1122" t="b">
        <f>_xlfn.XLOOKUP(Table1[[#This Row],[Transaction_ID]],Transactions!A$2:A$501,Transactions!G$2:G$501)</f>
        <v>1</v>
      </c>
      <c r="M1122" s="1">
        <f>IF(L1122=TRUE, _xlfn.XLOOKUP(C1122, Products!A$2:A$91,Products!G$2:G$91), 0)</f>
        <v>0</v>
      </c>
      <c r="N1122" t="str">
        <f ca="1">_xlfn.TEXTJOIN(", ", TRUE,
 IF(AND(L1122=TRUE, E1122&gt;0), "Membership Pricing", ""),
 IF(AND(L1122=TRUE, M1122&gt;0), "PC Points", ""),
 IF(AND(_xlfn.XLOOKUP(C1122, Products!A:A, Products!C:C, "")="Bakery", RAND()&lt;0.3), "50% Perishable", "")
)</f>
        <v/>
      </c>
      <c r="O1122" s="5">
        <f t="shared" ca="1" si="35"/>
        <v>0</v>
      </c>
    </row>
    <row r="1123" spans="1:15" x14ac:dyDescent="0.45">
      <c r="A1123" t="s">
        <v>213</v>
      </c>
      <c r="B1123" s="6">
        <f>_xlfn.XLOOKUP(Table1[[#This Row],[Transaction_ID]],Transactions!A$2:A$501,Transactions!D$2:D$501)</f>
        <v>45716</v>
      </c>
      <c r="C1123">
        <v>123561</v>
      </c>
      <c r="D1123" s="5">
        <f>_xlfn.XLOOKUP(Table1[[#This Row],[SKU]],Products!A$2:A$91,Products!E$2:E$91)</f>
        <v>8.99</v>
      </c>
      <c r="E1123" s="5">
        <f>_xlfn.XLOOKUP(C1123,Products!A$2:A$91,Products!F$2:F$91)</f>
        <v>0</v>
      </c>
      <c r="F1123">
        <v>1</v>
      </c>
      <c r="G1123" s="5">
        <f>Table1[[#This Row],[Price]]*Table1[[#This Row],[Quantity_Sold]]</f>
        <v>8.99</v>
      </c>
      <c r="H1123" s="5">
        <f t="shared" ca="1" si="34"/>
        <v>8.99</v>
      </c>
      <c r="I1123">
        <f>_xlfn.XLOOKUP(Table1[[#This Row],[Transaction_ID]],Transactions!A$2:A$501,Transactions!B$2:B$501)</f>
        <v>213</v>
      </c>
      <c r="J1123">
        <f>_xlfn.XLOOKUP(Table1[[#This Row],[Transaction_ID]],Transactions!$A$2:$A$501,Transactions!$C$2:$C$501)</f>
        <v>6</v>
      </c>
      <c r="K1123" t="str">
        <f>_xlfn.XLOOKUP(Table1[[#This Row],[Transaction_ID]],Transactions!A$2:A$501,Transactions!F$2:F$501)</f>
        <v>Debit Card</v>
      </c>
      <c r="L1123" t="b">
        <f>_xlfn.XLOOKUP(Table1[[#This Row],[Transaction_ID]],Transactions!A$2:A$501,Transactions!G$2:G$501)</f>
        <v>1</v>
      </c>
      <c r="M1123" s="1">
        <f>IF(L1123=TRUE, _xlfn.XLOOKUP(C1123, Products!A$2:A$91,Products!G$2:G$91), 0)</f>
        <v>3000</v>
      </c>
      <c r="N1123" t="str">
        <f ca="1">_xlfn.TEXTJOIN(", ", TRUE,
 IF(AND(L1123=TRUE, E1123&gt;0), "Membership Pricing", ""),
 IF(AND(L1123=TRUE, M1123&gt;0), "PC Points", ""),
 IF(AND(_xlfn.XLOOKUP(C1123, Products!A:A, Products!C:C, "")="Bakery", RAND()&lt;0.3), "50% Perishable", "")
)</f>
        <v>PC Points</v>
      </c>
      <c r="O1123" s="5">
        <f t="shared" ca="1" si="35"/>
        <v>0</v>
      </c>
    </row>
    <row r="1124" spans="1:15" x14ac:dyDescent="0.45">
      <c r="A1124" t="s">
        <v>446</v>
      </c>
      <c r="B1124" s="6">
        <f>_xlfn.XLOOKUP(Table1[[#This Row],[Transaction_ID]],Transactions!A$2:A$501,Transactions!D$2:D$501)</f>
        <v>45716</v>
      </c>
      <c r="C1124">
        <v>123557</v>
      </c>
      <c r="D1124" s="5">
        <f>_xlfn.XLOOKUP(Table1[[#This Row],[SKU]],Products!A$2:A$91,Products!E$2:E$91)</f>
        <v>6.49</v>
      </c>
      <c r="E1124" s="5">
        <f>_xlfn.XLOOKUP(C1124,Products!A$2:A$91,Products!F$2:F$91)</f>
        <v>4.99</v>
      </c>
      <c r="F1124">
        <v>5</v>
      </c>
      <c r="G1124" s="5">
        <f>Table1[[#This Row],[Price]]*Table1[[#This Row],[Quantity_Sold]]</f>
        <v>32.450000000000003</v>
      </c>
      <c r="H1124" s="5">
        <f t="shared" ca="1" si="34"/>
        <v>24.950000000000003</v>
      </c>
      <c r="I1124">
        <f>_xlfn.XLOOKUP(Table1[[#This Row],[Transaction_ID]],Transactions!A$2:A$501,Transactions!B$2:B$501)</f>
        <v>214</v>
      </c>
      <c r="J1124">
        <f>_xlfn.XLOOKUP(Table1[[#This Row],[Transaction_ID]],Transactions!$A$2:$A$501,Transactions!$C$2:$C$501)</f>
        <v>4</v>
      </c>
      <c r="K1124" t="str">
        <f>_xlfn.XLOOKUP(Table1[[#This Row],[Transaction_ID]],Transactions!A$2:A$501,Transactions!F$2:F$501)</f>
        <v>Debit Card</v>
      </c>
      <c r="L1124" t="b">
        <f>_xlfn.XLOOKUP(Table1[[#This Row],[Transaction_ID]],Transactions!A$2:A$501,Transactions!G$2:G$501)</f>
        <v>1</v>
      </c>
      <c r="M1124" s="1">
        <f>IF(L1124=TRUE, _xlfn.XLOOKUP(C1124, Products!A$2:A$91,Products!G$2:G$91), 0)</f>
        <v>0</v>
      </c>
      <c r="N1124" t="str">
        <f ca="1">_xlfn.TEXTJOIN(", ", TRUE,
 IF(AND(L1124=TRUE, E1124&gt;0), "Membership Pricing", ""),
 IF(AND(L1124=TRUE, M1124&gt;0), "PC Points", ""),
 IF(AND(_xlfn.XLOOKUP(C1124, Products!A:A, Products!C:C, "")="Bakery", RAND()&lt;0.3), "50% Perishable", "")
)</f>
        <v>Membership Pricing</v>
      </c>
      <c r="O1124" s="5">
        <f t="shared" ca="1" si="35"/>
        <v>7.5</v>
      </c>
    </row>
    <row r="1125" spans="1:15" x14ac:dyDescent="0.45">
      <c r="A1125" t="s">
        <v>446</v>
      </c>
      <c r="B1125" s="6">
        <f>_xlfn.XLOOKUP(Table1[[#This Row],[Transaction_ID]],Transactions!A$2:A$501,Transactions!D$2:D$501)</f>
        <v>45716</v>
      </c>
      <c r="C1125">
        <v>123523</v>
      </c>
      <c r="D1125" s="5">
        <f>_xlfn.XLOOKUP(Table1[[#This Row],[SKU]],Products!A$2:A$91,Products!E$2:E$91)</f>
        <v>5.99</v>
      </c>
      <c r="E1125" s="5">
        <f>_xlfn.XLOOKUP(C1125,Products!A$2:A$91,Products!F$2:F$91)</f>
        <v>0</v>
      </c>
      <c r="F1125">
        <v>5</v>
      </c>
      <c r="G1125" s="5">
        <f>Table1[[#This Row],[Price]]*Table1[[#This Row],[Quantity_Sold]]</f>
        <v>29.950000000000003</v>
      </c>
      <c r="H1125" s="5">
        <f t="shared" ca="1" si="34"/>
        <v>29.950000000000003</v>
      </c>
      <c r="I1125">
        <f>_xlfn.XLOOKUP(Table1[[#This Row],[Transaction_ID]],Transactions!A$2:A$501,Transactions!B$2:B$501)</f>
        <v>214</v>
      </c>
      <c r="J1125">
        <f>_xlfn.XLOOKUP(Table1[[#This Row],[Transaction_ID]],Transactions!$A$2:$A$501,Transactions!$C$2:$C$501)</f>
        <v>4</v>
      </c>
      <c r="K1125" t="str">
        <f>_xlfn.XLOOKUP(Table1[[#This Row],[Transaction_ID]],Transactions!A$2:A$501,Transactions!F$2:F$501)</f>
        <v>Debit Card</v>
      </c>
      <c r="L1125" t="b">
        <f>_xlfn.XLOOKUP(Table1[[#This Row],[Transaction_ID]],Transactions!A$2:A$501,Transactions!G$2:G$501)</f>
        <v>1</v>
      </c>
      <c r="M1125" s="1">
        <f>IF(L1125=TRUE, _xlfn.XLOOKUP(C1125, Products!A$2:A$91,Products!G$2:G$91), 0)</f>
        <v>0</v>
      </c>
      <c r="N1125" t="str">
        <f ca="1">_xlfn.TEXTJOIN(", ", TRUE,
 IF(AND(L1125=TRUE, E1125&gt;0), "Membership Pricing", ""),
 IF(AND(L1125=TRUE, M1125&gt;0), "PC Points", ""),
 IF(AND(_xlfn.XLOOKUP(C1125, Products!A:A, Products!C:C, "")="Bakery", RAND()&lt;0.3), "50% Perishable", "")
)</f>
        <v/>
      </c>
      <c r="O1125" s="5">
        <f t="shared" ca="1" si="35"/>
        <v>0</v>
      </c>
    </row>
    <row r="1126" spans="1:15" x14ac:dyDescent="0.45">
      <c r="A1126" t="s">
        <v>446</v>
      </c>
      <c r="B1126" s="6">
        <f>_xlfn.XLOOKUP(Table1[[#This Row],[Transaction_ID]],Transactions!A$2:A$501,Transactions!D$2:D$501)</f>
        <v>45716</v>
      </c>
      <c r="C1126">
        <v>123579</v>
      </c>
      <c r="D1126" s="5">
        <f>_xlfn.XLOOKUP(Table1[[#This Row],[SKU]],Products!A$2:A$91,Products!E$2:E$91)</f>
        <v>5.49</v>
      </c>
      <c r="E1126" s="5">
        <f>_xlfn.XLOOKUP(C1126,Products!A$2:A$91,Products!F$2:F$91)</f>
        <v>0</v>
      </c>
      <c r="F1126">
        <v>1</v>
      </c>
      <c r="G1126" s="5">
        <f>Table1[[#This Row],[Price]]*Table1[[#This Row],[Quantity_Sold]]</f>
        <v>5.49</v>
      </c>
      <c r="H1126" s="5">
        <f t="shared" ca="1" si="34"/>
        <v>2.7450000000000001</v>
      </c>
      <c r="I1126">
        <f>_xlfn.XLOOKUP(Table1[[#This Row],[Transaction_ID]],Transactions!A$2:A$501,Transactions!B$2:B$501)</f>
        <v>214</v>
      </c>
      <c r="J1126">
        <f>_xlfn.XLOOKUP(Table1[[#This Row],[Transaction_ID]],Transactions!$A$2:$A$501,Transactions!$C$2:$C$501)</f>
        <v>4</v>
      </c>
      <c r="K1126" t="str">
        <f>_xlfn.XLOOKUP(Table1[[#This Row],[Transaction_ID]],Transactions!A$2:A$501,Transactions!F$2:F$501)</f>
        <v>Debit Card</v>
      </c>
      <c r="L1126" t="b">
        <f>_xlfn.XLOOKUP(Table1[[#This Row],[Transaction_ID]],Transactions!A$2:A$501,Transactions!G$2:G$501)</f>
        <v>1</v>
      </c>
      <c r="M1126" s="1">
        <f>IF(L1126=TRUE, _xlfn.XLOOKUP(C1126, Products!A$2:A$91,Products!G$2:G$91), 0)</f>
        <v>0</v>
      </c>
      <c r="N1126" t="str">
        <f ca="1">_xlfn.TEXTJOIN(", ", TRUE,
 IF(AND(L1126=TRUE, E1126&gt;0), "Membership Pricing", ""),
 IF(AND(L1126=TRUE, M1126&gt;0), "PC Points", ""),
 IF(AND(_xlfn.XLOOKUP(C1126, Products!A:A, Products!C:C, "")="Bakery", RAND()&lt;0.3), "50% Perishable", "")
)</f>
        <v>50% Perishable</v>
      </c>
      <c r="O1126" s="5">
        <f t="shared" ca="1" si="35"/>
        <v>2.7450000000000001</v>
      </c>
    </row>
    <row r="1127" spans="1:15" x14ac:dyDescent="0.45">
      <c r="A1127" t="s">
        <v>446</v>
      </c>
      <c r="B1127" s="6">
        <f>_xlfn.XLOOKUP(Table1[[#This Row],[Transaction_ID]],Transactions!A$2:A$501,Transactions!D$2:D$501)</f>
        <v>45716</v>
      </c>
      <c r="C1127">
        <v>123562</v>
      </c>
      <c r="D1127" s="5">
        <f>_xlfn.XLOOKUP(Table1[[#This Row],[SKU]],Products!A$2:A$91,Products!E$2:E$91)</f>
        <v>5.99</v>
      </c>
      <c r="E1127" s="5">
        <f>_xlfn.XLOOKUP(C1127,Products!A$2:A$91,Products!F$2:F$91)</f>
        <v>0</v>
      </c>
      <c r="F1127">
        <v>1</v>
      </c>
      <c r="G1127" s="5">
        <f>Table1[[#This Row],[Price]]*Table1[[#This Row],[Quantity_Sold]]</f>
        <v>5.99</v>
      </c>
      <c r="H1127" s="5">
        <f t="shared" ca="1" si="34"/>
        <v>5.99</v>
      </c>
      <c r="I1127">
        <f>_xlfn.XLOOKUP(Table1[[#This Row],[Transaction_ID]],Transactions!A$2:A$501,Transactions!B$2:B$501)</f>
        <v>214</v>
      </c>
      <c r="J1127">
        <f>_xlfn.XLOOKUP(Table1[[#This Row],[Transaction_ID]],Transactions!$A$2:$A$501,Transactions!$C$2:$C$501)</f>
        <v>4</v>
      </c>
      <c r="K1127" t="str">
        <f>_xlfn.XLOOKUP(Table1[[#This Row],[Transaction_ID]],Transactions!A$2:A$501,Transactions!F$2:F$501)</f>
        <v>Debit Card</v>
      </c>
      <c r="L1127" t="b">
        <f>_xlfn.XLOOKUP(Table1[[#This Row],[Transaction_ID]],Transactions!A$2:A$501,Transactions!G$2:G$501)</f>
        <v>1</v>
      </c>
      <c r="M1127" s="1">
        <f>IF(L1127=TRUE, _xlfn.XLOOKUP(C1127, Products!A$2:A$91,Products!G$2:G$91), 0)</f>
        <v>0</v>
      </c>
      <c r="N1127" t="str">
        <f ca="1">_xlfn.TEXTJOIN(", ", TRUE,
 IF(AND(L1127=TRUE, E1127&gt;0), "Membership Pricing", ""),
 IF(AND(L1127=TRUE, M1127&gt;0), "PC Points", ""),
 IF(AND(_xlfn.XLOOKUP(C1127, Products!A:A, Products!C:C, "")="Bakery", RAND()&lt;0.3), "50% Perishable", "")
)</f>
        <v/>
      </c>
      <c r="O1127" s="5">
        <f t="shared" ca="1" si="35"/>
        <v>0</v>
      </c>
    </row>
    <row r="1128" spans="1:15" x14ac:dyDescent="0.45">
      <c r="A1128" t="s">
        <v>214</v>
      </c>
      <c r="B1128" s="6">
        <f>_xlfn.XLOOKUP(Table1[[#This Row],[Transaction_ID]],Transactions!A$2:A$501,Transactions!D$2:D$501)</f>
        <v>45716</v>
      </c>
      <c r="C1128">
        <v>123546</v>
      </c>
      <c r="D1128" s="5">
        <f>_xlfn.XLOOKUP(Table1[[#This Row],[SKU]],Products!A$2:A$91,Products!E$2:E$91)</f>
        <v>3.49</v>
      </c>
      <c r="E1128" s="5">
        <f>_xlfn.XLOOKUP(C1128,Products!A$2:A$91,Products!F$2:F$91)</f>
        <v>0</v>
      </c>
      <c r="F1128">
        <v>5</v>
      </c>
      <c r="G1128" s="5">
        <f>Table1[[#This Row],[Price]]*Table1[[#This Row],[Quantity_Sold]]</f>
        <v>17.450000000000003</v>
      </c>
      <c r="H1128" s="5">
        <f t="shared" ca="1" si="34"/>
        <v>17.450000000000003</v>
      </c>
      <c r="I1128">
        <f>_xlfn.XLOOKUP(Table1[[#This Row],[Transaction_ID]],Transactions!A$2:A$501,Transactions!B$2:B$501)</f>
        <v>222</v>
      </c>
      <c r="J1128">
        <f>_xlfn.XLOOKUP(Table1[[#This Row],[Transaction_ID]],Transactions!$A$2:$A$501,Transactions!$C$2:$C$501)</f>
        <v>2</v>
      </c>
      <c r="K1128" t="str">
        <f>_xlfn.XLOOKUP(Table1[[#This Row],[Transaction_ID]],Transactions!A$2:A$501,Transactions!F$2:F$501)</f>
        <v>Debit Card</v>
      </c>
      <c r="L1128" t="b">
        <f>_xlfn.XLOOKUP(Table1[[#This Row],[Transaction_ID]],Transactions!A$2:A$501,Transactions!G$2:G$501)</f>
        <v>1</v>
      </c>
      <c r="M1128" s="1">
        <f>IF(L1128=TRUE, _xlfn.XLOOKUP(C1128, Products!A$2:A$91,Products!G$2:G$91), 0)</f>
        <v>0</v>
      </c>
      <c r="N1128" t="str">
        <f ca="1">_xlfn.TEXTJOIN(", ", TRUE,
 IF(AND(L1128=TRUE, E1128&gt;0), "Membership Pricing", ""),
 IF(AND(L1128=TRUE, M1128&gt;0), "PC Points", ""),
 IF(AND(_xlfn.XLOOKUP(C1128, Products!A:A, Products!C:C, "")="Bakery", RAND()&lt;0.3), "50% Perishable", "")
)</f>
        <v/>
      </c>
      <c r="O1128" s="5">
        <f t="shared" ca="1" si="35"/>
        <v>0</v>
      </c>
    </row>
    <row r="1129" spans="1:15" x14ac:dyDescent="0.45">
      <c r="A1129" t="s">
        <v>214</v>
      </c>
      <c r="B1129" s="6">
        <f>_xlfn.XLOOKUP(Table1[[#This Row],[Transaction_ID]],Transactions!A$2:A$501,Transactions!D$2:D$501)</f>
        <v>45716</v>
      </c>
      <c r="C1129">
        <v>123522</v>
      </c>
      <c r="D1129" s="5">
        <f>_xlfn.XLOOKUP(Table1[[#This Row],[SKU]],Products!A$2:A$91,Products!E$2:E$91)</f>
        <v>4.49</v>
      </c>
      <c r="E1129" s="5">
        <f>_xlfn.XLOOKUP(C1129,Products!A$2:A$91,Products!F$2:F$91)</f>
        <v>0</v>
      </c>
      <c r="F1129">
        <v>4</v>
      </c>
      <c r="G1129" s="5">
        <f>Table1[[#This Row],[Price]]*Table1[[#This Row],[Quantity_Sold]]</f>
        <v>17.96</v>
      </c>
      <c r="H1129" s="5">
        <f t="shared" ca="1" si="34"/>
        <v>17.96</v>
      </c>
      <c r="I1129">
        <f>_xlfn.XLOOKUP(Table1[[#This Row],[Transaction_ID]],Transactions!A$2:A$501,Transactions!B$2:B$501)</f>
        <v>222</v>
      </c>
      <c r="J1129">
        <f>_xlfn.XLOOKUP(Table1[[#This Row],[Transaction_ID]],Transactions!$A$2:$A$501,Transactions!$C$2:$C$501)</f>
        <v>2</v>
      </c>
      <c r="K1129" t="str">
        <f>_xlfn.XLOOKUP(Table1[[#This Row],[Transaction_ID]],Transactions!A$2:A$501,Transactions!F$2:F$501)</f>
        <v>Debit Card</v>
      </c>
      <c r="L1129" t="b">
        <f>_xlfn.XLOOKUP(Table1[[#This Row],[Transaction_ID]],Transactions!A$2:A$501,Transactions!G$2:G$501)</f>
        <v>1</v>
      </c>
      <c r="M1129" s="1">
        <f>IF(L1129=TRUE, _xlfn.XLOOKUP(C1129, Products!A$2:A$91,Products!G$2:G$91), 0)</f>
        <v>0</v>
      </c>
      <c r="N1129" t="str">
        <f ca="1">_xlfn.TEXTJOIN(", ", TRUE,
 IF(AND(L1129=TRUE, E1129&gt;0), "Membership Pricing", ""),
 IF(AND(L1129=TRUE, M1129&gt;0), "PC Points", ""),
 IF(AND(_xlfn.XLOOKUP(C1129, Products!A:A, Products!C:C, "")="Bakery", RAND()&lt;0.3), "50% Perishable", "")
)</f>
        <v/>
      </c>
      <c r="O1129" s="5">
        <f t="shared" ca="1" si="35"/>
        <v>0</v>
      </c>
    </row>
    <row r="1130" spans="1:15" x14ac:dyDescent="0.45">
      <c r="A1130" t="s">
        <v>214</v>
      </c>
      <c r="B1130" s="6">
        <f>_xlfn.XLOOKUP(Table1[[#This Row],[Transaction_ID]],Transactions!A$2:A$501,Transactions!D$2:D$501)</f>
        <v>45716</v>
      </c>
      <c r="C1130">
        <v>123585</v>
      </c>
      <c r="D1130" s="5">
        <f>_xlfn.XLOOKUP(Table1[[#This Row],[SKU]],Products!A$2:A$91,Products!E$2:E$91)</f>
        <v>2.99</v>
      </c>
      <c r="E1130" s="5">
        <f>_xlfn.XLOOKUP(C1130,Products!A$2:A$91,Products!F$2:F$91)</f>
        <v>0</v>
      </c>
      <c r="F1130">
        <v>3</v>
      </c>
      <c r="G1130" s="5">
        <f>Table1[[#This Row],[Price]]*Table1[[#This Row],[Quantity_Sold]]</f>
        <v>8.9700000000000006</v>
      </c>
      <c r="H1130" s="5">
        <f t="shared" ca="1" si="34"/>
        <v>8.9700000000000006</v>
      </c>
      <c r="I1130">
        <f>_xlfn.XLOOKUP(Table1[[#This Row],[Transaction_ID]],Transactions!A$2:A$501,Transactions!B$2:B$501)</f>
        <v>222</v>
      </c>
      <c r="J1130">
        <f>_xlfn.XLOOKUP(Table1[[#This Row],[Transaction_ID]],Transactions!$A$2:$A$501,Transactions!$C$2:$C$501)</f>
        <v>2</v>
      </c>
      <c r="K1130" t="str">
        <f>_xlfn.XLOOKUP(Table1[[#This Row],[Transaction_ID]],Transactions!A$2:A$501,Transactions!F$2:F$501)</f>
        <v>Debit Card</v>
      </c>
      <c r="L1130" t="b">
        <f>_xlfn.XLOOKUP(Table1[[#This Row],[Transaction_ID]],Transactions!A$2:A$501,Transactions!G$2:G$501)</f>
        <v>1</v>
      </c>
      <c r="M1130" s="1">
        <f>IF(L1130=TRUE, _xlfn.XLOOKUP(C1130, Products!A$2:A$91,Products!G$2:G$91), 0)</f>
        <v>1000</v>
      </c>
      <c r="N1130" t="str">
        <f ca="1">_xlfn.TEXTJOIN(", ", TRUE,
 IF(AND(L1130=TRUE, E1130&gt;0), "Membership Pricing", ""),
 IF(AND(L1130=TRUE, M1130&gt;0), "PC Points", ""),
 IF(AND(_xlfn.XLOOKUP(C1130, Products!A:A, Products!C:C, "")="Bakery", RAND()&lt;0.3), "50% Perishable", "")
)</f>
        <v>PC Points</v>
      </c>
      <c r="O1130" s="5">
        <f t="shared" ca="1" si="35"/>
        <v>0</v>
      </c>
    </row>
    <row r="1131" spans="1:15" x14ac:dyDescent="0.45">
      <c r="A1131" t="s">
        <v>215</v>
      </c>
      <c r="B1131" s="6">
        <f>_xlfn.XLOOKUP(Table1[[#This Row],[Transaction_ID]],Transactions!A$2:A$501,Transactions!D$2:D$501)</f>
        <v>45715</v>
      </c>
      <c r="C1131">
        <v>123537</v>
      </c>
      <c r="D1131" s="5">
        <f>_xlfn.XLOOKUP(Table1[[#This Row],[SKU]],Products!A$2:A$91,Products!E$2:E$91)</f>
        <v>6.49</v>
      </c>
      <c r="E1131" s="5">
        <f>_xlfn.XLOOKUP(C1131,Products!A$2:A$91,Products!F$2:F$91)</f>
        <v>0</v>
      </c>
      <c r="F1131">
        <v>5</v>
      </c>
      <c r="G1131" s="5">
        <f>Table1[[#This Row],[Price]]*Table1[[#This Row],[Quantity_Sold]]</f>
        <v>32.450000000000003</v>
      </c>
      <c r="H1131" s="5">
        <f t="shared" ca="1" si="34"/>
        <v>32.450000000000003</v>
      </c>
      <c r="I1131">
        <f>_xlfn.XLOOKUP(Table1[[#This Row],[Transaction_ID]],Transactions!A$2:A$501,Transactions!B$2:B$501)</f>
        <v>215</v>
      </c>
      <c r="J1131">
        <f>_xlfn.XLOOKUP(Table1[[#This Row],[Transaction_ID]],Transactions!$A$2:$A$501,Transactions!$C$2:$C$501)</f>
        <v>4</v>
      </c>
      <c r="K1131" t="str">
        <f>_xlfn.XLOOKUP(Table1[[#This Row],[Transaction_ID]],Transactions!A$2:A$501,Transactions!F$2:F$501)</f>
        <v>Debit Card</v>
      </c>
      <c r="L1131" t="b">
        <f>_xlfn.XLOOKUP(Table1[[#This Row],[Transaction_ID]],Transactions!A$2:A$501,Transactions!G$2:G$501)</f>
        <v>1</v>
      </c>
      <c r="M1131" s="1">
        <f>IF(L1131=TRUE, _xlfn.XLOOKUP(C1131, Products!A$2:A$91,Products!G$2:G$91), 0)</f>
        <v>0</v>
      </c>
      <c r="N1131" t="str">
        <f ca="1">_xlfn.TEXTJOIN(", ", TRUE,
 IF(AND(L1131=TRUE, E1131&gt;0), "Membership Pricing", ""),
 IF(AND(L1131=TRUE, M1131&gt;0), "PC Points", ""),
 IF(AND(_xlfn.XLOOKUP(C1131, Products!A:A, Products!C:C, "")="Bakery", RAND()&lt;0.3), "50% Perishable", "")
)</f>
        <v/>
      </c>
      <c r="O1131" s="5">
        <f t="shared" ca="1" si="35"/>
        <v>0</v>
      </c>
    </row>
    <row r="1132" spans="1:15" x14ac:dyDescent="0.45">
      <c r="A1132" t="s">
        <v>215</v>
      </c>
      <c r="B1132" s="6">
        <f>_xlfn.XLOOKUP(Table1[[#This Row],[Transaction_ID]],Transactions!A$2:A$501,Transactions!D$2:D$501)</f>
        <v>45715</v>
      </c>
      <c r="C1132">
        <v>123585</v>
      </c>
      <c r="D1132" s="5">
        <f>_xlfn.XLOOKUP(Table1[[#This Row],[SKU]],Products!A$2:A$91,Products!E$2:E$91)</f>
        <v>2.99</v>
      </c>
      <c r="E1132" s="5">
        <f>_xlfn.XLOOKUP(C1132,Products!A$2:A$91,Products!F$2:F$91)</f>
        <v>0</v>
      </c>
      <c r="F1132">
        <v>2</v>
      </c>
      <c r="G1132" s="5">
        <f>Table1[[#This Row],[Price]]*Table1[[#This Row],[Quantity_Sold]]</f>
        <v>5.98</v>
      </c>
      <c r="H1132" s="5">
        <f t="shared" ca="1" si="34"/>
        <v>5.98</v>
      </c>
      <c r="I1132">
        <f>_xlfn.XLOOKUP(Table1[[#This Row],[Transaction_ID]],Transactions!A$2:A$501,Transactions!B$2:B$501)</f>
        <v>215</v>
      </c>
      <c r="J1132">
        <f>_xlfn.XLOOKUP(Table1[[#This Row],[Transaction_ID]],Transactions!$A$2:$A$501,Transactions!$C$2:$C$501)</f>
        <v>4</v>
      </c>
      <c r="K1132" t="str">
        <f>_xlfn.XLOOKUP(Table1[[#This Row],[Transaction_ID]],Transactions!A$2:A$501,Transactions!F$2:F$501)</f>
        <v>Debit Card</v>
      </c>
      <c r="L1132" t="b">
        <f>_xlfn.XLOOKUP(Table1[[#This Row],[Transaction_ID]],Transactions!A$2:A$501,Transactions!G$2:G$501)</f>
        <v>1</v>
      </c>
      <c r="M1132" s="1">
        <f>IF(L1132=TRUE, _xlfn.XLOOKUP(C1132, Products!A$2:A$91,Products!G$2:G$91), 0)</f>
        <v>1000</v>
      </c>
      <c r="N1132" t="str">
        <f ca="1">_xlfn.TEXTJOIN(", ", TRUE,
 IF(AND(L1132=TRUE, E1132&gt;0), "Membership Pricing", ""),
 IF(AND(L1132=TRUE, M1132&gt;0), "PC Points", ""),
 IF(AND(_xlfn.XLOOKUP(C1132, Products!A:A, Products!C:C, "")="Bakery", RAND()&lt;0.3), "50% Perishable", "")
)</f>
        <v>PC Points</v>
      </c>
      <c r="O1132" s="5">
        <f t="shared" ca="1" si="35"/>
        <v>0</v>
      </c>
    </row>
    <row r="1133" spans="1:15" x14ac:dyDescent="0.45">
      <c r="A1133" t="s">
        <v>215</v>
      </c>
      <c r="B1133" s="6">
        <f>_xlfn.XLOOKUP(Table1[[#This Row],[Transaction_ID]],Transactions!A$2:A$501,Transactions!D$2:D$501)</f>
        <v>45715</v>
      </c>
      <c r="C1133">
        <v>123534</v>
      </c>
      <c r="D1133" s="5">
        <f>_xlfn.XLOOKUP(Table1[[#This Row],[SKU]],Products!A$2:A$91,Products!E$2:E$91)</f>
        <v>10.99</v>
      </c>
      <c r="E1133" s="5">
        <f>_xlfn.XLOOKUP(C1133,Products!A$2:A$91,Products!F$2:F$91)</f>
        <v>7.49</v>
      </c>
      <c r="F1133">
        <v>3</v>
      </c>
      <c r="G1133" s="5">
        <f>Table1[[#This Row],[Price]]*Table1[[#This Row],[Quantity_Sold]]</f>
        <v>32.97</v>
      </c>
      <c r="H1133" s="5">
        <f t="shared" ca="1" si="34"/>
        <v>22.47</v>
      </c>
      <c r="I1133">
        <f>_xlfn.XLOOKUP(Table1[[#This Row],[Transaction_ID]],Transactions!A$2:A$501,Transactions!B$2:B$501)</f>
        <v>215</v>
      </c>
      <c r="J1133">
        <f>_xlfn.XLOOKUP(Table1[[#This Row],[Transaction_ID]],Transactions!$A$2:$A$501,Transactions!$C$2:$C$501)</f>
        <v>4</v>
      </c>
      <c r="K1133" t="str">
        <f>_xlfn.XLOOKUP(Table1[[#This Row],[Transaction_ID]],Transactions!A$2:A$501,Transactions!F$2:F$501)</f>
        <v>Debit Card</v>
      </c>
      <c r="L1133" t="b">
        <f>_xlfn.XLOOKUP(Table1[[#This Row],[Transaction_ID]],Transactions!A$2:A$501,Transactions!G$2:G$501)</f>
        <v>1</v>
      </c>
      <c r="M1133" s="1">
        <f>IF(L1133=TRUE, _xlfn.XLOOKUP(C1133, Products!A$2:A$91,Products!G$2:G$91), 0)</f>
        <v>0</v>
      </c>
      <c r="N1133" t="str">
        <f ca="1">_xlfn.TEXTJOIN(", ", TRUE,
 IF(AND(L1133=TRUE, E1133&gt;0), "Membership Pricing", ""),
 IF(AND(L1133=TRUE, M1133&gt;0), "PC Points", ""),
 IF(AND(_xlfn.XLOOKUP(C1133, Products!A:A, Products!C:C, "")="Bakery", RAND()&lt;0.3), "50% Perishable", "")
)</f>
        <v>Membership Pricing</v>
      </c>
      <c r="O1133" s="5">
        <f t="shared" ca="1" si="35"/>
        <v>10.5</v>
      </c>
    </row>
    <row r="1134" spans="1:15" x14ac:dyDescent="0.45">
      <c r="A1134" t="s">
        <v>215</v>
      </c>
      <c r="B1134" s="6">
        <f>_xlfn.XLOOKUP(Table1[[#This Row],[Transaction_ID]],Transactions!A$2:A$501,Transactions!D$2:D$501)</f>
        <v>45715</v>
      </c>
      <c r="C1134">
        <v>123515</v>
      </c>
      <c r="D1134" s="5">
        <f>_xlfn.XLOOKUP(Table1[[#This Row],[SKU]],Products!A$2:A$91,Products!E$2:E$91)</f>
        <v>5.99</v>
      </c>
      <c r="E1134" s="5">
        <f>_xlfn.XLOOKUP(C1134,Products!A$2:A$91,Products!F$2:F$91)</f>
        <v>0</v>
      </c>
      <c r="F1134">
        <v>3</v>
      </c>
      <c r="G1134" s="5">
        <f>Table1[[#This Row],[Price]]*Table1[[#This Row],[Quantity_Sold]]</f>
        <v>17.97</v>
      </c>
      <c r="H1134" s="5">
        <f t="shared" ca="1" si="34"/>
        <v>17.97</v>
      </c>
      <c r="I1134">
        <f>_xlfn.XLOOKUP(Table1[[#This Row],[Transaction_ID]],Transactions!A$2:A$501,Transactions!B$2:B$501)</f>
        <v>215</v>
      </c>
      <c r="J1134">
        <f>_xlfn.XLOOKUP(Table1[[#This Row],[Transaction_ID]],Transactions!$A$2:$A$501,Transactions!$C$2:$C$501)</f>
        <v>4</v>
      </c>
      <c r="K1134" t="str">
        <f>_xlfn.XLOOKUP(Table1[[#This Row],[Transaction_ID]],Transactions!A$2:A$501,Transactions!F$2:F$501)</f>
        <v>Debit Card</v>
      </c>
      <c r="L1134" t="b">
        <f>_xlfn.XLOOKUP(Table1[[#This Row],[Transaction_ID]],Transactions!A$2:A$501,Transactions!G$2:G$501)</f>
        <v>1</v>
      </c>
      <c r="M1134" s="1">
        <f>IF(L1134=TRUE, _xlfn.XLOOKUP(C1134, Products!A$2:A$91,Products!G$2:G$91), 0)</f>
        <v>0</v>
      </c>
      <c r="N1134" t="str">
        <f ca="1">_xlfn.TEXTJOIN(", ", TRUE,
 IF(AND(L1134=TRUE, E1134&gt;0), "Membership Pricing", ""),
 IF(AND(L1134=TRUE, M1134&gt;0), "PC Points", ""),
 IF(AND(_xlfn.XLOOKUP(C1134, Products!A:A, Products!C:C, "")="Bakery", RAND()&lt;0.3), "50% Perishable", "")
)</f>
        <v/>
      </c>
      <c r="O1134" s="5">
        <f t="shared" ca="1" si="35"/>
        <v>0</v>
      </c>
    </row>
    <row r="1135" spans="1:15" x14ac:dyDescent="0.45">
      <c r="A1135" t="s">
        <v>216</v>
      </c>
      <c r="B1135" s="6">
        <f>_xlfn.XLOOKUP(Table1[[#This Row],[Transaction_ID]],Transactions!A$2:A$501,Transactions!D$2:D$501)</f>
        <v>45715</v>
      </c>
      <c r="C1135">
        <v>123585</v>
      </c>
      <c r="D1135" s="5">
        <f>_xlfn.XLOOKUP(Table1[[#This Row],[SKU]],Products!A$2:A$91,Products!E$2:E$91)</f>
        <v>2.99</v>
      </c>
      <c r="E1135" s="5">
        <f>_xlfn.XLOOKUP(C1135,Products!A$2:A$91,Products!F$2:F$91)</f>
        <v>0</v>
      </c>
      <c r="F1135">
        <v>3</v>
      </c>
      <c r="G1135" s="5">
        <f>Table1[[#This Row],[Price]]*Table1[[#This Row],[Quantity_Sold]]</f>
        <v>8.9700000000000006</v>
      </c>
      <c r="H1135" s="5">
        <f t="shared" ca="1" si="34"/>
        <v>8.9700000000000006</v>
      </c>
      <c r="I1135">
        <f>_xlfn.XLOOKUP(Table1[[#This Row],[Transaction_ID]],Transactions!A$2:A$501,Transactions!B$2:B$501)</f>
        <v>210</v>
      </c>
      <c r="J1135">
        <f>_xlfn.XLOOKUP(Table1[[#This Row],[Transaction_ID]],Transactions!$A$2:$A$501,Transactions!$C$2:$C$501)</f>
        <v>7</v>
      </c>
      <c r="K1135" t="str">
        <f>_xlfn.XLOOKUP(Table1[[#This Row],[Transaction_ID]],Transactions!A$2:A$501,Transactions!F$2:F$501)</f>
        <v>Debit Card</v>
      </c>
      <c r="L1135" t="b">
        <f>_xlfn.XLOOKUP(Table1[[#This Row],[Transaction_ID]],Transactions!A$2:A$501,Transactions!G$2:G$501)</f>
        <v>1</v>
      </c>
      <c r="M1135" s="1">
        <f>IF(L1135=TRUE, _xlfn.XLOOKUP(C1135, Products!A$2:A$91,Products!G$2:G$91), 0)</f>
        <v>1000</v>
      </c>
      <c r="N1135" t="str">
        <f ca="1">_xlfn.TEXTJOIN(", ", TRUE,
 IF(AND(L1135=TRUE, E1135&gt;0), "Membership Pricing", ""),
 IF(AND(L1135=TRUE, M1135&gt;0), "PC Points", ""),
 IF(AND(_xlfn.XLOOKUP(C1135, Products!A:A, Products!C:C, "")="Bakery", RAND()&lt;0.3), "50% Perishable", "")
)</f>
        <v>PC Points</v>
      </c>
      <c r="O1135" s="5">
        <f t="shared" ca="1" si="35"/>
        <v>0</v>
      </c>
    </row>
    <row r="1136" spans="1:15" x14ac:dyDescent="0.45">
      <c r="A1136" t="s">
        <v>216</v>
      </c>
      <c r="B1136" s="6">
        <f>_xlfn.XLOOKUP(Table1[[#This Row],[Transaction_ID]],Transactions!A$2:A$501,Transactions!D$2:D$501)</f>
        <v>45715</v>
      </c>
      <c r="C1136">
        <v>123528</v>
      </c>
      <c r="D1136" s="5">
        <f>_xlfn.XLOOKUP(Table1[[#This Row],[SKU]],Products!A$2:A$91,Products!E$2:E$91)</f>
        <v>3.99</v>
      </c>
      <c r="E1136" s="5">
        <f>_xlfn.XLOOKUP(C1136,Products!A$2:A$91,Products!F$2:F$91)</f>
        <v>0</v>
      </c>
      <c r="F1136">
        <v>3</v>
      </c>
      <c r="G1136" s="5">
        <f>Table1[[#This Row],[Price]]*Table1[[#This Row],[Quantity_Sold]]</f>
        <v>11.97</v>
      </c>
      <c r="H1136" s="5">
        <f t="shared" ca="1" si="34"/>
        <v>5.9850000000000003</v>
      </c>
      <c r="I1136">
        <f>_xlfn.XLOOKUP(Table1[[#This Row],[Transaction_ID]],Transactions!A$2:A$501,Transactions!B$2:B$501)</f>
        <v>210</v>
      </c>
      <c r="J1136">
        <f>_xlfn.XLOOKUP(Table1[[#This Row],[Transaction_ID]],Transactions!$A$2:$A$501,Transactions!$C$2:$C$501)</f>
        <v>7</v>
      </c>
      <c r="K1136" t="str">
        <f>_xlfn.XLOOKUP(Table1[[#This Row],[Transaction_ID]],Transactions!A$2:A$501,Transactions!F$2:F$501)</f>
        <v>Debit Card</v>
      </c>
      <c r="L1136" t="b">
        <f>_xlfn.XLOOKUP(Table1[[#This Row],[Transaction_ID]],Transactions!A$2:A$501,Transactions!G$2:G$501)</f>
        <v>1</v>
      </c>
      <c r="M1136" s="1">
        <f>IF(L1136=TRUE, _xlfn.XLOOKUP(C1136, Products!A$2:A$91,Products!G$2:G$91), 0)</f>
        <v>0</v>
      </c>
      <c r="N1136" t="str">
        <f ca="1">_xlfn.TEXTJOIN(", ", TRUE,
 IF(AND(L1136=TRUE, E1136&gt;0), "Membership Pricing", ""),
 IF(AND(L1136=TRUE, M1136&gt;0), "PC Points", ""),
 IF(AND(_xlfn.XLOOKUP(C1136, Products!A:A, Products!C:C, "")="Bakery", RAND()&lt;0.3), "50% Perishable", "")
)</f>
        <v>50% Perishable</v>
      </c>
      <c r="O1136" s="5">
        <f t="shared" ca="1" si="35"/>
        <v>5.9850000000000003</v>
      </c>
    </row>
    <row r="1137" spans="1:15" x14ac:dyDescent="0.45">
      <c r="A1137" t="s">
        <v>216</v>
      </c>
      <c r="B1137" s="6">
        <f>_xlfn.XLOOKUP(Table1[[#This Row],[Transaction_ID]],Transactions!A$2:A$501,Transactions!D$2:D$501)</f>
        <v>45715</v>
      </c>
      <c r="C1137">
        <v>123563</v>
      </c>
      <c r="D1137" s="5">
        <f>_xlfn.XLOOKUP(Table1[[#This Row],[SKU]],Products!A$2:A$91,Products!E$2:E$91)</f>
        <v>3.49</v>
      </c>
      <c r="E1137" s="5">
        <f>_xlfn.XLOOKUP(C1137,Products!A$2:A$91,Products!F$2:F$91)</f>
        <v>0</v>
      </c>
      <c r="F1137">
        <v>2</v>
      </c>
      <c r="G1137" s="5">
        <f>Table1[[#This Row],[Price]]*Table1[[#This Row],[Quantity_Sold]]</f>
        <v>6.98</v>
      </c>
      <c r="H1137" s="5">
        <f t="shared" ca="1" si="34"/>
        <v>6.98</v>
      </c>
      <c r="I1137">
        <f>_xlfn.XLOOKUP(Table1[[#This Row],[Transaction_ID]],Transactions!A$2:A$501,Transactions!B$2:B$501)</f>
        <v>210</v>
      </c>
      <c r="J1137">
        <f>_xlfn.XLOOKUP(Table1[[#This Row],[Transaction_ID]],Transactions!$A$2:$A$501,Transactions!$C$2:$C$501)</f>
        <v>7</v>
      </c>
      <c r="K1137" t="str">
        <f>_xlfn.XLOOKUP(Table1[[#This Row],[Transaction_ID]],Transactions!A$2:A$501,Transactions!F$2:F$501)</f>
        <v>Debit Card</v>
      </c>
      <c r="L1137" t="b">
        <f>_xlfn.XLOOKUP(Table1[[#This Row],[Transaction_ID]],Transactions!A$2:A$501,Transactions!G$2:G$501)</f>
        <v>1</v>
      </c>
      <c r="M1137" s="1">
        <f>IF(L1137=TRUE, _xlfn.XLOOKUP(C1137, Products!A$2:A$91,Products!G$2:G$91), 0)</f>
        <v>0</v>
      </c>
      <c r="N1137" t="str">
        <f ca="1">_xlfn.TEXTJOIN(", ", TRUE,
 IF(AND(L1137=TRUE, E1137&gt;0), "Membership Pricing", ""),
 IF(AND(L1137=TRUE, M1137&gt;0), "PC Points", ""),
 IF(AND(_xlfn.XLOOKUP(C1137, Products!A:A, Products!C:C, "")="Bakery", RAND()&lt;0.3), "50% Perishable", "")
)</f>
        <v/>
      </c>
      <c r="O1137" s="5">
        <f t="shared" ca="1" si="35"/>
        <v>0</v>
      </c>
    </row>
    <row r="1138" spans="1:15" x14ac:dyDescent="0.45">
      <c r="A1138" t="s">
        <v>216</v>
      </c>
      <c r="B1138" s="6">
        <f>_xlfn.XLOOKUP(Table1[[#This Row],[Transaction_ID]],Transactions!A$2:A$501,Transactions!D$2:D$501)</f>
        <v>45715</v>
      </c>
      <c r="C1138">
        <v>123588</v>
      </c>
      <c r="D1138" s="5">
        <f>_xlfn.XLOOKUP(Table1[[#This Row],[SKU]],Products!A$2:A$91,Products!E$2:E$91)</f>
        <v>2.4900000000000002</v>
      </c>
      <c r="E1138" s="5">
        <f>_xlfn.XLOOKUP(C1138,Products!A$2:A$91,Products!F$2:F$91)</f>
        <v>0</v>
      </c>
      <c r="F1138">
        <v>3</v>
      </c>
      <c r="G1138" s="5">
        <f>Table1[[#This Row],[Price]]*Table1[[#This Row],[Quantity_Sold]]</f>
        <v>7.4700000000000006</v>
      </c>
      <c r="H1138" s="5">
        <f t="shared" ca="1" si="34"/>
        <v>7.4700000000000006</v>
      </c>
      <c r="I1138">
        <f>_xlfn.XLOOKUP(Table1[[#This Row],[Transaction_ID]],Transactions!A$2:A$501,Transactions!B$2:B$501)</f>
        <v>210</v>
      </c>
      <c r="J1138">
        <f>_xlfn.XLOOKUP(Table1[[#This Row],[Transaction_ID]],Transactions!$A$2:$A$501,Transactions!$C$2:$C$501)</f>
        <v>7</v>
      </c>
      <c r="K1138" t="str">
        <f>_xlfn.XLOOKUP(Table1[[#This Row],[Transaction_ID]],Transactions!A$2:A$501,Transactions!F$2:F$501)</f>
        <v>Debit Card</v>
      </c>
      <c r="L1138" t="b">
        <f>_xlfn.XLOOKUP(Table1[[#This Row],[Transaction_ID]],Transactions!A$2:A$501,Transactions!G$2:G$501)</f>
        <v>1</v>
      </c>
      <c r="M1138" s="1">
        <f>IF(L1138=TRUE, _xlfn.XLOOKUP(C1138, Products!A$2:A$91,Products!G$2:G$91), 0)</f>
        <v>0</v>
      </c>
      <c r="N1138" t="str">
        <f ca="1">_xlfn.TEXTJOIN(", ", TRUE,
 IF(AND(L1138=TRUE, E1138&gt;0), "Membership Pricing", ""),
 IF(AND(L1138=TRUE, M1138&gt;0), "PC Points", ""),
 IF(AND(_xlfn.XLOOKUP(C1138, Products!A:A, Products!C:C, "")="Bakery", RAND()&lt;0.3), "50% Perishable", "")
)</f>
        <v/>
      </c>
      <c r="O1138" s="5">
        <f t="shared" ca="1" si="35"/>
        <v>0</v>
      </c>
    </row>
    <row r="1139" spans="1:15" x14ac:dyDescent="0.45">
      <c r="A1139" t="s">
        <v>217</v>
      </c>
      <c r="B1139" s="6">
        <f>_xlfn.XLOOKUP(Table1[[#This Row],[Transaction_ID]],Transactions!A$2:A$501,Transactions!D$2:D$501)</f>
        <v>45715</v>
      </c>
      <c r="C1139">
        <v>123538</v>
      </c>
      <c r="D1139" s="5">
        <f>_xlfn.XLOOKUP(Table1[[#This Row],[SKU]],Products!A$2:A$91,Products!E$2:E$91)</f>
        <v>5.49</v>
      </c>
      <c r="E1139" s="5">
        <f>_xlfn.XLOOKUP(C1139,Products!A$2:A$91,Products!F$2:F$91)</f>
        <v>0</v>
      </c>
      <c r="F1139">
        <v>2</v>
      </c>
      <c r="G1139" s="5">
        <f>Table1[[#This Row],[Price]]*Table1[[#This Row],[Quantity_Sold]]</f>
        <v>10.98</v>
      </c>
      <c r="H1139" s="5">
        <f t="shared" ca="1" si="34"/>
        <v>10.98</v>
      </c>
      <c r="I1139">
        <f>_xlfn.XLOOKUP(Table1[[#This Row],[Transaction_ID]],Transactions!A$2:A$501,Transactions!B$2:B$501)</f>
        <v>222</v>
      </c>
      <c r="J1139">
        <f>_xlfn.XLOOKUP(Table1[[#This Row],[Transaction_ID]],Transactions!$A$2:$A$501,Transactions!$C$2:$C$501)</f>
        <v>1</v>
      </c>
      <c r="K1139" t="str">
        <f>_xlfn.XLOOKUP(Table1[[#This Row],[Transaction_ID]],Transactions!A$2:A$501,Transactions!F$2:F$501)</f>
        <v>Credit Card</v>
      </c>
      <c r="L1139" t="b">
        <f>_xlfn.XLOOKUP(Table1[[#This Row],[Transaction_ID]],Transactions!A$2:A$501,Transactions!G$2:G$501)</f>
        <v>1</v>
      </c>
      <c r="M1139" s="1">
        <f>IF(L1139=TRUE, _xlfn.XLOOKUP(C1139, Products!A$2:A$91,Products!G$2:G$91), 0)</f>
        <v>0</v>
      </c>
      <c r="N1139" t="str">
        <f ca="1">_xlfn.TEXTJOIN(", ", TRUE,
 IF(AND(L1139=TRUE, E1139&gt;0), "Membership Pricing", ""),
 IF(AND(L1139=TRUE, M1139&gt;0), "PC Points", ""),
 IF(AND(_xlfn.XLOOKUP(C1139, Products!A:A, Products!C:C, "")="Bakery", RAND()&lt;0.3), "50% Perishable", "")
)</f>
        <v/>
      </c>
      <c r="O1139" s="5">
        <f t="shared" ca="1" si="35"/>
        <v>0</v>
      </c>
    </row>
    <row r="1140" spans="1:15" x14ac:dyDescent="0.45">
      <c r="A1140" t="s">
        <v>217</v>
      </c>
      <c r="B1140" s="6">
        <f>_xlfn.XLOOKUP(Table1[[#This Row],[Transaction_ID]],Transactions!A$2:A$501,Transactions!D$2:D$501)</f>
        <v>45715</v>
      </c>
      <c r="C1140">
        <v>123523</v>
      </c>
      <c r="D1140" s="5">
        <f>_xlfn.XLOOKUP(Table1[[#This Row],[SKU]],Products!A$2:A$91,Products!E$2:E$91)</f>
        <v>5.99</v>
      </c>
      <c r="E1140" s="5">
        <f>_xlfn.XLOOKUP(C1140,Products!A$2:A$91,Products!F$2:F$91)</f>
        <v>0</v>
      </c>
      <c r="F1140">
        <v>4</v>
      </c>
      <c r="G1140" s="5">
        <f>Table1[[#This Row],[Price]]*Table1[[#This Row],[Quantity_Sold]]</f>
        <v>23.96</v>
      </c>
      <c r="H1140" s="5">
        <f t="shared" ca="1" si="34"/>
        <v>23.96</v>
      </c>
      <c r="I1140">
        <f>_xlfn.XLOOKUP(Table1[[#This Row],[Transaction_ID]],Transactions!A$2:A$501,Transactions!B$2:B$501)</f>
        <v>222</v>
      </c>
      <c r="J1140">
        <f>_xlfn.XLOOKUP(Table1[[#This Row],[Transaction_ID]],Transactions!$A$2:$A$501,Transactions!$C$2:$C$501)</f>
        <v>1</v>
      </c>
      <c r="K1140" t="str">
        <f>_xlfn.XLOOKUP(Table1[[#This Row],[Transaction_ID]],Transactions!A$2:A$501,Transactions!F$2:F$501)</f>
        <v>Credit Card</v>
      </c>
      <c r="L1140" t="b">
        <f>_xlfn.XLOOKUP(Table1[[#This Row],[Transaction_ID]],Transactions!A$2:A$501,Transactions!G$2:G$501)</f>
        <v>1</v>
      </c>
      <c r="M1140" s="1">
        <f>IF(L1140=TRUE, _xlfn.XLOOKUP(C1140, Products!A$2:A$91,Products!G$2:G$91), 0)</f>
        <v>0</v>
      </c>
      <c r="N1140" t="str">
        <f ca="1">_xlfn.TEXTJOIN(", ", TRUE,
 IF(AND(L1140=TRUE, E1140&gt;0), "Membership Pricing", ""),
 IF(AND(L1140=TRUE, M1140&gt;0), "PC Points", ""),
 IF(AND(_xlfn.XLOOKUP(C1140, Products!A:A, Products!C:C, "")="Bakery", RAND()&lt;0.3), "50% Perishable", "")
)</f>
        <v/>
      </c>
      <c r="O1140" s="5">
        <f t="shared" ca="1" si="35"/>
        <v>0</v>
      </c>
    </row>
    <row r="1141" spans="1:15" x14ac:dyDescent="0.45">
      <c r="A1141" t="s">
        <v>217</v>
      </c>
      <c r="B1141" s="6">
        <f>_xlfn.XLOOKUP(Table1[[#This Row],[Transaction_ID]],Transactions!A$2:A$501,Transactions!D$2:D$501)</f>
        <v>45715</v>
      </c>
      <c r="C1141">
        <v>123535</v>
      </c>
      <c r="D1141" s="5">
        <f>_xlfn.XLOOKUP(Table1[[#This Row],[SKU]],Products!A$2:A$91,Products!E$2:E$91)</f>
        <v>4.99</v>
      </c>
      <c r="E1141" s="5">
        <f>_xlfn.XLOOKUP(C1141,Products!A$2:A$91,Products!F$2:F$91)</f>
        <v>0</v>
      </c>
      <c r="F1141">
        <v>3</v>
      </c>
      <c r="G1141" s="5">
        <f>Table1[[#This Row],[Price]]*Table1[[#This Row],[Quantity_Sold]]</f>
        <v>14.97</v>
      </c>
      <c r="H1141" s="5">
        <f t="shared" ca="1" si="34"/>
        <v>14.97</v>
      </c>
      <c r="I1141">
        <f>_xlfn.XLOOKUP(Table1[[#This Row],[Transaction_ID]],Transactions!A$2:A$501,Transactions!B$2:B$501)</f>
        <v>222</v>
      </c>
      <c r="J1141">
        <f>_xlfn.XLOOKUP(Table1[[#This Row],[Transaction_ID]],Transactions!$A$2:$A$501,Transactions!$C$2:$C$501)</f>
        <v>1</v>
      </c>
      <c r="K1141" t="str">
        <f>_xlfn.XLOOKUP(Table1[[#This Row],[Transaction_ID]],Transactions!A$2:A$501,Transactions!F$2:F$501)</f>
        <v>Credit Card</v>
      </c>
      <c r="L1141" t="b">
        <f>_xlfn.XLOOKUP(Table1[[#This Row],[Transaction_ID]],Transactions!A$2:A$501,Transactions!G$2:G$501)</f>
        <v>1</v>
      </c>
      <c r="M1141" s="1">
        <f>IF(L1141=TRUE, _xlfn.XLOOKUP(C1141, Products!A$2:A$91,Products!G$2:G$91), 0)</f>
        <v>0</v>
      </c>
      <c r="N1141" t="str">
        <f ca="1">_xlfn.TEXTJOIN(", ", TRUE,
 IF(AND(L1141=TRUE, E1141&gt;0), "Membership Pricing", ""),
 IF(AND(L1141=TRUE, M1141&gt;0), "PC Points", ""),
 IF(AND(_xlfn.XLOOKUP(C1141, Products!A:A, Products!C:C, "")="Bakery", RAND()&lt;0.3), "50% Perishable", "")
)</f>
        <v/>
      </c>
      <c r="O1141" s="5">
        <f t="shared" ca="1" si="35"/>
        <v>0</v>
      </c>
    </row>
    <row r="1142" spans="1:15" x14ac:dyDescent="0.45">
      <c r="A1142" t="s">
        <v>447</v>
      </c>
      <c r="B1142" s="6">
        <f>_xlfn.XLOOKUP(Table1[[#This Row],[Transaction_ID]],Transactions!A$2:A$501,Transactions!D$2:D$501)</f>
        <v>45694</v>
      </c>
      <c r="C1142">
        <v>123542</v>
      </c>
      <c r="D1142" s="5">
        <f>_xlfn.XLOOKUP(Table1[[#This Row],[SKU]],Products!A$2:A$91,Products!E$2:E$91)</f>
        <v>2.4900000000000002</v>
      </c>
      <c r="E1142" s="5">
        <f>_xlfn.XLOOKUP(C1142,Products!A$2:A$91,Products!F$2:F$91)</f>
        <v>0</v>
      </c>
      <c r="F1142">
        <v>2</v>
      </c>
      <c r="G1142" s="5">
        <f>Table1[[#This Row],[Price]]*Table1[[#This Row],[Quantity_Sold]]</f>
        <v>4.9800000000000004</v>
      </c>
      <c r="H1142" s="5">
        <f t="shared" ca="1" si="34"/>
        <v>4.9800000000000004</v>
      </c>
      <c r="I1142">
        <f>_xlfn.XLOOKUP(Table1[[#This Row],[Transaction_ID]],Transactions!A$2:A$501,Transactions!B$2:B$501)</f>
        <v>216</v>
      </c>
      <c r="J1142">
        <f>_xlfn.XLOOKUP(Table1[[#This Row],[Transaction_ID]],Transactions!$A$2:$A$501,Transactions!$C$2:$C$501)</f>
        <v>5</v>
      </c>
      <c r="K1142" t="str">
        <f>_xlfn.XLOOKUP(Table1[[#This Row],[Transaction_ID]],Transactions!A$2:A$501,Transactions!F$2:F$501)</f>
        <v>Credit Card</v>
      </c>
      <c r="L1142" t="b">
        <f>_xlfn.XLOOKUP(Table1[[#This Row],[Transaction_ID]],Transactions!A$2:A$501,Transactions!G$2:G$501)</f>
        <v>1</v>
      </c>
      <c r="M1142" s="1">
        <f>IF(L1142=TRUE, _xlfn.XLOOKUP(C1142, Products!A$2:A$91,Products!G$2:G$91), 0)</f>
        <v>0</v>
      </c>
      <c r="N1142" t="str">
        <f ca="1">_xlfn.TEXTJOIN(", ", TRUE,
 IF(AND(L1142=TRUE, E1142&gt;0), "Membership Pricing", ""),
 IF(AND(L1142=TRUE, M1142&gt;0), "PC Points", ""),
 IF(AND(_xlfn.XLOOKUP(C1142, Products!A:A, Products!C:C, "")="Bakery", RAND()&lt;0.3), "50% Perishable", "")
)</f>
        <v/>
      </c>
      <c r="O1142" s="5">
        <f t="shared" ca="1" si="35"/>
        <v>0</v>
      </c>
    </row>
    <row r="1143" spans="1:15" x14ac:dyDescent="0.45">
      <c r="A1143" t="s">
        <v>447</v>
      </c>
      <c r="B1143" s="6">
        <f>_xlfn.XLOOKUP(Table1[[#This Row],[Transaction_ID]],Transactions!A$2:A$501,Transactions!D$2:D$501)</f>
        <v>45694</v>
      </c>
      <c r="C1143">
        <v>123511</v>
      </c>
      <c r="D1143" s="5">
        <f>_xlfn.XLOOKUP(Table1[[#This Row],[SKU]],Products!A$2:A$91,Products!E$2:E$91)</f>
        <v>2.4900000000000002</v>
      </c>
      <c r="E1143" s="5">
        <f>_xlfn.XLOOKUP(C1143,Products!A$2:A$91,Products!F$2:F$91)</f>
        <v>2</v>
      </c>
      <c r="F1143">
        <v>5</v>
      </c>
      <c r="G1143" s="5">
        <f>Table1[[#This Row],[Price]]*Table1[[#This Row],[Quantity_Sold]]</f>
        <v>12.450000000000001</v>
      </c>
      <c r="H1143" s="5">
        <f t="shared" ca="1" si="34"/>
        <v>10</v>
      </c>
      <c r="I1143">
        <f>_xlfn.XLOOKUP(Table1[[#This Row],[Transaction_ID]],Transactions!A$2:A$501,Transactions!B$2:B$501)</f>
        <v>216</v>
      </c>
      <c r="J1143">
        <f>_xlfn.XLOOKUP(Table1[[#This Row],[Transaction_ID]],Transactions!$A$2:$A$501,Transactions!$C$2:$C$501)</f>
        <v>5</v>
      </c>
      <c r="K1143" t="str">
        <f>_xlfn.XLOOKUP(Table1[[#This Row],[Transaction_ID]],Transactions!A$2:A$501,Transactions!F$2:F$501)</f>
        <v>Credit Card</v>
      </c>
      <c r="L1143" t="b">
        <f>_xlfn.XLOOKUP(Table1[[#This Row],[Transaction_ID]],Transactions!A$2:A$501,Transactions!G$2:G$501)</f>
        <v>1</v>
      </c>
      <c r="M1143" s="1">
        <f>IF(L1143=TRUE, _xlfn.XLOOKUP(C1143, Products!A$2:A$91,Products!G$2:G$91), 0)</f>
        <v>0</v>
      </c>
      <c r="N1143" t="str">
        <f ca="1">_xlfn.TEXTJOIN(", ", TRUE,
 IF(AND(L1143=TRUE, E1143&gt;0), "Membership Pricing", ""),
 IF(AND(L1143=TRUE, M1143&gt;0), "PC Points", ""),
 IF(AND(_xlfn.XLOOKUP(C1143, Products!A:A, Products!C:C, "")="Bakery", RAND()&lt;0.3), "50% Perishable", "")
)</f>
        <v>Membership Pricing</v>
      </c>
      <c r="O1143" s="5">
        <f t="shared" ca="1" si="35"/>
        <v>2.4500000000000011</v>
      </c>
    </row>
    <row r="1144" spans="1:15" x14ac:dyDescent="0.45">
      <c r="A1144" t="s">
        <v>447</v>
      </c>
      <c r="B1144" s="6">
        <f>_xlfn.XLOOKUP(Table1[[#This Row],[Transaction_ID]],Transactions!A$2:A$501,Transactions!D$2:D$501)</f>
        <v>45694</v>
      </c>
      <c r="C1144">
        <v>123588</v>
      </c>
      <c r="D1144" s="5">
        <f>_xlfn.XLOOKUP(Table1[[#This Row],[SKU]],Products!A$2:A$91,Products!E$2:E$91)</f>
        <v>2.4900000000000002</v>
      </c>
      <c r="E1144" s="5">
        <f>_xlfn.XLOOKUP(C1144,Products!A$2:A$91,Products!F$2:F$91)</f>
        <v>0</v>
      </c>
      <c r="F1144">
        <v>3</v>
      </c>
      <c r="G1144" s="5">
        <f>Table1[[#This Row],[Price]]*Table1[[#This Row],[Quantity_Sold]]</f>
        <v>7.4700000000000006</v>
      </c>
      <c r="H1144" s="5">
        <f t="shared" ca="1" si="34"/>
        <v>7.4700000000000006</v>
      </c>
      <c r="I1144">
        <f>_xlfn.XLOOKUP(Table1[[#This Row],[Transaction_ID]],Transactions!A$2:A$501,Transactions!B$2:B$501)</f>
        <v>216</v>
      </c>
      <c r="J1144">
        <f>_xlfn.XLOOKUP(Table1[[#This Row],[Transaction_ID]],Transactions!$A$2:$A$501,Transactions!$C$2:$C$501)</f>
        <v>5</v>
      </c>
      <c r="K1144" t="str">
        <f>_xlfn.XLOOKUP(Table1[[#This Row],[Transaction_ID]],Transactions!A$2:A$501,Transactions!F$2:F$501)</f>
        <v>Credit Card</v>
      </c>
      <c r="L1144" t="b">
        <f>_xlfn.XLOOKUP(Table1[[#This Row],[Transaction_ID]],Transactions!A$2:A$501,Transactions!G$2:G$501)</f>
        <v>1</v>
      </c>
      <c r="M1144" s="1">
        <f>IF(L1144=TRUE, _xlfn.XLOOKUP(C1144, Products!A$2:A$91,Products!G$2:G$91), 0)</f>
        <v>0</v>
      </c>
      <c r="N1144" t="str">
        <f ca="1">_xlfn.TEXTJOIN(", ", TRUE,
 IF(AND(L1144=TRUE, E1144&gt;0), "Membership Pricing", ""),
 IF(AND(L1144=TRUE, M1144&gt;0), "PC Points", ""),
 IF(AND(_xlfn.XLOOKUP(C1144, Products!A:A, Products!C:C, "")="Bakery", RAND()&lt;0.3), "50% Perishable", "")
)</f>
        <v/>
      </c>
      <c r="O1144" s="5">
        <f t="shared" ca="1" si="35"/>
        <v>0</v>
      </c>
    </row>
    <row r="1145" spans="1:15" x14ac:dyDescent="0.45">
      <c r="A1145" t="s">
        <v>447</v>
      </c>
      <c r="B1145" s="6">
        <f>_xlfn.XLOOKUP(Table1[[#This Row],[Transaction_ID]],Transactions!A$2:A$501,Transactions!D$2:D$501)</f>
        <v>45694</v>
      </c>
      <c r="C1145">
        <v>123593</v>
      </c>
      <c r="D1145" s="5">
        <f>_xlfn.XLOOKUP(Table1[[#This Row],[SKU]],Products!A$2:A$91,Products!E$2:E$91)</f>
        <v>2.4900000000000002</v>
      </c>
      <c r="E1145" s="5">
        <f>_xlfn.XLOOKUP(C1145,Products!A$2:A$91,Products!F$2:F$91)</f>
        <v>0</v>
      </c>
      <c r="F1145">
        <v>3</v>
      </c>
      <c r="G1145" s="5">
        <f>Table1[[#This Row],[Price]]*Table1[[#This Row],[Quantity_Sold]]</f>
        <v>7.4700000000000006</v>
      </c>
      <c r="H1145" s="5">
        <f t="shared" ca="1" si="34"/>
        <v>7.4700000000000006</v>
      </c>
      <c r="I1145">
        <f>_xlfn.XLOOKUP(Table1[[#This Row],[Transaction_ID]],Transactions!A$2:A$501,Transactions!B$2:B$501)</f>
        <v>216</v>
      </c>
      <c r="J1145">
        <f>_xlfn.XLOOKUP(Table1[[#This Row],[Transaction_ID]],Transactions!$A$2:$A$501,Transactions!$C$2:$C$501)</f>
        <v>5</v>
      </c>
      <c r="K1145" t="str">
        <f>_xlfn.XLOOKUP(Table1[[#This Row],[Transaction_ID]],Transactions!A$2:A$501,Transactions!F$2:F$501)</f>
        <v>Credit Card</v>
      </c>
      <c r="L1145" t="b">
        <f>_xlfn.XLOOKUP(Table1[[#This Row],[Transaction_ID]],Transactions!A$2:A$501,Transactions!G$2:G$501)</f>
        <v>1</v>
      </c>
      <c r="M1145" s="1">
        <f>IF(L1145=TRUE, _xlfn.XLOOKUP(C1145, Products!A$2:A$91,Products!G$2:G$91), 0)</f>
        <v>0</v>
      </c>
      <c r="N1145" t="str">
        <f ca="1">_xlfn.TEXTJOIN(", ", TRUE,
 IF(AND(L1145=TRUE, E1145&gt;0), "Membership Pricing", ""),
 IF(AND(L1145=TRUE, M1145&gt;0), "PC Points", ""),
 IF(AND(_xlfn.XLOOKUP(C1145, Products!A:A, Products!C:C, "")="Bakery", RAND()&lt;0.3), "50% Perishable", "")
)</f>
        <v/>
      </c>
      <c r="O1145" s="5">
        <f t="shared" ca="1" si="35"/>
        <v>0</v>
      </c>
    </row>
    <row r="1146" spans="1:15" x14ac:dyDescent="0.45">
      <c r="A1146" t="s">
        <v>448</v>
      </c>
      <c r="B1146" s="6">
        <f>_xlfn.XLOOKUP(Table1[[#This Row],[Transaction_ID]],Transactions!A$2:A$501,Transactions!D$2:D$501)</f>
        <v>45694</v>
      </c>
      <c r="C1146">
        <v>123564</v>
      </c>
      <c r="D1146" s="5">
        <f>_xlfn.XLOOKUP(Table1[[#This Row],[SKU]],Products!A$2:A$91,Products!E$2:E$91)</f>
        <v>4.49</v>
      </c>
      <c r="E1146" s="5">
        <f>_xlfn.XLOOKUP(C1146,Products!A$2:A$91,Products!F$2:F$91)</f>
        <v>0</v>
      </c>
      <c r="F1146">
        <v>5</v>
      </c>
      <c r="G1146" s="5">
        <f>Table1[[#This Row],[Price]]*Table1[[#This Row],[Quantity_Sold]]</f>
        <v>22.450000000000003</v>
      </c>
      <c r="H1146" s="5">
        <f t="shared" ca="1" si="34"/>
        <v>22.450000000000003</v>
      </c>
      <c r="I1146">
        <f>_xlfn.XLOOKUP(Table1[[#This Row],[Transaction_ID]],Transactions!A$2:A$501,Transactions!B$2:B$501)</f>
        <v>214</v>
      </c>
      <c r="J1146">
        <f>_xlfn.XLOOKUP(Table1[[#This Row],[Transaction_ID]],Transactions!$A$2:$A$501,Transactions!$C$2:$C$501)</f>
        <v>1</v>
      </c>
      <c r="K1146" t="str">
        <f>_xlfn.XLOOKUP(Table1[[#This Row],[Transaction_ID]],Transactions!A$2:A$501,Transactions!F$2:F$501)</f>
        <v>Credit Card</v>
      </c>
      <c r="L1146" t="b">
        <f>_xlfn.XLOOKUP(Table1[[#This Row],[Transaction_ID]],Transactions!A$2:A$501,Transactions!G$2:G$501)</f>
        <v>1</v>
      </c>
      <c r="M1146" s="1">
        <f>IF(L1146=TRUE, _xlfn.XLOOKUP(C1146, Products!A$2:A$91,Products!G$2:G$91), 0)</f>
        <v>0</v>
      </c>
      <c r="N1146" t="str">
        <f ca="1">_xlfn.TEXTJOIN(", ", TRUE,
 IF(AND(L1146=TRUE, E1146&gt;0), "Membership Pricing", ""),
 IF(AND(L1146=TRUE, M1146&gt;0), "PC Points", ""),
 IF(AND(_xlfn.XLOOKUP(C1146, Products!A:A, Products!C:C, "")="Bakery", RAND()&lt;0.3), "50% Perishable", "")
)</f>
        <v/>
      </c>
      <c r="O1146" s="5">
        <f t="shared" ca="1" si="35"/>
        <v>0</v>
      </c>
    </row>
    <row r="1147" spans="1:15" x14ac:dyDescent="0.45">
      <c r="A1147" t="s">
        <v>448</v>
      </c>
      <c r="B1147" s="6">
        <f>_xlfn.XLOOKUP(Table1[[#This Row],[Transaction_ID]],Transactions!A$2:A$501,Transactions!D$2:D$501)</f>
        <v>45694</v>
      </c>
      <c r="C1147">
        <v>123585</v>
      </c>
      <c r="D1147" s="5">
        <f>_xlfn.XLOOKUP(Table1[[#This Row],[SKU]],Products!A$2:A$91,Products!E$2:E$91)</f>
        <v>2.99</v>
      </c>
      <c r="E1147" s="5">
        <f>_xlfn.XLOOKUP(C1147,Products!A$2:A$91,Products!F$2:F$91)</f>
        <v>0</v>
      </c>
      <c r="F1147">
        <v>2</v>
      </c>
      <c r="G1147" s="5">
        <f>Table1[[#This Row],[Price]]*Table1[[#This Row],[Quantity_Sold]]</f>
        <v>5.98</v>
      </c>
      <c r="H1147" s="5">
        <f t="shared" ca="1" si="34"/>
        <v>5.98</v>
      </c>
      <c r="I1147">
        <f>_xlfn.XLOOKUP(Table1[[#This Row],[Transaction_ID]],Transactions!A$2:A$501,Transactions!B$2:B$501)</f>
        <v>214</v>
      </c>
      <c r="J1147">
        <f>_xlfn.XLOOKUP(Table1[[#This Row],[Transaction_ID]],Transactions!$A$2:$A$501,Transactions!$C$2:$C$501)</f>
        <v>1</v>
      </c>
      <c r="K1147" t="str">
        <f>_xlfn.XLOOKUP(Table1[[#This Row],[Transaction_ID]],Transactions!A$2:A$501,Transactions!F$2:F$501)</f>
        <v>Credit Card</v>
      </c>
      <c r="L1147" t="b">
        <f>_xlfn.XLOOKUP(Table1[[#This Row],[Transaction_ID]],Transactions!A$2:A$501,Transactions!G$2:G$501)</f>
        <v>1</v>
      </c>
      <c r="M1147" s="1">
        <f>IF(L1147=TRUE, _xlfn.XLOOKUP(C1147, Products!A$2:A$91,Products!G$2:G$91), 0)</f>
        <v>1000</v>
      </c>
      <c r="N1147" t="str">
        <f ca="1">_xlfn.TEXTJOIN(", ", TRUE,
 IF(AND(L1147=TRUE, E1147&gt;0), "Membership Pricing", ""),
 IF(AND(L1147=TRUE, M1147&gt;0), "PC Points", ""),
 IF(AND(_xlfn.XLOOKUP(C1147, Products!A:A, Products!C:C, "")="Bakery", RAND()&lt;0.3), "50% Perishable", "")
)</f>
        <v>PC Points</v>
      </c>
      <c r="O1147" s="5">
        <f t="shared" ca="1" si="35"/>
        <v>0</v>
      </c>
    </row>
    <row r="1148" spans="1:15" x14ac:dyDescent="0.45">
      <c r="A1148" t="s">
        <v>449</v>
      </c>
      <c r="B1148" s="6">
        <f>_xlfn.XLOOKUP(Table1[[#This Row],[Transaction_ID]],Transactions!A$2:A$501,Transactions!D$2:D$501)</f>
        <v>45694</v>
      </c>
      <c r="C1148">
        <v>123511</v>
      </c>
      <c r="D1148" s="5">
        <f>_xlfn.XLOOKUP(Table1[[#This Row],[SKU]],Products!A$2:A$91,Products!E$2:E$91)</f>
        <v>2.4900000000000002</v>
      </c>
      <c r="E1148" s="5">
        <f>_xlfn.XLOOKUP(C1148,Products!A$2:A$91,Products!F$2:F$91)</f>
        <v>2</v>
      </c>
      <c r="F1148">
        <v>4</v>
      </c>
      <c r="G1148" s="5">
        <f>Table1[[#This Row],[Price]]*Table1[[#This Row],[Quantity_Sold]]</f>
        <v>9.9600000000000009</v>
      </c>
      <c r="H1148" s="5">
        <f t="shared" ca="1" si="34"/>
        <v>8</v>
      </c>
      <c r="I1148">
        <f>_xlfn.XLOOKUP(Table1[[#This Row],[Transaction_ID]],Transactions!A$2:A$501,Transactions!B$2:B$501)</f>
        <v>218</v>
      </c>
      <c r="J1148">
        <f>_xlfn.XLOOKUP(Table1[[#This Row],[Transaction_ID]],Transactions!$A$2:$A$501,Transactions!$C$2:$C$501)</f>
        <v>1</v>
      </c>
      <c r="K1148" t="str">
        <f>_xlfn.XLOOKUP(Table1[[#This Row],[Transaction_ID]],Transactions!A$2:A$501,Transactions!F$2:F$501)</f>
        <v>Credit Card</v>
      </c>
      <c r="L1148" t="b">
        <f>_xlfn.XLOOKUP(Table1[[#This Row],[Transaction_ID]],Transactions!A$2:A$501,Transactions!G$2:G$501)</f>
        <v>1</v>
      </c>
      <c r="M1148" s="1">
        <f>IF(L1148=TRUE, _xlfn.XLOOKUP(C1148, Products!A$2:A$91,Products!G$2:G$91), 0)</f>
        <v>0</v>
      </c>
      <c r="N1148" t="str">
        <f ca="1">_xlfn.TEXTJOIN(", ", TRUE,
 IF(AND(L1148=TRUE, E1148&gt;0), "Membership Pricing", ""),
 IF(AND(L1148=TRUE, M1148&gt;0), "PC Points", ""),
 IF(AND(_xlfn.XLOOKUP(C1148, Products!A:A, Products!C:C, "")="Bakery", RAND()&lt;0.3), "50% Perishable", "")
)</f>
        <v>Membership Pricing</v>
      </c>
      <c r="O1148" s="5">
        <f t="shared" ca="1" si="35"/>
        <v>1.9600000000000009</v>
      </c>
    </row>
    <row r="1149" spans="1:15" x14ac:dyDescent="0.45">
      <c r="A1149" t="s">
        <v>449</v>
      </c>
      <c r="B1149" s="6">
        <f>_xlfn.XLOOKUP(Table1[[#This Row],[Transaction_ID]],Transactions!A$2:A$501,Transactions!D$2:D$501)</f>
        <v>45694</v>
      </c>
      <c r="C1149">
        <v>123525</v>
      </c>
      <c r="D1149" s="5">
        <f>_xlfn.XLOOKUP(Table1[[#This Row],[SKU]],Products!A$2:A$91,Products!E$2:E$91)</f>
        <v>3.99</v>
      </c>
      <c r="E1149" s="5">
        <f>_xlfn.XLOOKUP(C1149,Products!A$2:A$91,Products!F$2:F$91)</f>
        <v>3</v>
      </c>
      <c r="F1149">
        <v>2</v>
      </c>
      <c r="G1149" s="5">
        <f>Table1[[#This Row],[Price]]*Table1[[#This Row],[Quantity_Sold]]</f>
        <v>7.98</v>
      </c>
      <c r="H1149" s="5">
        <f t="shared" ca="1" si="34"/>
        <v>6</v>
      </c>
      <c r="I1149">
        <f>_xlfn.XLOOKUP(Table1[[#This Row],[Transaction_ID]],Transactions!A$2:A$501,Transactions!B$2:B$501)</f>
        <v>218</v>
      </c>
      <c r="J1149">
        <f>_xlfn.XLOOKUP(Table1[[#This Row],[Transaction_ID]],Transactions!$A$2:$A$501,Transactions!$C$2:$C$501)</f>
        <v>1</v>
      </c>
      <c r="K1149" t="str">
        <f>_xlfn.XLOOKUP(Table1[[#This Row],[Transaction_ID]],Transactions!A$2:A$501,Transactions!F$2:F$501)</f>
        <v>Credit Card</v>
      </c>
      <c r="L1149" t="b">
        <f>_xlfn.XLOOKUP(Table1[[#This Row],[Transaction_ID]],Transactions!A$2:A$501,Transactions!G$2:G$501)</f>
        <v>1</v>
      </c>
      <c r="M1149" s="1">
        <f>IF(L1149=TRUE, _xlfn.XLOOKUP(C1149, Products!A$2:A$91,Products!G$2:G$91), 0)</f>
        <v>0</v>
      </c>
      <c r="N1149" t="str">
        <f ca="1">_xlfn.TEXTJOIN(", ", TRUE,
 IF(AND(L1149=TRUE, E1149&gt;0), "Membership Pricing", ""),
 IF(AND(L1149=TRUE, M1149&gt;0), "PC Points", ""),
 IF(AND(_xlfn.XLOOKUP(C1149, Products!A:A, Products!C:C, "")="Bakery", RAND()&lt;0.3), "50% Perishable", "")
)</f>
        <v>Membership Pricing</v>
      </c>
      <c r="O1149" s="5">
        <f t="shared" ca="1" si="35"/>
        <v>1.9800000000000004</v>
      </c>
    </row>
    <row r="1150" spans="1:15" x14ac:dyDescent="0.45">
      <c r="A1150" t="s">
        <v>449</v>
      </c>
      <c r="B1150" s="6">
        <f>_xlfn.XLOOKUP(Table1[[#This Row],[Transaction_ID]],Transactions!A$2:A$501,Transactions!D$2:D$501)</f>
        <v>45694</v>
      </c>
      <c r="C1150">
        <v>123555</v>
      </c>
      <c r="D1150" s="5">
        <f>_xlfn.XLOOKUP(Table1[[#This Row],[SKU]],Products!A$2:A$91,Products!E$2:E$91)</f>
        <v>2.29</v>
      </c>
      <c r="E1150" s="5">
        <f>_xlfn.XLOOKUP(C1150,Products!A$2:A$91,Products!F$2:F$91)</f>
        <v>0</v>
      </c>
      <c r="F1150">
        <v>5</v>
      </c>
      <c r="G1150" s="5">
        <f>Table1[[#This Row],[Price]]*Table1[[#This Row],[Quantity_Sold]]</f>
        <v>11.45</v>
      </c>
      <c r="H1150" s="5">
        <f t="shared" ca="1" si="34"/>
        <v>11.45</v>
      </c>
      <c r="I1150">
        <f>_xlfn.XLOOKUP(Table1[[#This Row],[Transaction_ID]],Transactions!A$2:A$501,Transactions!B$2:B$501)</f>
        <v>218</v>
      </c>
      <c r="J1150">
        <f>_xlfn.XLOOKUP(Table1[[#This Row],[Transaction_ID]],Transactions!$A$2:$A$501,Transactions!$C$2:$C$501)</f>
        <v>1</v>
      </c>
      <c r="K1150" t="str">
        <f>_xlfn.XLOOKUP(Table1[[#This Row],[Transaction_ID]],Transactions!A$2:A$501,Transactions!F$2:F$501)</f>
        <v>Credit Card</v>
      </c>
      <c r="L1150" t="b">
        <f>_xlfn.XLOOKUP(Table1[[#This Row],[Transaction_ID]],Transactions!A$2:A$501,Transactions!G$2:G$501)</f>
        <v>1</v>
      </c>
      <c r="M1150" s="1">
        <f>IF(L1150=TRUE, _xlfn.XLOOKUP(C1150, Products!A$2:A$91,Products!G$2:G$91), 0)</f>
        <v>0</v>
      </c>
      <c r="N1150" t="str">
        <f ca="1">_xlfn.TEXTJOIN(", ", TRUE,
 IF(AND(L1150=TRUE, E1150&gt;0), "Membership Pricing", ""),
 IF(AND(L1150=TRUE, M1150&gt;0), "PC Points", ""),
 IF(AND(_xlfn.XLOOKUP(C1150, Products!A:A, Products!C:C, "")="Bakery", RAND()&lt;0.3), "50% Perishable", "")
)</f>
        <v/>
      </c>
      <c r="O1150" s="5">
        <f t="shared" ca="1" si="35"/>
        <v>0</v>
      </c>
    </row>
    <row r="1151" spans="1:15" x14ac:dyDescent="0.45">
      <c r="A1151" t="s">
        <v>449</v>
      </c>
      <c r="B1151" s="6">
        <f>_xlfn.XLOOKUP(Table1[[#This Row],[Transaction_ID]],Transactions!A$2:A$501,Transactions!D$2:D$501)</f>
        <v>45694</v>
      </c>
      <c r="C1151">
        <v>123518</v>
      </c>
      <c r="D1151" s="5">
        <f>_xlfn.XLOOKUP(Table1[[#This Row],[SKU]],Products!A$2:A$91,Products!E$2:E$91)</f>
        <v>1.99</v>
      </c>
      <c r="E1151" s="5">
        <f>_xlfn.XLOOKUP(C1151,Products!A$2:A$91,Products!F$2:F$91)</f>
        <v>0</v>
      </c>
      <c r="F1151">
        <v>4</v>
      </c>
      <c r="G1151" s="5">
        <f>Table1[[#This Row],[Price]]*Table1[[#This Row],[Quantity_Sold]]</f>
        <v>7.96</v>
      </c>
      <c r="H1151" s="5">
        <f t="shared" ca="1" si="34"/>
        <v>7.96</v>
      </c>
      <c r="I1151">
        <f>_xlfn.XLOOKUP(Table1[[#This Row],[Transaction_ID]],Transactions!A$2:A$501,Transactions!B$2:B$501)</f>
        <v>218</v>
      </c>
      <c r="J1151">
        <f>_xlfn.XLOOKUP(Table1[[#This Row],[Transaction_ID]],Transactions!$A$2:$A$501,Transactions!$C$2:$C$501)</f>
        <v>1</v>
      </c>
      <c r="K1151" t="str">
        <f>_xlfn.XLOOKUP(Table1[[#This Row],[Transaction_ID]],Transactions!A$2:A$501,Transactions!F$2:F$501)</f>
        <v>Credit Card</v>
      </c>
      <c r="L1151" t="b">
        <f>_xlfn.XLOOKUP(Table1[[#This Row],[Transaction_ID]],Transactions!A$2:A$501,Transactions!G$2:G$501)</f>
        <v>1</v>
      </c>
      <c r="M1151" s="1">
        <f>IF(L1151=TRUE, _xlfn.XLOOKUP(C1151, Products!A$2:A$91,Products!G$2:G$91), 0)</f>
        <v>0</v>
      </c>
      <c r="N1151" t="str">
        <f ca="1">_xlfn.TEXTJOIN(", ", TRUE,
 IF(AND(L1151=TRUE, E1151&gt;0), "Membership Pricing", ""),
 IF(AND(L1151=TRUE, M1151&gt;0), "PC Points", ""),
 IF(AND(_xlfn.XLOOKUP(C1151, Products!A:A, Products!C:C, "")="Bakery", RAND()&lt;0.3), "50% Perishable", "")
)</f>
        <v/>
      </c>
      <c r="O1151" s="5">
        <f t="shared" ca="1" si="35"/>
        <v>0</v>
      </c>
    </row>
    <row r="1152" spans="1:15" x14ac:dyDescent="0.45">
      <c r="A1152" t="s">
        <v>218</v>
      </c>
      <c r="B1152" s="6">
        <f>_xlfn.XLOOKUP(Table1[[#This Row],[Transaction_ID]],Transactions!A$2:A$501,Transactions!D$2:D$501)</f>
        <v>45694</v>
      </c>
      <c r="C1152">
        <v>123599</v>
      </c>
      <c r="D1152" s="5">
        <f>_xlfn.XLOOKUP(Table1[[#This Row],[SKU]],Products!A$2:A$91,Products!E$2:E$91)</f>
        <v>6.99</v>
      </c>
      <c r="E1152" s="5">
        <f>_xlfn.XLOOKUP(C1152,Products!A$2:A$91,Products!F$2:F$91)</f>
        <v>0</v>
      </c>
      <c r="F1152">
        <v>5</v>
      </c>
      <c r="G1152" s="5">
        <f>Table1[[#This Row],[Price]]*Table1[[#This Row],[Quantity_Sold]]</f>
        <v>34.950000000000003</v>
      </c>
      <c r="H1152" s="5">
        <f t="shared" ca="1" si="34"/>
        <v>34.950000000000003</v>
      </c>
      <c r="I1152">
        <f>_xlfn.XLOOKUP(Table1[[#This Row],[Transaction_ID]],Transactions!A$2:A$501,Transactions!B$2:B$501)</f>
        <v>208</v>
      </c>
      <c r="J1152">
        <f>_xlfn.XLOOKUP(Table1[[#This Row],[Transaction_ID]],Transactions!$A$2:$A$501,Transactions!$C$2:$C$501)</f>
        <v>2</v>
      </c>
      <c r="K1152" t="str">
        <f>_xlfn.XLOOKUP(Table1[[#This Row],[Transaction_ID]],Transactions!A$2:A$501,Transactions!F$2:F$501)</f>
        <v>Credit Card</v>
      </c>
      <c r="L1152" t="b">
        <f>_xlfn.XLOOKUP(Table1[[#This Row],[Transaction_ID]],Transactions!A$2:A$501,Transactions!G$2:G$501)</f>
        <v>1</v>
      </c>
      <c r="M1152" s="1">
        <f>IF(L1152=TRUE, _xlfn.XLOOKUP(C1152, Products!A$2:A$91,Products!G$2:G$91), 0)</f>
        <v>0</v>
      </c>
      <c r="N1152" t="str">
        <f ca="1">_xlfn.TEXTJOIN(", ", TRUE,
 IF(AND(L1152=TRUE, E1152&gt;0), "Membership Pricing", ""),
 IF(AND(L1152=TRUE, M1152&gt;0), "PC Points", ""),
 IF(AND(_xlfn.XLOOKUP(C1152, Products!A:A, Products!C:C, "")="Bakery", RAND()&lt;0.3), "50% Perishable", "")
)</f>
        <v/>
      </c>
      <c r="O1152" s="5">
        <f t="shared" ca="1" si="35"/>
        <v>0</v>
      </c>
    </row>
    <row r="1153" spans="1:15" x14ac:dyDescent="0.45">
      <c r="A1153" t="s">
        <v>218</v>
      </c>
      <c r="B1153" s="6">
        <f>_xlfn.XLOOKUP(Table1[[#This Row],[Transaction_ID]],Transactions!A$2:A$501,Transactions!D$2:D$501)</f>
        <v>45694</v>
      </c>
      <c r="C1153">
        <v>123517</v>
      </c>
      <c r="D1153" s="5">
        <f>_xlfn.XLOOKUP(Table1[[#This Row],[SKU]],Products!A$2:A$91,Products!E$2:E$91)</f>
        <v>2.4900000000000002</v>
      </c>
      <c r="E1153" s="5">
        <f>_xlfn.XLOOKUP(C1153,Products!A$2:A$91,Products!F$2:F$91)</f>
        <v>0</v>
      </c>
      <c r="F1153">
        <v>1</v>
      </c>
      <c r="G1153" s="5">
        <f>Table1[[#This Row],[Price]]*Table1[[#This Row],[Quantity_Sold]]</f>
        <v>2.4900000000000002</v>
      </c>
      <c r="H1153" s="5">
        <f t="shared" ca="1" si="34"/>
        <v>2.4900000000000002</v>
      </c>
      <c r="I1153">
        <f>_xlfn.XLOOKUP(Table1[[#This Row],[Transaction_ID]],Transactions!A$2:A$501,Transactions!B$2:B$501)</f>
        <v>208</v>
      </c>
      <c r="J1153">
        <f>_xlfn.XLOOKUP(Table1[[#This Row],[Transaction_ID]],Transactions!$A$2:$A$501,Transactions!$C$2:$C$501)</f>
        <v>2</v>
      </c>
      <c r="K1153" t="str">
        <f>_xlfn.XLOOKUP(Table1[[#This Row],[Transaction_ID]],Transactions!A$2:A$501,Transactions!F$2:F$501)</f>
        <v>Credit Card</v>
      </c>
      <c r="L1153" t="b">
        <f>_xlfn.XLOOKUP(Table1[[#This Row],[Transaction_ID]],Transactions!A$2:A$501,Transactions!G$2:G$501)</f>
        <v>1</v>
      </c>
      <c r="M1153" s="1">
        <f>IF(L1153=TRUE, _xlfn.XLOOKUP(C1153, Products!A$2:A$91,Products!G$2:G$91), 0)</f>
        <v>0</v>
      </c>
      <c r="N1153" t="str">
        <f ca="1">_xlfn.TEXTJOIN(", ", TRUE,
 IF(AND(L1153=TRUE, E1153&gt;0), "Membership Pricing", ""),
 IF(AND(L1153=TRUE, M1153&gt;0), "PC Points", ""),
 IF(AND(_xlfn.XLOOKUP(C1153, Products!A:A, Products!C:C, "")="Bakery", RAND()&lt;0.3), "50% Perishable", "")
)</f>
        <v/>
      </c>
      <c r="O1153" s="5">
        <f t="shared" ca="1" si="35"/>
        <v>0</v>
      </c>
    </row>
    <row r="1154" spans="1:15" x14ac:dyDescent="0.45">
      <c r="A1154" t="s">
        <v>218</v>
      </c>
      <c r="B1154" s="6">
        <f>_xlfn.XLOOKUP(Table1[[#This Row],[Transaction_ID]],Transactions!A$2:A$501,Transactions!D$2:D$501)</f>
        <v>45694</v>
      </c>
      <c r="C1154">
        <v>123529</v>
      </c>
      <c r="D1154" s="5">
        <f>_xlfn.XLOOKUP(Table1[[#This Row],[SKU]],Products!A$2:A$91,Products!E$2:E$91)</f>
        <v>2.99</v>
      </c>
      <c r="E1154" s="5">
        <f>_xlfn.XLOOKUP(C1154,Products!A$2:A$91,Products!F$2:F$91)</f>
        <v>0</v>
      </c>
      <c r="F1154">
        <v>4</v>
      </c>
      <c r="G1154" s="5">
        <f>Table1[[#This Row],[Price]]*Table1[[#This Row],[Quantity_Sold]]</f>
        <v>11.96</v>
      </c>
      <c r="H1154" s="5">
        <f t="shared" ref="H1154:H1217" ca="1" si="36" xml:space="preserve">
 IF(AND(ISNUMBER(SEARCH("50% Perishable", N1154)), ISNUMBER(SEARCH("Membership Pricing", N1154)), E1154&gt;0),
    F1154 * E1154 * 0.5,
    IF(AND(ISNUMBER(SEARCH("50% Perishable", N1154)), NOT(ISNUMBER(SEARCH("Membership Pricing", N1154)))),
       F1154 * D1154 * 0.5,
       IF(AND(L1154=TRUE, ISNUMBER(SEARCH("Membership Pricing", N1154)), E1154&gt;0),
          F1154 * E1154,
          F1154 * D1154
       )
    )
)</f>
        <v>11.96</v>
      </c>
      <c r="I1154">
        <f>_xlfn.XLOOKUP(Table1[[#This Row],[Transaction_ID]],Transactions!A$2:A$501,Transactions!B$2:B$501)</f>
        <v>208</v>
      </c>
      <c r="J1154">
        <f>_xlfn.XLOOKUP(Table1[[#This Row],[Transaction_ID]],Transactions!$A$2:$A$501,Transactions!$C$2:$C$501)</f>
        <v>2</v>
      </c>
      <c r="K1154" t="str">
        <f>_xlfn.XLOOKUP(Table1[[#This Row],[Transaction_ID]],Transactions!A$2:A$501,Transactions!F$2:F$501)</f>
        <v>Credit Card</v>
      </c>
      <c r="L1154" t="b">
        <f>_xlfn.XLOOKUP(Table1[[#This Row],[Transaction_ID]],Transactions!A$2:A$501,Transactions!G$2:G$501)</f>
        <v>1</v>
      </c>
      <c r="M1154" s="1">
        <f>IF(L1154=TRUE, _xlfn.XLOOKUP(C1154, Products!A$2:A$91,Products!G$2:G$91), 0)</f>
        <v>500</v>
      </c>
      <c r="N1154" t="str">
        <f ca="1">_xlfn.TEXTJOIN(", ", TRUE,
 IF(AND(L1154=TRUE, E1154&gt;0), "Membership Pricing", ""),
 IF(AND(L1154=TRUE, M1154&gt;0), "PC Points", ""),
 IF(AND(_xlfn.XLOOKUP(C1154, Products!A:A, Products!C:C, "")="Bakery", RAND()&lt;0.3), "50% Perishable", "")
)</f>
        <v>PC Points</v>
      </c>
      <c r="O1154" s="5">
        <f t="shared" ref="O1154:O1217" ca="1" si="37">G1154-H1154</f>
        <v>0</v>
      </c>
    </row>
    <row r="1155" spans="1:15" x14ac:dyDescent="0.45">
      <c r="A1155" t="s">
        <v>450</v>
      </c>
      <c r="B1155" s="6">
        <f>_xlfn.XLOOKUP(Table1[[#This Row],[Transaction_ID]],Transactions!A$2:A$501,Transactions!D$2:D$501)</f>
        <v>45712</v>
      </c>
      <c r="C1155">
        <v>123534</v>
      </c>
      <c r="D1155" s="5">
        <f>_xlfn.XLOOKUP(Table1[[#This Row],[SKU]],Products!A$2:A$91,Products!E$2:E$91)</f>
        <v>10.99</v>
      </c>
      <c r="E1155" s="5">
        <f>_xlfn.XLOOKUP(C1155,Products!A$2:A$91,Products!F$2:F$91)</f>
        <v>7.49</v>
      </c>
      <c r="F1155">
        <v>1</v>
      </c>
      <c r="G1155" s="5">
        <f>Table1[[#This Row],[Price]]*Table1[[#This Row],[Quantity_Sold]]</f>
        <v>10.99</v>
      </c>
      <c r="H1155" s="5">
        <f t="shared" ca="1" si="36"/>
        <v>7.49</v>
      </c>
      <c r="I1155">
        <f>_xlfn.XLOOKUP(Table1[[#This Row],[Transaction_ID]],Transactions!A$2:A$501,Transactions!B$2:B$501)</f>
        <v>213</v>
      </c>
      <c r="J1155">
        <f>_xlfn.XLOOKUP(Table1[[#This Row],[Transaction_ID]],Transactions!$A$2:$A$501,Transactions!$C$2:$C$501)</f>
        <v>2</v>
      </c>
      <c r="K1155" t="str">
        <f>_xlfn.XLOOKUP(Table1[[#This Row],[Transaction_ID]],Transactions!A$2:A$501,Transactions!F$2:F$501)</f>
        <v>Credit Card</v>
      </c>
      <c r="L1155" t="b">
        <f>_xlfn.XLOOKUP(Table1[[#This Row],[Transaction_ID]],Transactions!A$2:A$501,Transactions!G$2:G$501)</f>
        <v>1</v>
      </c>
      <c r="M1155" s="1">
        <f>IF(L1155=TRUE, _xlfn.XLOOKUP(C1155, Products!A$2:A$91,Products!G$2:G$91), 0)</f>
        <v>0</v>
      </c>
      <c r="N1155" t="str">
        <f ca="1">_xlfn.TEXTJOIN(", ", TRUE,
 IF(AND(L1155=TRUE, E1155&gt;0), "Membership Pricing", ""),
 IF(AND(L1155=TRUE, M1155&gt;0), "PC Points", ""),
 IF(AND(_xlfn.XLOOKUP(C1155, Products!A:A, Products!C:C, "")="Bakery", RAND()&lt;0.3), "50% Perishable", "")
)</f>
        <v>Membership Pricing</v>
      </c>
      <c r="O1155" s="5">
        <f t="shared" ca="1" si="37"/>
        <v>3.5</v>
      </c>
    </row>
    <row r="1156" spans="1:15" x14ac:dyDescent="0.45">
      <c r="A1156" t="s">
        <v>450</v>
      </c>
      <c r="B1156" s="6">
        <f>_xlfn.XLOOKUP(Table1[[#This Row],[Transaction_ID]],Transactions!A$2:A$501,Transactions!D$2:D$501)</f>
        <v>45712</v>
      </c>
      <c r="C1156">
        <v>123561</v>
      </c>
      <c r="D1156" s="5">
        <f>_xlfn.XLOOKUP(Table1[[#This Row],[SKU]],Products!A$2:A$91,Products!E$2:E$91)</f>
        <v>8.99</v>
      </c>
      <c r="E1156" s="5">
        <f>_xlfn.XLOOKUP(C1156,Products!A$2:A$91,Products!F$2:F$91)</f>
        <v>0</v>
      </c>
      <c r="F1156">
        <v>5</v>
      </c>
      <c r="G1156" s="5">
        <f>Table1[[#This Row],[Price]]*Table1[[#This Row],[Quantity_Sold]]</f>
        <v>44.95</v>
      </c>
      <c r="H1156" s="5">
        <f t="shared" ca="1" si="36"/>
        <v>44.95</v>
      </c>
      <c r="I1156">
        <f>_xlfn.XLOOKUP(Table1[[#This Row],[Transaction_ID]],Transactions!A$2:A$501,Transactions!B$2:B$501)</f>
        <v>213</v>
      </c>
      <c r="J1156">
        <f>_xlfn.XLOOKUP(Table1[[#This Row],[Transaction_ID]],Transactions!$A$2:$A$501,Transactions!$C$2:$C$501)</f>
        <v>2</v>
      </c>
      <c r="K1156" t="str">
        <f>_xlfn.XLOOKUP(Table1[[#This Row],[Transaction_ID]],Transactions!A$2:A$501,Transactions!F$2:F$501)</f>
        <v>Credit Card</v>
      </c>
      <c r="L1156" t="b">
        <f>_xlfn.XLOOKUP(Table1[[#This Row],[Transaction_ID]],Transactions!A$2:A$501,Transactions!G$2:G$501)</f>
        <v>1</v>
      </c>
      <c r="M1156" s="1">
        <f>IF(L1156=TRUE, _xlfn.XLOOKUP(C1156, Products!A$2:A$91,Products!G$2:G$91), 0)</f>
        <v>3000</v>
      </c>
      <c r="N1156" t="str">
        <f ca="1">_xlfn.TEXTJOIN(", ", TRUE,
 IF(AND(L1156=TRUE, E1156&gt;0), "Membership Pricing", ""),
 IF(AND(L1156=TRUE, M1156&gt;0), "PC Points", ""),
 IF(AND(_xlfn.XLOOKUP(C1156, Products!A:A, Products!C:C, "")="Bakery", RAND()&lt;0.3), "50% Perishable", "")
)</f>
        <v>PC Points</v>
      </c>
      <c r="O1156" s="5">
        <f t="shared" ca="1" si="37"/>
        <v>0</v>
      </c>
    </row>
    <row r="1157" spans="1:15" x14ac:dyDescent="0.45">
      <c r="A1157" t="s">
        <v>450</v>
      </c>
      <c r="B1157" s="6">
        <f>_xlfn.XLOOKUP(Table1[[#This Row],[Transaction_ID]],Transactions!A$2:A$501,Transactions!D$2:D$501)</f>
        <v>45712</v>
      </c>
      <c r="C1157">
        <v>123538</v>
      </c>
      <c r="D1157" s="5">
        <f>_xlfn.XLOOKUP(Table1[[#This Row],[SKU]],Products!A$2:A$91,Products!E$2:E$91)</f>
        <v>5.49</v>
      </c>
      <c r="E1157" s="5">
        <f>_xlfn.XLOOKUP(C1157,Products!A$2:A$91,Products!F$2:F$91)</f>
        <v>0</v>
      </c>
      <c r="F1157">
        <v>4</v>
      </c>
      <c r="G1157" s="5">
        <f>Table1[[#This Row],[Price]]*Table1[[#This Row],[Quantity_Sold]]</f>
        <v>21.96</v>
      </c>
      <c r="H1157" s="5">
        <f t="shared" ca="1" si="36"/>
        <v>21.96</v>
      </c>
      <c r="I1157">
        <f>_xlfn.XLOOKUP(Table1[[#This Row],[Transaction_ID]],Transactions!A$2:A$501,Transactions!B$2:B$501)</f>
        <v>213</v>
      </c>
      <c r="J1157">
        <f>_xlfn.XLOOKUP(Table1[[#This Row],[Transaction_ID]],Transactions!$A$2:$A$501,Transactions!$C$2:$C$501)</f>
        <v>2</v>
      </c>
      <c r="K1157" t="str">
        <f>_xlfn.XLOOKUP(Table1[[#This Row],[Transaction_ID]],Transactions!A$2:A$501,Transactions!F$2:F$501)</f>
        <v>Credit Card</v>
      </c>
      <c r="L1157" t="b">
        <f>_xlfn.XLOOKUP(Table1[[#This Row],[Transaction_ID]],Transactions!A$2:A$501,Transactions!G$2:G$501)</f>
        <v>1</v>
      </c>
      <c r="M1157" s="1">
        <f>IF(L1157=TRUE, _xlfn.XLOOKUP(C1157, Products!A$2:A$91,Products!G$2:G$91), 0)</f>
        <v>0</v>
      </c>
      <c r="N1157" t="str">
        <f ca="1">_xlfn.TEXTJOIN(", ", TRUE,
 IF(AND(L1157=TRUE, E1157&gt;0), "Membership Pricing", ""),
 IF(AND(L1157=TRUE, M1157&gt;0), "PC Points", ""),
 IF(AND(_xlfn.XLOOKUP(C1157, Products!A:A, Products!C:C, "")="Bakery", RAND()&lt;0.3), "50% Perishable", "")
)</f>
        <v/>
      </c>
      <c r="O1157" s="5">
        <f t="shared" ca="1" si="37"/>
        <v>0</v>
      </c>
    </row>
    <row r="1158" spans="1:15" x14ac:dyDescent="0.45">
      <c r="A1158" t="s">
        <v>451</v>
      </c>
      <c r="B1158" s="6">
        <f>_xlfn.XLOOKUP(Table1[[#This Row],[Transaction_ID]],Transactions!A$2:A$501,Transactions!D$2:D$501)</f>
        <v>45712</v>
      </c>
      <c r="C1158">
        <v>123587</v>
      </c>
      <c r="D1158" s="5">
        <f>_xlfn.XLOOKUP(Table1[[#This Row],[SKU]],Products!A$2:A$91,Products!E$2:E$91)</f>
        <v>3.99</v>
      </c>
      <c r="E1158" s="5">
        <f>_xlfn.XLOOKUP(C1158,Products!A$2:A$91,Products!F$2:F$91)</f>
        <v>0</v>
      </c>
      <c r="F1158">
        <v>4</v>
      </c>
      <c r="G1158" s="5">
        <f>Table1[[#This Row],[Price]]*Table1[[#This Row],[Quantity_Sold]]</f>
        <v>15.96</v>
      </c>
      <c r="H1158" s="5">
        <f t="shared" ca="1" si="36"/>
        <v>15.96</v>
      </c>
      <c r="I1158">
        <f>_xlfn.XLOOKUP(Table1[[#This Row],[Transaction_ID]],Transactions!A$2:A$501,Transactions!B$2:B$501)</f>
        <v>222</v>
      </c>
      <c r="J1158">
        <f>_xlfn.XLOOKUP(Table1[[#This Row],[Transaction_ID]],Transactions!$A$2:$A$501,Transactions!$C$2:$C$501)</f>
        <v>1</v>
      </c>
      <c r="K1158" t="str">
        <f>_xlfn.XLOOKUP(Table1[[#This Row],[Transaction_ID]],Transactions!A$2:A$501,Transactions!F$2:F$501)</f>
        <v>Credit Card</v>
      </c>
      <c r="L1158" t="b">
        <f>_xlfn.XLOOKUP(Table1[[#This Row],[Transaction_ID]],Transactions!A$2:A$501,Transactions!G$2:G$501)</f>
        <v>1</v>
      </c>
      <c r="M1158" s="1">
        <f>IF(L1158=TRUE, _xlfn.XLOOKUP(C1158, Products!A$2:A$91,Products!G$2:G$91), 0)</f>
        <v>0</v>
      </c>
      <c r="N1158" t="str">
        <f ca="1">_xlfn.TEXTJOIN(", ", TRUE,
 IF(AND(L1158=TRUE, E1158&gt;0), "Membership Pricing", ""),
 IF(AND(L1158=TRUE, M1158&gt;0), "PC Points", ""),
 IF(AND(_xlfn.XLOOKUP(C1158, Products!A:A, Products!C:C, "")="Bakery", RAND()&lt;0.3), "50% Perishable", "")
)</f>
        <v/>
      </c>
      <c r="O1158" s="5">
        <f t="shared" ca="1" si="37"/>
        <v>0</v>
      </c>
    </row>
    <row r="1159" spans="1:15" x14ac:dyDescent="0.45">
      <c r="A1159" t="s">
        <v>451</v>
      </c>
      <c r="B1159" s="6">
        <f>_xlfn.XLOOKUP(Table1[[#This Row],[Transaction_ID]],Transactions!A$2:A$501,Transactions!D$2:D$501)</f>
        <v>45712</v>
      </c>
      <c r="C1159">
        <v>123560</v>
      </c>
      <c r="D1159" s="5">
        <f>_xlfn.XLOOKUP(Table1[[#This Row],[SKU]],Products!A$2:A$91,Products!E$2:E$91)</f>
        <v>7.99</v>
      </c>
      <c r="E1159" s="5">
        <f>_xlfn.XLOOKUP(C1159,Products!A$2:A$91,Products!F$2:F$91)</f>
        <v>0</v>
      </c>
      <c r="F1159">
        <v>3</v>
      </c>
      <c r="G1159" s="5">
        <f>Table1[[#This Row],[Price]]*Table1[[#This Row],[Quantity_Sold]]</f>
        <v>23.97</v>
      </c>
      <c r="H1159" s="5">
        <f t="shared" ca="1" si="36"/>
        <v>23.97</v>
      </c>
      <c r="I1159">
        <f>_xlfn.XLOOKUP(Table1[[#This Row],[Transaction_ID]],Transactions!A$2:A$501,Transactions!B$2:B$501)</f>
        <v>222</v>
      </c>
      <c r="J1159">
        <f>_xlfn.XLOOKUP(Table1[[#This Row],[Transaction_ID]],Transactions!$A$2:$A$501,Transactions!$C$2:$C$501)</f>
        <v>1</v>
      </c>
      <c r="K1159" t="str">
        <f>_xlfn.XLOOKUP(Table1[[#This Row],[Transaction_ID]],Transactions!A$2:A$501,Transactions!F$2:F$501)</f>
        <v>Credit Card</v>
      </c>
      <c r="L1159" t="b">
        <f>_xlfn.XLOOKUP(Table1[[#This Row],[Transaction_ID]],Transactions!A$2:A$501,Transactions!G$2:G$501)</f>
        <v>1</v>
      </c>
      <c r="M1159" s="1">
        <f>IF(L1159=TRUE, _xlfn.XLOOKUP(C1159, Products!A$2:A$91,Products!G$2:G$91), 0)</f>
        <v>0</v>
      </c>
      <c r="N1159" t="str">
        <f ca="1">_xlfn.TEXTJOIN(", ", TRUE,
 IF(AND(L1159=TRUE, E1159&gt;0), "Membership Pricing", ""),
 IF(AND(L1159=TRUE, M1159&gt;0), "PC Points", ""),
 IF(AND(_xlfn.XLOOKUP(C1159, Products!A:A, Products!C:C, "")="Bakery", RAND()&lt;0.3), "50% Perishable", "")
)</f>
        <v/>
      </c>
      <c r="O1159" s="5">
        <f t="shared" ca="1" si="37"/>
        <v>0</v>
      </c>
    </row>
    <row r="1160" spans="1:15" x14ac:dyDescent="0.45">
      <c r="A1160" t="s">
        <v>451</v>
      </c>
      <c r="B1160" s="6">
        <f>_xlfn.XLOOKUP(Table1[[#This Row],[Transaction_ID]],Transactions!A$2:A$501,Transactions!D$2:D$501)</f>
        <v>45712</v>
      </c>
      <c r="C1160">
        <v>123533</v>
      </c>
      <c r="D1160" s="5">
        <f>_xlfn.XLOOKUP(Table1[[#This Row],[SKU]],Products!A$2:A$91,Products!E$2:E$91)</f>
        <v>9.49</v>
      </c>
      <c r="E1160" s="5">
        <f>_xlfn.XLOOKUP(C1160,Products!A$2:A$91,Products!F$2:F$91)</f>
        <v>0</v>
      </c>
      <c r="F1160">
        <v>5</v>
      </c>
      <c r="G1160" s="5">
        <f>Table1[[#This Row],[Price]]*Table1[[#This Row],[Quantity_Sold]]</f>
        <v>47.45</v>
      </c>
      <c r="H1160" s="5">
        <f t="shared" ca="1" si="36"/>
        <v>47.45</v>
      </c>
      <c r="I1160">
        <f>_xlfn.XLOOKUP(Table1[[#This Row],[Transaction_ID]],Transactions!A$2:A$501,Transactions!B$2:B$501)</f>
        <v>222</v>
      </c>
      <c r="J1160">
        <f>_xlfn.XLOOKUP(Table1[[#This Row],[Transaction_ID]],Transactions!$A$2:$A$501,Transactions!$C$2:$C$501)</f>
        <v>1</v>
      </c>
      <c r="K1160" t="str">
        <f>_xlfn.XLOOKUP(Table1[[#This Row],[Transaction_ID]],Transactions!A$2:A$501,Transactions!F$2:F$501)</f>
        <v>Credit Card</v>
      </c>
      <c r="L1160" t="b">
        <f>_xlfn.XLOOKUP(Table1[[#This Row],[Transaction_ID]],Transactions!A$2:A$501,Transactions!G$2:G$501)</f>
        <v>1</v>
      </c>
      <c r="M1160" s="1">
        <f>IF(L1160=TRUE, _xlfn.XLOOKUP(C1160, Products!A$2:A$91,Products!G$2:G$91), 0)</f>
        <v>0</v>
      </c>
      <c r="N1160" t="str">
        <f ca="1">_xlfn.TEXTJOIN(", ", TRUE,
 IF(AND(L1160=TRUE, E1160&gt;0), "Membership Pricing", ""),
 IF(AND(L1160=TRUE, M1160&gt;0), "PC Points", ""),
 IF(AND(_xlfn.XLOOKUP(C1160, Products!A:A, Products!C:C, "")="Bakery", RAND()&lt;0.3), "50% Perishable", "")
)</f>
        <v/>
      </c>
      <c r="O1160" s="5">
        <f t="shared" ca="1" si="37"/>
        <v>0</v>
      </c>
    </row>
    <row r="1161" spans="1:15" x14ac:dyDescent="0.45">
      <c r="A1161" t="s">
        <v>451</v>
      </c>
      <c r="B1161" s="6">
        <f>_xlfn.XLOOKUP(Table1[[#This Row],[Transaction_ID]],Transactions!A$2:A$501,Transactions!D$2:D$501)</f>
        <v>45712</v>
      </c>
      <c r="C1161">
        <v>123538</v>
      </c>
      <c r="D1161" s="5">
        <f>_xlfn.XLOOKUP(Table1[[#This Row],[SKU]],Products!A$2:A$91,Products!E$2:E$91)</f>
        <v>5.49</v>
      </c>
      <c r="E1161" s="5">
        <f>_xlfn.XLOOKUP(C1161,Products!A$2:A$91,Products!F$2:F$91)</f>
        <v>0</v>
      </c>
      <c r="F1161">
        <v>4</v>
      </c>
      <c r="G1161" s="5">
        <f>Table1[[#This Row],[Price]]*Table1[[#This Row],[Quantity_Sold]]</f>
        <v>21.96</v>
      </c>
      <c r="H1161" s="5">
        <f t="shared" ca="1" si="36"/>
        <v>21.96</v>
      </c>
      <c r="I1161">
        <f>_xlfn.XLOOKUP(Table1[[#This Row],[Transaction_ID]],Transactions!A$2:A$501,Transactions!B$2:B$501)</f>
        <v>222</v>
      </c>
      <c r="J1161">
        <f>_xlfn.XLOOKUP(Table1[[#This Row],[Transaction_ID]],Transactions!$A$2:$A$501,Transactions!$C$2:$C$501)</f>
        <v>1</v>
      </c>
      <c r="K1161" t="str">
        <f>_xlfn.XLOOKUP(Table1[[#This Row],[Transaction_ID]],Transactions!A$2:A$501,Transactions!F$2:F$501)</f>
        <v>Credit Card</v>
      </c>
      <c r="L1161" t="b">
        <f>_xlfn.XLOOKUP(Table1[[#This Row],[Transaction_ID]],Transactions!A$2:A$501,Transactions!G$2:G$501)</f>
        <v>1</v>
      </c>
      <c r="M1161" s="1">
        <f>IF(L1161=TRUE, _xlfn.XLOOKUP(C1161, Products!A$2:A$91,Products!G$2:G$91), 0)</f>
        <v>0</v>
      </c>
      <c r="N1161" t="str">
        <f ca="1">_xlfn.TEXTJOIN(", ", TRUE,
 IF(AND(L1161=TRUE, E1161&gt;0), "Membership Pricing", ""),
 IF(AND(L1161=TRUE, M1161&gt;0), "PC Points", ""),
 IF(AND(_xlfn.XLOOKUP(C1161, Products!A:A, Products!C:C, "")="Bakery", RAND()&lt;0.3), "50% Perishable", "")
)</f>
        <v/>
      </c>
      <c r="O1161" s="5">
        <f t="shared" ca="1" si="37"/>
        <v>0</v>
      </c>
    </row>
    <row r="1162" spans="1:15" x14ac:dyDescent="0.45">
      <c r="A1162" t="s">
        <v>452</v>
      </c>
      <c r="B1162" s="6">
        <f>_xlfn.XLOOKUP(Table1[[#This Row],[Transaction_ID]],Transactions!A$2:A$501,Transactions!D$2:D$501)</f>
        <v>45712</v>
      </c>
      <c r="C1162">
        <v>123517</v>
      </c>
      <c r="D1162" s="5">
        <f>_xlfn.XLOOKUP(Table1[[#This Row],[SKU]],Products!A$2:A$91,Products!E$2:E$91)</f>
        <v>2.4900000000000002</v>
      </c>
      <c r="E1162" s="5">
        <f>_xlfn.XLOOKUP(C1162,Products!A$2:A$91,Products!F$2:F$91)</f>
        <v>0</v>
      </c>
      <c r="F1162">
        <v>1</v>
      </c>
      <c r="G1162" s="5">
        <f>Table1[[#This Row],[Price]]*Table1[[#This Row],[Quantity_Sold]]</f>
        <v>2.4900000000000002</v>
      </c>
      <c r="H1162" s="5">
        <f t="shared" ca="1" si="36"/>
        <v>2.4900000000000002</v>
      </c>
      <c r="I1162">
        <f>_xlfn.XLOOKUP(Table1[[#This Row],[Transaction_ID]],Transactions!A$2:A$501,Transactions!B$2:B$501)</f>
        <v>220</v>
      </c>
      <c r="J1162">
        <f>_xlfn.XLOOKUP(Table1[[#This Row],[Transaction_ID]],Transactions!$A$2:$A$501,Transactions!$C$2:$C$501)</f>
        <v>7</v>
      </c>
      <c r="K1162" t="str">
        <f>_xlfn.XLOOKUP(Table1[[#This Row],[Transaction_ID]],Transactions!A$2:A$501,Transactions!F$2:F$501)</f>
        <v>Credit Card</v>
      </c>
      <c r="L1162" t="b">
        <f>_xlfn.XLOOKUP(Table1[[#This Row],[Transaction_ID]],Transactions!A$2:A$501,Transactions!G$2:G$501)</f>
        <v>1</v>
      </c>
      <c r="M1162" s="1">
        <f>IF(L1162=TRUE, _xlfn.XLOOKUP(C1162, Products!A$2:A$91,Products!G$2:G$91), 0)</f>
        <v>0</v>
      </c>
      <c r="N1162" t="str">
        <f ca="1">_xlfn.TEXTJOIN(", ", TRUE,
 IF(AND(L1162=TRUE, E1162&gt;0), "Membership Pricing", ""),
 IF(AND(L1162=TRUE, M1162&gt;0), "PC Points", ""),
 IF(AND(_xlfn.XLOOKUP(C1162, Products!A:A, Products!C:C, "")="Bakery", RAND()&lt;0.3), "50% Perishable", "")
)</f>
        <v/>
      </c>
      <c r="O1162" s="5">
        <f t="shared" ca="1" si="37"/>
        <v>0</v>
      </c>
    </row>
    <row r="1163" spans="1:15" x14ac:dyDescent="0.45">
      <c r="A1163" t="s">
        <v>452</v>
      </c>
      <c r="B1163" s="6">
        <f>_xlfn.XLOOKUP(Table1[[#This Row],[Transaction_ID]],Transactions!A$2:A$501,Transactions!D$2:D$501)</f>
        <v>45712</v>
      </c>
      <c r="C1163">
        <v>123518</v>
      </c>
      <c r="D1163" s="5">
        <f>_xlfn.XLOOKUP(Table1[[#This Row],[SKU]],Products!A$2:A$91,Products!E$2:E$91)</f>
        <v>1.99</v>
      </c>
      <c r="E1163" s="5">
        <f>_xlfn.XLOOKUP(C1163,Products!A$2:A$91,Products!F$2:F$91)</f>
        <v>0</v>
      </c>
      <c r="F1163">
        <v>5</v>
      </c>
      <c r="G1163" s="5">
        <f>Table1[[#This Row],[Price]]*Table1[[#This Row],[Quantity_Sold]]</f>
        <v>9.9499999999999993</v>
      </c>
      <c r="H1163" s="5">
        <f t="shared" ca="1" si="36"/>
        <v>9.9499999999999993</v>
      </c>
      <c r="I1163">
        <f>_xlfn.XLOOKUP(Table1[[#This Row],[Transaction_ID]],Transactions!A$2:A$501,Transactions!B$2:B$501)</f>
        <v>220</v>
      </c>
      <c r="J1163">
        <f>_xlfn.XLOOKUP(Table1[[#This Row],[Transaction_ID]],Transactions!$A$2:$A$501,Transactions!$C$2:$C$501)</f>
        <v>7</v>
      </c>
      <c r="K1163" t="str">
        <f>_xlfn.XLOOKUP(Table1[[#This Row],[Transaction_ID]],Transactions!A$2:A$501,Transactions!F$2:F$501)</f>
        <v>Credit Card</v>
      </c>
      <c r="L1163" t="b">
        <f>_xlfn.XLOOKUP(Table1[[#This Row],[Transaction_ID]],Transactions!A$2:A$501,Transactions!G$2:G$501)</f>
        <v>1</v>
      </c>
      <c r="M1163" s="1">
        <f>IF(L1163=TRUE, _xlfn.XLOOKUP(C1163, Products!A$2:A$91,Products!G$2:G$91), 0)</f>
        <v>0</v>
      </c>
      <c r="N1163" t="str">
        <f ca="1">_xlfn.TEXTJOIN(", ", TRUE,
 IF(AND(L1163=TRUE, E1163&gt;0), "Membership Pricing", ""),
 IF(AND(L1163=TRUE, M1163&gt;0), "PC Points", ""),
 IF(AND(_xlfn.XLOOKUP(C1163, Products!A:A, Products!C:C, "")="Bakery", RAND()&lt;0.3), "50% Perishable", "")
)</f>
        <v/>
      </c>
      <c r="O1163" s="5">
        <f t="shared" ca="1" si="37"/>
        <v>0</v>
      </c>
    </row>
    <row r="1164" spans="1:15" x14ac:dyDescent="0.45">
      <c r="A1164" t="s">
        <v>452</v>
      </c>
      <c r="B1164" s="6">
        <f>_xlfn.XLOOKUP(Table1[[#This Row],[Transaction_ID]],Transactions!A$2:A$501,Transactions!D$2:D$501)</f>
        <v>45712</v>
      </c>
      <c r="C1164">
        <v>123578</v>
      </c>
      <c r="D1164" s="5">
        <f>_xlfn.XLOOKUP(Table1[[#This Row],[SKU]],Products!A$2:A$91,Products!E$2:E$91)</f>
        <v>3.29</v>
      </c>
      <c r="E1164" s="5">
        <f>_xlfn.XLOOKUP(C1164,Products!A$2:A$91,Products!F$2:F$91)</f>
        <v>0</v>
      </c>
      <c r="F1164">
        <v>4</v>
      </c>
      <c r="G1164" s="5">
        <f>Table1[[#This Row],[Price]]*Table1[[#This Row],[Quantity_Sold]]</f>
        <v>13.16</v>
      </c>
      <c r="H1164" s="5">
        <f t="shared" ca="1" si="36"/>
        <v>6.58</v>
      </c>
      <c r="I1164">
        <f>_xlfn.XLOOKUP(Table1[[#This Row],[Transaction_ID]],Transactions!A$2:A$501,Transactions!B$2:B$501)</f>
        <v>220</v>
      </c>
      <c r="J1164">
        <f>_xlfn.XLOOKUP(Table1[[#This Row],[Transaction_ID]],Transactions!$A$2:$A$501,Transactions!$C$2:$C$501)</f>
        <v>7</v>
      </c>
      <c r="K1164" t="str">
        <f>_xlfn.XLOOKUP(Table1[[#This Row],[Transaction_ID]],Transactions!A$2:A$501,Transactions!F$2:F$501)</f>
        <v>Credit Card</v>
      </c>
      <c r="L1164" t="b">
        <f>_xlfn.XLOOKUP(Table1[[#This Row],[Transaction_ID]],Transactions!A$2:A$501,Transactions!G$2:G$501)</f>
        <v>1</v>
      </c>
      <c r="M1164" s="1">
        <f>IF(L1164=TRUE, _xlfn.XLOOKUP(C1164, Products!A$2:A$91,Products!G$2:G$91), 0)</f>
        <v>0</v>
      </c>
      <c r="N1164" t="str">
        <f ca="1">_xlfn.TEXTJOIN(", ", TRUE,
 IF(AND(L1164=TRUE, E1164&gt;0), "Membership Pricing", ""),
 IF(AND(L1164=TRUE, M1164&gt;0), "PC Points", ""),
 IF(AND(_xlfn.XLOOKUP(C1164, Products!A:A, Products!C:C, "")="Bakery", RAND()&lt;0.3), "50% Perishable", "")
)</f>
        <v>50% Perishable</v>
      </c>
      <c r="O1164" s="5">
        <f t="shared" ca="1" si="37"/>
        <v>6.58</v>
      </c>
    </row>
    <row r="1165" spans="1:15" x14ac:dyDescent="0.45">
      <c r="A1165" t="s">
        <v>452</v>
      </c>
      <c r="B1165" s="6">
        <f>_xlfn.XLOOKUP(Table1[[#This Row],[Transaction_ID]],Transactions!A$2:A$501,Transactions!D$2:D$501)</f>
        <v>45712</v>
      </c>
      <c r="C1165">
        <v>123547</v>
      </c>
      <c r="D1165" s="5">
        <f>_xlfn.XLOOKUP(Table1[[#This Row],[SKU]],Products!A$2:A$91,Products!E$2:E$91)</f>
        <v>2.99</v>
      </c>
      <c r="E1165" s="5">
        <f>_xlfn.XLOOKUP(C1165,Products!A$2:A$91,Products!F$2:F$91)</f>
        <v>0</v>
      </c>
      <c r="F1165">
        <v>3</v>
      </c>
      <c r="G1165" s="5">
        <f>Table1[[#This Row],[Price]]*Table1[[#This Row],[Quantity_Sold]]</f>
        <v>8.9700000000000006</v>
      </c>
      <c r="H1165" s="5">
        <f t="shared" ca="1" si="36"/>
        <v>8.9700000000000006</v>
      </c>
      <c r="I1165">
        <f>_xlfn.XLOOKUP(Table1[[#This Row],[Transaction_ID]],Transactions!A$2:A$501,Transactions!B$2:B$501)</f>
        <v>220</v>
      </c>
      <c r="J1165">
        <f>_xlfn.XLOOKUP(Table1[[#This Row],[Transaction_ID]],Transactions!$A$2:$A$501,Transactions!$C$2:$C$501)</f>
        <v>7</v>
      </c>
      <c r="K1165" t="str">
        <f>_xlfn.XLOOKUP(Table1[[#This Row],[Transaction_ID]],Transactions!A$2:A$501,Transactions!F$2:F$501)</f>
        <v>Credit Card</v>
      </c>
      <c r="L1165" t="b">
        <f>_xlfn.XLOOKUP(Table1[[#This Row],[Transaction_ID]],Transactions!A$2:A$501,Transactions!G$2:G$501)</f>
        <v>1</v>
      </c>
      <c r="M1165" s="1">
        <f>IF(L1165=TRUE, _xlfn.XLOOKUP(C1165, Products!A$2:A$91,Products!G$2:G$91), 0)</f>
        <v>0</v>
      </c>
      <c r="N1165" t="str">
        <f ca="1">_xlfn.TEXTJOIN(", ", TRUE,
 IF(AND(L1165=TRUE, E1165&gt;0), "Membership Pricing", ""),
 IF(AND(L1165=TRUE, M1165&gt;0), "PC Points", ""),
 IF(AND(_xlfn.XLOOKUP(C1165, Products!A:A, Products!C:C, "")="Bakery", RAND()&lt;0.3), "50% Perishable", "")
)</f>
        <v/>
      </c>
      <c r="O1165" s="5">
        <f t="shared" ca="1" si="37"/>
        <v>0</v>
      </c>
    </row>
    <row r="1166" spans="1:15" x14ac:dyDescent="0.45">
      <c r="A1166" t="s">
        <v>219</v>
      </c>
      <c r="B1166" s="6">
        <f>_xlfn.XLOOKUP(Table1[[#This Row],[Transaction_ID]],Transactions!A$2:A$501,Transactions!D$2:D$501)</f>
        <v>45734</v>
      </c>
      <c r="C1166">
        <v>123594</v>
      </c>
      <c r="D1166" s="5">
        <f>_xlfn.XLOOKUP(Table1[[#This Row],[SKU]],Products!A$2:A$91,Products!E$2:E$91)</f>
        <v>3.49</v>
      </c>
      <c r="E1166" s="5">
        <f>_xlfn.XLOOKUP(C1166,Products!A$2:A$91,Products!F$2:F$91)</f>
        <v>0</v>
      </c>
      <c r="F1166">
        <v>4</v>
      </c>
      <c r="G1166" s="5">
        <f>Table1[[#This Row],[Price]]*Table1[[#This Row],[Quantity_Sold]]</f>
        <v>13.96</v>
      </c>
      <c r="H1166" s="5">
        <f t="shared" ca="1" si="36"/>
        <v>13.96</v>
      </c>
      <c r="I1166">
        <f>_xlfn.XLOOKUP(Table1[[#This Row],[Transaction_ID]],Transactions!A$2:A$501,Transactions!B$2:B$501)</f>
        <v>210</v>
      </c>
      <c r="J1166">
        <f>_xlfn.XLOOKUP(Table1[[#This Row],[Transaction_ID]],Transactions!$A$2:$A$501,Transactions!$C$2:$C$501)</f>
        <v>2</v>
      </c>
      <c r="K1166" t="str">
        <f>_xlfn.XLOOKUP(Table1[[#This Row],[Transaction_ID]],Transactions!A$2:A$501,Transactions!F$2:F$501)</f>
        <v>Credit Card</v>
      </c>
      <c r="L1166" t="b">
        <f>_xlfn.XLOOKUP(Table1[[#This Row],[Transaction_ID]],Transactions!A$2:A$501,Transactions!G$2:G$501)</f>
        <v>1</v>
      </c>
      <c r="M1166" s="1">
        <f>IF(L1166=TRUE, _xlfn.XLOOKUP(C1166, Products!A$2:A$91,Products!G$2:G$91), 0)</f>
        <v>0</v>
      </c>
      <c r="N1166" t="str">
        <f ca="1">_xlfn.TEXTJOIN(", ", TRUE,
 IF(AND(L1166=TRUE, E1166&gt;0), "Membership Pricing", ""),
 IF(AND(L1166=TRUE, M1166&gt;0), "PC Points", ""),
 IF(AND(_xlfn.XLOOKUP(C1166, Products!A:A, Products!C:C, "")="Bakery", RAND()&lt;0.3), "50% Perishable", "")
)</f>
        <v/>
      </c>
      <c r="O1166" s="5">
        <f t="shared" ca="1" si="37"/>
        <v>0</v>
      </c>
    </row>
    <row r="1167" spans="1:15" x14ac:dyDescent="0.45">
      <c r="A1167" t="s">
        <v>219</v>
      </c>
      <c r="B1167" s="6">
        <f>_xlfn.XLOOKUP(Table1[[#This Row],[Transaction_ID]],Transactions!A$2:A$501,Transactions!D$2:D$501)</f>
        <v>45734</v>
      </c>
      <c r="C1167">
        <v>123541</v>
      </c>
      <c r="D1167" s="5">
        <f>_xlfn.XLOOKUP(Table1[[#This Row],[SKU]],Products!A$2:A$91,Products!E$2:E$91)</f>
        <v>6.99</v>
      </c>
      <c r="E1167" s="5">
        <f>_xlfn.XLOOKUP(C1167,Products!A$2:A$91,Products!F$2:F$91)</f>
        <v>0</v>
      </c>
      <c r="F1167">
        <v>2</v>
      </c>
      <c r="G1167" s="5">
        <f>Table1[[#This Row],[Price]]*Table1[[#This Row],[Quantity_Sold]]</f>
        <v>13.98</v>
      </c>
      <c r="H1167" s="5">
        <f t="shared" ca="1" si="36"/>
        <v>13.98</v>
      </c>
      <c r="I1167">
        <f>_xlfn.XLOOKUP(Table1[[#This Row],[Transaction_ID]],Transactions!A$2:A$501,Transactions!B$2:B$501)</f>
        <v>210</v>
      </c>
      <c r="J1167">
        <f>_xlfn.XLOOKUP(Table1[[#This Row],[Transaction_ID]],Transactions!$A$2:$A$501,Transactions!$C$2:$C$501)</f>
        <v>2</v>
      </c>
      <c r="K1167" t="str">
        <f>_xlfn.XLOOKUP(Table1[[#This Row],[Transaction_ID]],Transactions!A$2:A$501,Transactions!F$2:F$501)</f>
        <v>Credit Card</v>
      </c>
      <c r="L1167" t="b">
        <f>_xlfn.XLOOKUP(Table1[[#This Row],[Transaction_ID]],Transactions!A$2:A$501,Transactions!G$2:G$501)</f>
        <v>1</v>
      </c>
      <c r="M1167" s="1">
        <f>IF(L1167=TRUE, _xlfn.XLOOKUP(C1167, Products!A$2:A$91,Products!G$2:G$91), 0)</f>
        <v>0</v>
      </c>
      <c r="N1167" t="str">
        <f ca="1">_xlfn.TEXTJOIN(", ", TRUE,
 IF(AND(L1167=TRUE, E1167&gt;0), "Membership Pricing", ""),
 IF(AND(L1167=TRUE, M1167&gt;0), "PC Points", ""),
 IF(AND(_xlfn.XLOOKUP(C1167, Products!A:A, Products!C:C, "")="Bakery", RAND()&lt;0.3), "50% Perishable", "")
)</f>
        <v/>
      </c>
      <c r="O1167" s="5">
        <f t="shared" ca="1" si="37"/>
        <v>0</v>
      </c>
    </row>
    <row r="1168" spans="1:15" x14ac:dyDescent="0.45">
      <c r="A1168" t="s">
        <v>220</v>
      </c>
      <c r="B1168" s="6">
        <f>_xlfn.XLOOKUP(Table1[[#This Row],[Transaction_ID]],Transactions!A$2:A$501,Transactions!D$2:D$501)</f>
        <v>45734</v>
      </c>
      <c r="C1168">
        <v>123561</v>
      </c>
      <c r="D1168" s="5">
        <f>_xlfn.XLOOKUP(Table1[[#This Row],[SKU]],Products!A$2:A$91,Products!E$2:E$91)</f>
        <v>8.99</v>
      </c>
      <c r="E1168" s="5">
        <f>_xlfn.XLOOKUP(C1168,Products!A$2:A$91,Products!F$2:F$91)</f>
        <v>0</v>
      </c>
      <c r="F1168">
        <v>3</v>
      </c>
      <c r="G1168" s="5">
        <f>Table1[[#This Row],[Price]]*Table1[[#This Row],[Quantity_Sold]]</f>
        <v>26.97</v>
      </c>
      <c r="H1168" s="5">
        <f t="shared" ca="1" si="36"/>
        <v>26.97</v>
      </c>
      <c r="I1168">
        <f>_xlfn.XLOOKUP(Table1[[#This Row],[Transaction_ID]],Transactions!A$2:A$501,Transactions!B$2:B$501)</f>
        <v>215</v>
      </c>
      <c r="J1168">
        <f>_xlfn.XLOOKUP(Table1[[#This Row],[Transaction_ID]],Transactions!$A$2:$A$501,Transactions!$C$2:$C$501)</f>
        <v>7</v>
      </c>
      <c r="K1168" t="str">
        <f>_xlfn.XLOOKUP(Table1[[#This Row],[Transaction_ID]],Transactions!A$2:A$501,Transactions!F$2:F$501)</f>
        <v>Credit Card</v>
      </c>
      <c r="L1168" t="b">
        <f>_xlfn.XLOOKUP(Table1[[#This Row],[Transaction_ID]],Transactions!A$2:A$501,Transactions!G$2:G$501)</f>
        <v>1</v>
      </c>
      <c r="M1168" s="1">
        <f>IF(L1168=TRUE, _xlfn.XLOOKUP(C1168, Products!A$2:A$91,Products!G$2:G$91), 0)</f>
        <v>3000</v>
      </c>
      <c r="N1168" t="str">
        <f ca="1">_xlfn.TEXTJOIN(", ", TRUE,
 IF(AND(L1168=TRUE, E1168&gt;0), "Membership Pricing", ""),
 IF(AND(L1168=TRUE, M1168&gt;0), "PC Points", ""),
 IF(AND(_xlfn.XLOOKUP(C1168, Products!A:A, Products!C:C, "")="Bakery", RAND()&lt;0.3), "50% Perishable", "")
)</f>
        <v>PC Points</v>
      </c>
      <c r="O1168" s="5">
        <f t="shared" ca="1" si="37"/>
        <v>0</v>
      </c>
    </row>
    <row r="1169" spans="1:15" x14ac:dyDescent="0.45">
      <c r="A1169" t="s">
        <v>220</v>
      </c>
      <c r="B1169" s="6">
        <f>_xlfn.XLOOKUP(Table1[[#This Row],[Transaction_ID]],Transactions!A$2:A$501,Transactions!D$2:D$501)</f>
        <v>45734</v>
      </c>
      <c r="C1169">
        <v>123533</v>
      </c>
      <c r="D1169" s="5">
        <f>_xlfn.XLOOKUP(Table1[[#This Row],[SKU]],Products!A$2:A$91,Products!E$2:E$91)</f>
        <v>9.49</v>
      </c>
      <c r="E1169" s="5">
        <f>_xlfn.XLOOKUP(C1169,Products!A$2:A$91,Products!F$2:F$91)</f>
        <v>0</v>
      </c>
      <c r="F1169">
        <v>5</v>
      </c>
      <c r="G1169" s="5">
        <f>Table1[[#This Row],[Price]]*Table1[[#This Row],[Quantity_Sold]]</f>
        <v>47.45</v>
      </c>
      <c r="H1169" s="5">
        <f t="shared" ca="1" si="36"/>
        <v>47.45</v>
      </c>
      <c r="I1169">
        <f>_xlfn.XLOOKUP(Table1[[#This Row],[Transaction_ID]],Transactions!A$2:A$501,Transactions!B$2:B$501)</f>
        <v>215</v>
      </c>
      <c r="J1169">
        <f>_xlfn.XLOOKUP(Table1[[#This Row],[Transaction_ID]],Transactions!$A$2:$A$501,Transactions!$C$2:$C$501)</f>
        <v>7</v>
      </c>
      <c r="K1169" t="str">
        <f>_xlfn.XLOOKUP(Table1[[#This Row],[Transaction_ID]],Transactions!A$2:A$501,Transactions!F$2:F$501)</f>
        <v>Credit Card</v>
      </c>
      <c r="L1169" t="b">
        <f>_xlfn.XLOOKUP(Table1[[#This Row],[Transaction_ID]],Transactions!A$2:A$501,Transactions!G$2:G$501)</f>
        <v>1</v>
      </c>
      <c r="M1169" s="1">
        <f>IF(L1169=TRUE, _xlfn.XLOOKUP(C1169, Products!A$2:A$91,Products!G$2:G$91), 0)</f>
        <v>0</v>
      </c>
      <c r="N1169" t="str">
        <f ca="1">_xlfn.TEXTJOIN(", ", TRUE,
 IF(AND(L1169=TRUE, E1169&gt;0), "Membership Pricing", ""),
 IF(AND(L1169=TRUE, M1169&gt;0), "PC Points", ""),
 IF(AND(_xlfn.XLOOKUP(C1169, Products!A:A, Products!C:C, "")="Bakery", RAND()&lt;0.3), "50% Perishable", "")
)</f>
        <v/>
      </c>
      <c r="O1169" s="5">
        <f t="shared" ca="1" si="37"/>
        <v>0</v>
      </c>
    </row>
    <row r="1170" spans="1:15" x14ac:dyDescent="0.45">
      <c r="A1170" t="s">
        <v>220</v>
      </c>
      <c r="B1170" s="6">
        <f>_xlfn.XLOOKUP(Table1[[#This Row],[Transaction_ID]],Transactions!A$2:A$501,Transactions!D$2:D$501)</f>
        <v>45734</v>
      </c>
      <c r="C1170">
        <v>123539</v>
      </c>
      <c r="D1170" s="5">
        <f>_xlfn.XLOOKUP(Table1[[#This Row],[SKU]],Products!A$2:A$91,Products!E$2:E$91)</f>
        <v>3.99</v>
      </c>
      <c r="E1170" s="5">
        <f>_xlfn.XLOOKUP(C1170,Products!A$2:A$91,Products!F$2:F$91)</f>
        <v>0</v>
      </c>
      <c r="F1170">
        <v>5</v>
      </c>
      <c r="G1170" s="5">
        <f>Table1[[#This Row],[Price]]*Table1[[#This Row],[Quantity_Sold]]</f>
        <v>19.950000000000003</v>
      </c>
      <c r="H1170" s="5">
        <f t="shared" ca="1" si="36"/>
        <v>19.950000000000003</v>
      </c>
      <c r="I1170">
        <f>_xlfn.XLOOKUP(Table1[[#This Row],[Transaction_ID]],Transactions!A$2:A$501,Transactions!B$2:B$501)</f>
        <v>215</v>
      </c>
      <c r="J1170">
        <f>_xlfn.XLOOKUP(Table1[[#This Row],[Transaction_ID]],Transactions!$A$2:$A$501,Transactions!$C$2:$C$501)</f>
        <v>7</v>
      </c>
      <c r="K1170" t="str">
        <f>_xlfn.XLOOKUP(Table1[[#This Row],[Transaction_ID]],Transactions!A$2:A$501,Transactions!F$2:F$501)</f>
        <v>Credit Card</v>
      </c>
      <c r="L1170" t="b">
        <f>_xlfn.XLOOKUP(Table1[[#This Row],[Transaction_ID]],Transactions!A$2:A$501,Transactions!G$2:G$501)</f>
        <v>1</v>
      </c>
      <c r="M1170" s="1">
        <f>IF(L1170=TRUE, _xlfn.XLOOKUP(C1170, Products!A$2:A$91,Products!G$2:G$91), 0)</f>
        <v>0</v>
      </c>
      <c r="N1170" t="str">
        <f ca="1">_xlfn.TEXTJOIN(", ", TRUE,
 IF(AND(L1170=TRUE, E1170&gt;0), "Membership Pricing", ""),
 IF(AND(L1170=TRUE, M1170&gt;0), "PC Points", ""),
 IF(AND(_xlfn.XLOOKUP(C1170, Products!A:A, Products!C:C, "")="Bakery", RAND()&lt;0.3), "50% Perishable", "")
)</f>
        <v/>
      </c>
      <c r="O1170" s="5">
        <f t="shared" ca="1" si="37"/>
        <v>0</v>
      </c>
    </row>
    <row r="1171" spans="1:15" x14ac:dyDescent="0.45">
      <c r="A1171" t="s">
        <v>221</v>
      </c>
      <c r="B1171" s="6">
        <f>_xlfn.XLOOKUP(Table1[[#This Row],[Transaction_ID]],Transactions!A$2:A$501,Transactions!D$2:D$501)</f>
        <v>45704</v>
      </c>
      <c r="C1171">
        <v>123519</v>
      </c>
      <c r="D1171" s="5">
        <f>_xlfn.XLOOKUP(Table1[[#This Row],[SKU]],Products!A$2:A$91,Products!E$2:E$91)</f>
        <v>1.99</v>
      </c>
      <c r="E1171" s="5">
        <f>_xlfn.XLOOKUP(C1171,Products!A$2:A$91,Products!F$2:F$91)</f>
        <v>0</v>
      </c>
      <c r="F1171">
        <v>4</v>
      </c>
      <c r="G1171" s="5">
        <f>Table1[[#This Row],[Price]]*Table1[[#This Row],[Quantity_Sold]]</f>
        <v>7.96</v>
      </c>
      <c r="H1171" s="5">
        <f t="shared" ca="1" si="36"/>
        <v>7.96</v>
      </c>
      <c r="I1171">
        <f>_xlfn.XLOOKUP(Table1[[#This Row],[Transaction_ID]],Transactions!A$2:A$501,Transactions!B$2:B$501)</f>
        <v>216</v>
      </c>
      <c r="J1171">
        <f>_xlfn.XLOOKUP(Table1[[#This Row],[Transaction_ID]],Transactions!$A$2:$A$501,Transactions!$C$2:$C$501)</f>
        <v>3</v>
      </c>
      <c r="K1171" t="str">
        <f>_xlfn.XLOOKUP(Table1[[#This Row],[Transaction_ID]],Transactions!A$2:A$501,Transactions!F$2:F$501)</f>
        <v>Credit Card</v>
      </c>
      <c r="L1171" t="b">
        <f>_xlfn.XLOOKUP(Table1[[#This Row],[Transaction_ID]],Transactions!A$2:A$501,Transactions!G$2:G$501)</f>
        <v>1</v>
      </c>
      <c r="M1171" s="1">
        <f>IF(L1171=TRUE, _xlfn.XLOOKUP(C1171, Products!A$2:A$91,Products!G$2:G$91), 0)</f>
        <v>0</v>
      </c>
      <c r="N1171" t="str">
        <f ca="1">_xlfn.TEXTJOIN(", ", TRUE,
 IF(AND(L1171=TRUE, E1171&gt;0), "Membership Pricing", ""),
 IF(AND(L1171=TRUE, M1171&gt;0), "PC Points", ""),
 IF(AND(_xlfn.XLOOKUP(C1171, Products!A:A, Products!C:C, "")="Bakery", RAND()&lt;0.3), "50% Perishable", "")
)</f>
        <v/>
      </c>
      <c r="O1171" s="5">
        <f t="shared" ca="1" si="37"/>
        <v>0</v>
      </c>
    </row>
    <row r="1172" spans="1:15" x14ac:dyDescent="0.45">
      <c r="A1172" t="s">
        <v>221</v>
      </c>
      <c r="B1172" s="6">
        <f>_xlfn.XLOOKUP(Table1[[#This Row],[Transaction_ID]],Transactions!A$2:A$501,Transactions!D$2:D$501)</f>
        <v>45704</v>
      </c>
      <c r="C1172">
        <v>123571</v>
      </c>
      <c r="D1172" s="5">
        <f>_xlfn.XLOOKUP(Table1[[#This Row],[SKU]],Products!A$2:A$91,Products!E$2:E$91)</f>
        <v>6.99</v>
      </c>
      <c r="E1172" s="5">
        <f>_xlfn.XLOOKUP(C1172,Products!A$2:A$91,Products!F$2:F$91)</f>
        <v>0</v>
      </c>
      <c r="F1172">
        <v>2</v>
      </c>
      <c r="G1172" s="5">
        <f>Table1[[#This Row],[Price]]*Table1[[#This Row],[Quantity_Sold]]</f>
        <v>13.98</v>
      </c>
      <c r="H1172" s="5">
        <f t="shared" ca="1" si="36"/>
        <v>13.98</v>
      </c>
      <c r="I1172">
        <f>_xlfn.XLOOKUP(Table1[[#This Row],[Transaction_ID]],Transactions!A$2:A$501,Transactions!B$2:B$501)</f>
        <v>216</v>
      </c>
      <c r="J1172">
        <f>_xlfn.XLOOKUP(Table1[[#This Row],[Transaction_ID]],Transactions!$A$2:$A$501,Transactions!$C$2:$C$501)</f>
        <v>3</v>
      </c>
      <c r="K1172" t="str">
        <f>_xlfn.XLOOKUP(Table1[[#This Row],[Transaction_ID]],Transactions!A$2:A$501,Transactions!F$2:F$501)</f>
        <v>Credit Card</v>
      </c>
      <c r="L1172" t="b">
        <f>_xlfn.XLOOKUP(Table1[[#This Row],[Transaction_ID]],Transactions!A$2:A$501,Transactions!G$2:G$501)</f>
        <v>1</v>
      </c>
      <c r="M1172" s="1">
        <f>IF(L1172=TRUE, _xlfn.XLOOKUP(C1172, Products!A$2:A$91,Products!G$2:G$91), 0)</f>
        <v>1000</v>
      </c>
      <c r="N1172" t="str">
        <f ca="1">_xlfn.TEXTJOIN(", ", TRUE,
 IF(AND(L1172=TRUE, E1172&gt;0), "Membership Pricing", ""),
 IF(AND(L1172=TRUE, M1172&gt;0), "PC Points", ""),
 IF(AND(_xlfn.XLOOKUP(C1172, Products!A:A, Products!C:C, "")="Bakery", RAND()&lt;0.3), "50% Perishable", "")
)</f>
        <v>PC Points</v>
      </c>
      <c r="O1172" s="5">
        <f t="shared" ca="1" si="37"/>
        <v>0</v>
      </c>
    </row>
    <row r="1173" spans="1:15" x14ac:dyDescent="0.45">
      <c r="A1173" t="s">
        <v>453</v>
      </c>
      <c r="B1173" s="6">
        <f>_xlfn.XLOOKUP(Table1[[#This Row],[Transaction_ID]],Transactions!A$2:A$501,Transactions!D$2:D$501)</f>
        <v>45704</v>
      </c>
      <c r="C1173">
        <v>123586</v>
      </c>
      <c r="D1173" s="5">
        <f>_xlfn.XLOOKUP(Table1[[#This Row],[SKU]],Products!A$2:A$91,Products!E$2:E$91)</f>
        <v>3.49</v>
      </c>
      <c r="E1173" s="5">
        <f>_xlfn.XLOOKUP(C1173,Products!A$2:A$91,Products!F$2:F$91)</f>
        <v>0</v>
      </c>
      <c r="F1173">
        <v>5</v>
      </c>
      <c r="G1173" s="5">
        <f>Table1[[#This Row],[Price]]*Table1[[#This Row],[Quantity_Sold]]</f>
        <v>17.450000000000003</v>
      </c>
      <c r="H1173" s="5">
        <f t="shared" ca="1" si="36"/>
        <v>17.450000000000003</v>
      </c>
      <c r="I1173">
        <f>_xlfn.XLOOKUP(Table1[[#This Row],[Transaction_ID]],Transactions!A$2:A$501,Transactions!B$2:B$501)</f>
        <v>207</v>
      </c>
      <c r="J1173">
        <f>_xlfn.XLOOKUP(Table1[[#This Row],[Transaction_ID]],Transactions!$A$2:$A$501,Transactions!$C$2:$C$501)</f>
        <v>1</v>
      </c>
      <c r="K1173" t="str">
        <f>_xlfn.XLOOKUP(Table1[[#This Row],[Transaction_ID]],Transactions!A$2:A$501,Transactions!F$2:F$501)</f>
        <v>Cash</v>
      </c>
      <c r="L1173" t="b">
        <f>_xlfn.XLOOKUP(Table1[[#This Row],[Transaction_ID]],Transactions!A$2:A$501,Transactions!G$2:G$501)</f>
        <v>1</v>
      </c>
      <c r="M1173" s="1">
        <f>IF(L1173=TRUE, _xlfn.XLOOKUP(C1173, Products!A$2:A$91,Products!G$2:G$91), 0)</f>
        <v>0</v>
      </c>
      <c r="N1173" t="str">
        <f ca="1">_xlfn.TEXTJOIN(", ", TRUE,
 IF(AND(L1173=TRUE, E1173&gt;0), "Membership Pricing", ""),
 IF(AND(L1173=TRUE, M1173&gt;0), "PC Points", ""),
 IF(AND(_xlfn.XLOOKUP(C1173, Products!A:A, Products!C:C, "")="Bakery", RAND()&lt;0.3), "50% Perishable", "")
)</f>
        <v/>
      </c>
      <c r="O1173" s="5">
        <f t="shared" ca="1" si="37"/>
        <v>0</v>
      </c>
    </row>
    <row r="1174" spans="1:15" x14ac:dyDescent="0.45">
      <c r="A1174" t="s">
        <v>453</v>
      </c>
      <c r="B1174" s="6">
        <f>_xlfn.XLOOKUP(Table1[[#This Row],[Transaction_ID]],Transactions!A$2:A$501,Transactions!D$2:D$501)</f>
        <v>45704</v>
      </c>
      <c r="C1174">
        <v>123548</v>
      </c>
      <c r="D1174" s="5">
        <f>_xlfn.XLOOKUP(Table1[[#This Row],[SKU]],Products!A$2:A$91,Products!E$2:E$91)</f>
        <v>3.49</v>
      </c>
      <c r="E1174" s="5">
        <f>_xlfn.XLOOKUP(C1174,Products!A$2:A$91,Products!F$2:F$91)</f>
        <v>0</v>
      </c>
      <c r="F1174">
        <v>5</v>
      </c>
      <c r="G1174" s="5">
        <f>Table1[[#This Row],[Price]]*Table1[[#This Row],[Quantity_Sold]]</f>
        <v>17.450000000000003</v>
      </c>
      <c r="H1174" s="5">
        <f t="shared" ca="1" si="36"/>
        <v>17.450000000000003</v>
      </c>
      <c r="I1174">
        <f>_xlfn.XLOOKUP(Table1[[#This Row],[Transaction_ID]],Transactions!A$2:A$501,Transactions!B$2:B$501)</f>
        <v>207</v>
      </c>
      <c r="J1174">
        <f>_xlfn.XLOOKUP(Table1[[#This Row],[Transaction_ID]],Transactions!$A$2:$A$501,Transactions!$C$2:$C$501)</f>
        <v>1</v>
      </c>
      <c r="K1174" t="str">
        <f>_xlfn.XLOOKUP(Table1[[#This Row],[Transaction_ID]],Transactions!A$2:A$501,Transactions!F$2:F$501)</f>
        <v>Cash</v>
      </c>
      <c r="L1174" t="b">
        <f>_xlfn.XLOOKUP(Table1[[#This Row],[Transaction_ID]],Transactions!A$2:A$501,Transactions!G$2:G$501)</f>
        <v>1</v>
      </c>
      <c r="M1174" s="1">
        <f>IF(L1174=TRUE, _xlfn.XLOOKUP(C1174, Products!A$2:A$91,Products!G$2:G$91), 0)</f>
        <v>0</v>
      </c>
      <c r="N1174" t="str">
        <f ca="1">_xlfn.TEXTJOIN(", ", TRUE,
 IF(AND(L1174=TRUE, E1174&gt;0), "Membership Pricing", ""),
 IF(AND(L1174=TRUE, M1174&gt;0), "PC Points", ""),
 IF(AND(_xlfn.XLOOKUP(C1174, Products!A:A, Products!C:C, "")="Bakery", RAND()&lt;0.3), "50% Perishable", "")
)</f>
        <v/>
      </c>
      <c r="O1174" s="5">
        <f t="shared" ca="1" si="37"/>
        <v>0</v>
      </c>
    </row>
    <row r="1175" spans="1:15" x14ac:dyDescent="0.45">
      <c r="A1175" t="s">
        <v>453</v>
      </c>
      <c r="B1175" s="6">
        <f>_xlfn.XLOOKUP(Table1[[#This Row],[Transaction_ID]],Transactions!A$2:A$501,Transactions!D$2:D$501)</f>
        <v>45704</v>
      </c>
      <c r="C1175">
        <v>123563</v>
      </c>
      <c r="D1175" s="5">
        <f>_xlfn.XLOOKUP(Table1[[#This Row],[SKU]],Products!A$2:A$91,Products!E$2:E$91)</f>
        <v>3.49</v>
      </c>
      <c r="E1175" s="5">
        <f>_xlfn.XLOOKUP(C1175,Products!A$2:A$91,Products!F$2:F$91)</f>
        <v>0</v>
      </c>
      <c r="F1175">
        <v>3</v>
      </c>
      <c r="G1175" s="5">
        <f>Table1[[#This Row],[Price]]*Table1[[#This Row],[Quantity_Sold]]</f>
        <v>10.47</v>
      </c>
      <c r="H1175" s="5">
        <f t="shared" ca="1" si="36"/>
        <v>10.47</v>
      </c>
      <c r="I1175">
        <f>_xlfn.XLOOKUP(Table1[[#This Row],[Transaction_ID]],Transactions!A$2:A$501,Transactions!B$2:B$501)</f>
        <v>207</v>
      </c>
      <c r="J1175">
        <f>_xlfn.XLOOKUP(Table1[[#This Row],[Transaction_ID]],Transactions!$A$2:$A$501,Transactions!$C$2:$C$501)</f>
        <v>1</v>
      </c>
      <c r="K1175" t="str">
        <f>_xlfn.XLOOKUP(Table1[[#This Row],[Transaction_ID]],Transactions!A$2:A$501,Transactions!F$2:F$501)</f>
        <v>Cash</v>
      </c>
      <c r="L1175" t="b">
        <f>_xlfn.XLOOKUP(Table1[[#This Row],[Transaction_ID]],Transactions!A$2:A$501,Transactions!G$2:G$501)</f>
        <v>1</v>
      </c>
      <c r="M1175" s="1">
        <f>IF(L1175=TRUE, _xlfn.XLOOKUP(C1175, Products!A$2:A$91,Products!G$2:G$91), 0)</f>
        <v>0</v>
      </c>
      <c r="N1175" t="str">
        <f ca="1">_xlfn.TEXTJOIN(", ", TRUE,
 IF(AND(L1175=TRUE, E1175&gt;0), "Membership Pricing", ""),
 IF(AND(L1175=TRUE, M1175&gt;0), "PC Points", ""),
 IF(AND(_xlfn.XLOOKUP(C1175, Products!A:A, Products!C:C, "")="Bakery", RAND()&lt;0.3), "50% Perishable", "")
)</f>
        <v/>
      </c>
      <c r="O1175" s="5">
        <f t="shared" ca="1" si="37"/>
        <v>0</v>
      </c>
    </row>
    <row r="1176" spans="1:15" x14ac:dyDescent="0.45">
      <c r="A1176" t="s">
        <v>454</v>
      </c>
      <c r="B1176" s="6">
        <f>_xlfn.XLOOKUP(Table1[[#This Row],[Transaction_ID]],Transactions!A$2:A$501,Transactions!D$2:D$501)</f>
        <v>45739</v>
      </c>
      <c r="C1176">
        <v>123518</v>
      </c>
      <c r="D1176" s="5">
        <f>_xlfn.XLOOKUP(Table1[[#This Row],[SKU]],Products!A$2:A$91,Products!E$2:E$91)</f>
        <v>1.99</v>
      </c>
      <c r="E1176" s="5">
        <f>_xlfn.XLOOKUP(C1176,Products!A$2:A$91,Products!F$2:F$91)</f>
        <v>0</v>
      </c>
      <c r="F1176">
        <v>3</v>
      </c>
      <c r="G1176" s="5">
        <f>Table1[[#This Row],[Price]]*Table1[[#This Row],[Quantity_Sold]]</f>
        <v>5.97</v>
      </c>
      <c r="H1176" s="5">
        <f t="shared" ca="1" si="36"/>
        <v>5.97</v>
      </c>
      <c r="I1176">
        <f>_xlfn.XLOOKUP(Table1[[#This Row],[Transaction_ID]],Transactions!A$2:A$501,Transactions!B$2:B$501)</f>
        <v>207</v>
      </c>
      <c r="J1176">
        <f>_xlfn.XLOOKUP(Table1[[#This Row],[Transaction_ID]],Transactions!$A$2:$A$501,Transactions!$C$2:$C$501)</f>
        <v>4</v>
      </c>
      <c r="K1176" t="str">
        <f>_xlfn.XLOOKUP(Table1[[#This Row],[Transaction_ID]],Transactions!A$2:A$501,Transactions!F$2:F$501)</f>
        <v>Cash</v>
      </c>
      <c r="L1176" t="b">
        <f>_xlfn.XLOOKUP(Table1[[#This Row],[Transaction_ID]],Transactions!A$2:A$501,Transactions!G$2:G$501)</f>
        <v>1</v>
      </c>
      <c r="M1176" s="1">
        <f>IF(L1176=TRUE, _xlfn.XLOOKUP(C1176, Products!A$2:A$91,Products!G$2:G$91), 0)</f>
        <v>0</v>
      </c>
      <c r="N1176" t="str">
        <f ca="1">_xlfn.TEXTJOIN(", ", TRUE,
 IF(AND(L1176=TRUE, E1176&gt;0), "Membership Pricing", ""),
 IF(AND(L1176=TRUE, M1176&gt;0), "PC Points", ""),
 IF(AND(_xlfn.XLOOKUP(C1176, Products!A:A, Products!C:C, "")="Bakery", RAND()&lt;0.3), "50% Perishable", "")
)</f>
        <v/>
      </c>
      <c r="O1176" s="5">
        <f t="shared" ca="1" si="37"/>
        <v>0</v>
      </c>
    </row>
    <row r="1177" spans="1:15" x14ac:dyDescent="0.45">
      <c r="A1177" t="s">
        <v>454</v>
      </c>
      <c r="B1177" s="6">
        <f>_xlfn.XLOOKUP(Table1[[#This Row],[Transaction_ID]],Transactions!A$2:A$501,Transactions!D$2:D$501)</f>
        <v>45739</v>
      </c>
      <c r="C1177">
        <v>123546</v>
      </c>
      <c r="D1177" s="5">
        <f>_xlfn.XLOOKUP(Table1[[#This Row],[SKU]],Products!A$2:A$91,Products!E$2:E$91)</f>
        <v>3.49</v>
      </c>
      <c r="E1177" s="5">
        <f>_xlfn.XLOOKUP(C1177,Products!A$2:A$91,Products!F$2:F$91)</f>
        <v>0</v>
      </c>
      <c r="F1177">
        <v>3</v>
      </c>
      <c r="G1177" s="5">
        <f>Table1[[#This Row],[Price]]*Table1[[#This Row],[Quantity_Sold]]</f>
        <v>10.47</v>
      </c>
      <c r="H1177" s="5">
        <f t="shared" ca="1" si="36"/>
        <v>10.47</v>
      </c>
      <c r="I1177">
        <f>_xlfn.XLOOKUP(Table1[[#This Row],[Transaction_ID]],Transactions!A$2:A$501,Transactions!B$2:B$501)</f>
        <v>207</v>
      </c>
      <c r="J1177">
        <f>_xlfn.XLOOKUP(Table1[[#This Row],[Transaction_ID]],Transactions!$A$2:$A$501,Transactions!$C$2:$C$501)</f>
        <v>4</v>
      </c>
      <c r="K1177" t="str">
        <f>_xlfn.XLOOKUP(Table1[[#This Row],[Transaction_ID]],Transactions!A$2:A$501,Transactions!F$2:F$501)</f>
        <v>Cash</v>
      </c>
      <c r="L1177" t="b">
        <f>_xlfn.XLOOKUP(Table1[[#This Row],[Transaction_ID]],Transactions!A$2:A$501,Transactions!G$2:G$501)</f>
        <v>1</v>
      </c>
      <c r="M1177" s="1">
        <f>IF(L1177=TRUE, _xlfn.XLOOKUP(C1177, Products!A$2:A$91,Products!G$2:G$91), 0)</f>
        <v>0</v>
      </c>
      <c r="N1177" t="str">
        <f ca="1">_xlfn.TEXTJOIN(", ", TRUE,
 IF(AND(L1177=TRUE, E1177&gt;0), "Membership Pricing", ""),
 IF(AND(L1177=TRUE, M1177&gt;0), "PC Points", ""),
 IF(AND(_xlfn.XLOOKUP(C1177, Products!A:A, Products!C:C, "")="Bakery", RAND()&lt;0.3), "50% Perishable", "")
)</f>
        <v/>
      </c>
      <c r="O1177" s="5">
        <f t="shared" ca="1" si="37"/>
        <v>0</v>
      </c>
    </row>
    <row r="1178" spans="1:15" x14ac:dyDescent="0.45">
      <c r="A1178" t="s">
        <v>454</v>
      </c>
      <c r="B1178" s="6">
        <f>_xlfn.XLOOKUP(Table1[[#This Row],[Transaction_ID]],Transactions!A$2:A$501,Transactions!D$2:D$501)</f>
        <v>45739</v>
      </c>
      <c r="C1178">
        <v>123559</v>
      </c>
      <c r="D1178" s="5">
        <f>_xlfn.XLOOKUP(Table1[[#This Row],[SKU]],Products!A$2:A$91,Products!E$2:E$91)</f>
        <v>2.99</v>
      </c>
      <c r="E1178" s="5">
        <f>_xlfn.XLOOKUP(C1178,Products!A$2:A$91,Products!F$2:F$91)</f>
        <v>0</v>
      </c>
      <c r="F1178">
        <v>3</v>
      </c>
      <c r="G1178" s="5">
        <f>Table1[[#This Row],[Price]]*Table1[[#This Row],[Quantity_Sold]]</f>
        <v>8.9700000000000006</v>
      </c>
      <c r="H1178" s="5">
        <f t="shared" ca="1" si="36"/>
        <v>8.9700000000000006</v>
      </c>
      <c r="I1178">
        <f>_xlfn.XLOOKUP(Table1[[#This Row],[Transaction_ID]],Transactions!A$2:A$501,Transactions!B$2:B$501)</f>
        <v>207</v>
      </c>
      <c r="J1178">
        <f>_xlfn.XLOOKUP(Table1[[#This Row],[Transaction_ID]],Transactions!$A$2:$A$501,Transactions!$C$2:$C$501)</f>
        <v>4</v>
      </c>
      <c r="K1178" t="str">
        <f>_xlfn.XLOOKUP(Table1[[#This Row],[Transaction_ID]],Transactions!A$2:A$501,Transactions!F$2:F$501)</f>
        <v>Cash</v>
      </c>
      <c r="L1178" t="b">
        <f>_xlfn.XLOOKUP(Table1[[#This Row],[Transaction_ID]],Transactions!A$2:A$501,Transactions!G$2:G$501)</f>
        <v>1</v>
      </c>
      <c r="M1178" s="1">
        <f>IF(L1178=TRUE, _xlfn.XLOOKUP(C1178, Products!A$2:A$91,Products!G$2:G$91), 0)</f>
        <v>0</v>
      </c>
      <c r="N1178" t="str">
        <f ca="1">_xlfn.TEXTJOIN(", ", TRUE,
 IF(AND(L1178=TRUE, E1178&gt;0), "Membership Pricing", ""),
 IF(AND(L1178=TRUE, M1178&gt;0), "PC Points", ""),
 IF(AND(_xlfn.XLOOKUP(C1178, Products!A:A, Products!C:C, "")="Bakery", RAND()&lt;0.3), "50% Perishable", "")
)</f>
        <v/>
      </c>
      <c r="O1178" s="5">
        <f t="shared" ca="1" si="37"/>
        <v>0</v>
      </c>
    </row>
    <row r="1179" spans="1:15" x14ac:dyDescent="0.45">
      <c r="A1179" t="s">
        <v>454</v>
      </c>
      <c r="B1179" s="6">
        <f>_xlfn.XLOOKUP(Table1[[#This Row],[Transaction_ID]],Transactions!A$2:A$501,Transactions!D$2:D$501)</f>
        <v>45739</v>
      </c>
      <c r="C1179">
        <v>123593</v>
      </c>
      <c r="D1179" s="5">
        <f>_xlfn.XLOOKUP(Table1[[#This Row],[SKU]],Products!A$2:A$91,Products!E$2:E$91)</f>
        <v>2.4900000000000002</v>
      </c>
      <c r="E1179" s="5">
        <f>_xlfn.XLOOKUP(C1179,Products!A$2:A$91,Products!F$2:F$91)</f>
        <v>0</v>
      </c>
      <c r="F1179">
        <v>4</v>
      </c>
      <c r="G1179" s="5">
        <f>Table1[[#This Row],[Price]]*Table1[[#This Row],[Quantity_Sold]]</f>
        <v>9.9600000000000009</v>
      </c>
      <c r="H1179" s="5">
        <f t="shared" ca="1" si="36"/>
        <v>9.9600000000000009</v>
      </c>
      <c r="I1179">
        <f>_xlfn.XLOOKUP(Table1[[#This Row],[Transaction_ID]],Transactions!A$2:A$501,Transactions!B$2:B$501)</f>
        <v>207</v>
      </c>
      <c r="J1179">
        <f>_xlfn.XLOOKUP(Table1[[#This Row],[Transaction_ID]],Transactions!$A$2:$A$501,Transactions!$C$2:$C$501)</f>
        <v>4</v>
      </c>
      <c r="K1179" t="str">
        <f>_xlfn.XLOOKUP(Table1[[#This Row],[Transaction_ID]],Transactions!A$2:A$501,Transactions!F$2:F$501)</f>
        <v>Cash</v>
      </c>
      <c r="L1179" t="b">
        <f>_xlfn.XLOOKUP(Table1[[#This Row],[Transaction_ID]],Transactions!A$2:A$501,Transactions!G$2:G$501)</f>
        <v>1</v>
      </c>
      <c r="M1179" s="1">
        <f>IF(L1179=TRUE, _xlfn.XLOOKUP(C1179, Products!A$2:A$91,Products!G$2:G$91), 0)</f>
        <v>0</v>
      </c>
      <c r="N1179" t="str">
        <f ca="1">_xlfn.TEXTJOIN(", ", TRUE,
 IF(AND(L1179=TRUE, E1179&gt;0), "Membership Pricing", ""),
 IF(AND(L1179=TRUE, M1179&gt;0), "PC Points", ""),
 IF(AND(_xlfn.XLOOKUP(C1179, Products!A:A, Products!C:C, "")="Bakery", RAND()&lt;0.3), "50% Perishable", "")
)</f>
        <v/>
      </c>
      <c r="O1179" s="5">
        <f t="shared" ca="1" si="37"/>
        <v>0</v>
      </c>
    </row>
    <row r="1180" spans="1:15" x14ac:dyDescent="0.45">
      <c r="A1180" t="s">
        <v>222</v>
      </c>
      <c r="B1180" s="6">
        <f>_xlfn.XLOOKUP(Table1[[#This Row],[Transaction_ID]],Transactions!A$2:A$501,Transactions!D$2:D$501)</f>
        <v>45739</v>
      </c>
      <c r="C1180">
        <v>123522</v>
      </c>
      <c r="D1180" s="5">
        <f>_xlfn.XLOOKUP(Table1[[#This Row],[SKU]],Products!A$2:A$91,Products!E$2:E$91)</f>
        <v>4.49</v>
      </c>
      <c r="E1180" s="5">
        <f>_xlfn.XLOOKUP(C1180,Products!A$2:A$91,Products!F$2:F$91)</f>
        <v>0</v>
      </c>
      <c r="F1180">
        <v>2</v>
      </c>
      <c r="G1180" s="5">
        <f>Table1[[#This Row],[Price]]*Table1[[#This Row],[Quantity_Sold]]</f>
        <v>8.98</v>
      </c>
      <c r="H1180" s="5">
        <f t="shared" ca="1" si="36"/>
        <v>8.98</v>
      </c>
      <c r="I1180">
        <f>_xlfn.XLOOKUP(Table1[[#This Row],[Transaction_ID]],Transactions!A$2:A$501,Transactions!B$2:B$501)</f>
        <v>222</v>
      </c>
      <c r="J1180">
        <f>_xlfn.XLOOKUP(Table1[[#This Row],[Transaction_ID]],Transactions!$A$2:$A$501,Transactions!$C$2:$C$501)</f>
        <v>7</v>
      </c>
      <c r="K1180" t="str">
        <f>_xlfn.XLOOKUP(Table1[[#This Row],[Transaction_ID]],Transactions!A$2:A$501,Transactions!F$2:F$501)</f>
        <v>Cash</v>
      </c>
      <c r="L1180" t="b">
        <f>_xlfn.XLOOKUP(Table1[[#This Row],[Transaction_ID]],Transactions!A$2:A$501,Transactions!G$2:G$501)</f>
        <v>1</v>
      </c>
      <c r="M1180" s="1">
        <f>IF(L1180=TRUE, _xlfn.XLOOKUP(C1180, Products!A$2:A$91,Products!G$2:G$91), 0)</f>
        <v>0</v>
      </c>
      <c r="N1180" t="str">
        <f ca="1">_xlfn.TEXTJOIN(", ", TRUE,
 IF(AND(L1180=TRUE, E1180&gt;0), "Membership Pricing", ""),
 IF(AND(L1180=TRUE, M1180&gt;0), "PC Points", ""),
 IF(AND(_xlfn.XLOOKUP(C1180, Products!A:A, Products!C:C, "")="Bakery", RAND()&lt;0.3), "50% Perishable", "")
)</f>
        <v/>
      </c>
      <c r="O1180" s="5">
        <f t="shared" ca="1" si="37"/>
        <v>0</v>
      </c>
    </row>
    <row r="1181" spans="1:15" x14ac:dyDescent="0.45">
      <c r="A1181" t="s">
        <v>222</v>
      </c>
      <c r="B1181" s="6">
        <f>_xlfn.XLOOKUP(Table1[[#This Row],[Transaction_ID]],Transactions!A$2:A$501,Transactions!D$2:D$501)</f>
        <v>45739</v>
      </c>
      <c r="C1181">
        <v>123553</v>
      </c>
      <c r="D1181" s="5">
        <f>_xlfn.XLOOKUP(Table1[[#This Row],[SKU]],Products!A$2:A$91,Products!E$2:E$91)</f>
        <v>4.99</v>
      </c>
      <c r="E1181" s="5">
        <f>_xlfn.XLOOKUP(C1181,Products!A$2:A$91,Products!F$2:F$91)</f>
        <v>0</v>
      </c>
      <c r="F1181">
        <v>2</v>
      </c>
      <c r="G1181" s="5">
        <f>Table1[[#This Row],[Price]]*Table1[[#This Row],[Quantity_Sold]]</f>
        <v>9.98</v>
      </c>
      <c r="H1181" s="5">
        <f t="shared" ca="1" si="36"/>
        <v>9.98</v>
      </c>
      <c r="I1181">
        <f>_xlfn.XLOOKUP(Table1[[#This Row],[Transaction_ID]],Transactions!A$2:A$501,Transactions!B$2:B$501)</f>
        <v>222</v>
      </c>
      <c r="J1181">
        <f>_xlfn.XLOOKUP(Table1[[#This Row],[Transaction_ID]],Transactions!$A$2:$A$501,Transactions!$C$2:$C$501)</f>
        <v>7</v>
      </c>
      <c r="K1181" t="str">
        <f>_xlfn.XLOOKUP(Table1[[#This Row],[Transaction_ID]],Transactions!A$2:A$501,Transactions!F$2:F$501)</f>
        <v>Cash</v>
      </c>
      <c r="L1181" t="b">
        <f>_xlfn.XLOOKUP(Table1[[#This Row],[Transaction_ID]],Transactions!A$2:A$501,Transactions!G$2:G$501)</f>
        <v>1</v>
      </c>
      <c r="M1181" s="1">
        <f>IF(L1181=TRUE, _xlfn.XLOOKUP(C1181, Products!A$2:A$91,Products!G$2:G$91), 0)</f>
        <v>0</v>
      </c>
      <c r="N1181" t="str">
        <f ca="1">_xlfn.TEXTJOIN(", ", TRUE,
 IF(AND(L1181=TRUE, E1181&gt;0), "Membership Pricing", ""),
 IF(AND(L1181=TRUE, M1181&gt;0), "PC Points", ""),
 IF(AND(_xlfn.XLOOKUP(C1181, Products!A:A, Products!C:C, "")="Bakery", RAND()&lt;0.3), "50% Perishable", "")
)</f>
        <v/>
      </c>
      <c r="O1181" s="5">
        <f t="shared" ca="1" si="37"/>
        <v>0</v>
      </c>
    </row>
    <row r="1182" spans="1:15" x14ac:dyDescent="0.45">
      <c r="A1182" t="s">
        <v>222</v>
      </c>
      <c r="B1182" s="6">
        <f>_xlfn.XLOOKUP(Table1[[#This Row],[Transaction_ID]],Transactions!A$2:A$501,Transactions!D$2:D$501)</f>
        <v>45739</v>
      </c>
      <c r="C1182">
        <v>123557</v>
      </c>
      <c r="D1182" s="5">
        <f>_xlfn.XLOOKUP(Table1[[#This Row],[SKU]],Products!A$2:A$91,Products!E$2:E$91)</f>
        <v>6.49</v>
      </c>
      <c r="E1182" s="5">
        <f>_xlfn.XLOOKUP(C1182,Products!A$2:A$91,Products!F$2:F$91)</f>
        <v>4.99</v>
      </c>
      <c r="F1182">
        <v>4</v>
      </c>
      <c r="G1182" s="5">
        <f>Table1[[#This Row],[Price]]*Table1[[#This Row],[Quantity_Sold]]</f>
        <v>25.96</v>
      </c>
      <c r="H1182" s="5">
        <f t="shared" ca="1" si="36"/>
        <v>19.96</v>
      </c>
      <c r="I1182">
        <f>_xlfn.XLOOKUP(Table1[[#This Row],[Transaction_ID]],Transactions!A$2:A$501,Transactions!B$2:B$501)</f>
        <v>222</v>
      </c>
      <c r="J1182">
        <f>_xlfn.XLOOKUP(Table1[[#This Row],[Transaction_ID]],Transactions!$A$2:$A$501,Transactions!$C$2:$C$501)</f>
        <v>7</v>
      </c>
      <c r="K1182" t="str">
        <f>_xlfn.XLOOKUP(Table1[[#This Row],[Transaction_ID]],Transactions!A$2:A$501,Transactions!F$2:F$501)</f>
        <v>Cash</v>
      </c>
      <c r="L1182" t="b">
        <f>_xlfn.XLOOKUP(Table1[[#This Row],[Transaction_ID]],Transactions!A$2:A$501,Transactions!G$2:G$501)</f>
        <v>1</v>
      </c>
      <c r="M1182" s="1">
        <f>IF(L1182=TRUE, _xlfn.XLOOKUP(C1182, Products!A$2:A$91,Products!G$2:G$91), 0)</f>
        <v>0</v>
      </c>
      <c r="N1182" t="str">
        <f ca="1">_xlfn.TEXTJOIN(", ", TRUE,
 IF(AND(L1182=TRUE, E1182&gt;0), "Membership Pricing", ""),
 IF(AND(L1182=TRUE, M1182&gt;0), "PC Points", ""),
 IF(AND(_xlfn.XLOOKUP(C1182, Products!A:A, Products!C:C, "")="Bakery", RAND()&lt;0.3), "50% Perishable", "")
)</f>
        <v>Membership Pricing</v>
      </c>
      <c r="O1182" s="5">
        <f t="shared" ca="1" si="37"/>
        <v>6</v>
      </c>
    </row>
    <row r="1183" spans="1:15" x14ac:dyDescent="0.45">
      <c r="A1183" t="s">
        <v>222</v>
      </c>
      <c r="B1183" s="6">
        <f>_xlfn.XLOOKUP(Table1[[#This Row],[Transaction_ID]],Transactions!A$2:A$501,Transactions!D$2:D$501)</f>
        <v>45739</v>
      </c>
      <c r="C1183">
        <v>123526</v>
      </c>
      <c r="D1183" s="5">
        <f>_xlfn.XLOOKUP(Table1[[#This Row],[SKU]],Products!A$2:A$91,Products!E$2:E$91)</f>
        <v>5.49</v>
      </c>
      <c r="E1183" s="5">
        <f>_xlfn.XLOOKUP(C1183,Products!A$2:A$91,Products!F$2:F$91)</f>
        <v>0</v>
      </c>
      <c r="F1183">
        <v>1</v>
      </c>
      <c r="G1183" s="5">
        <f>Table1[[#This Row],[Price]]*Table1[[#This Row],[Quantity_Sold]]</f>
        <v>5.49</v>
      </c>
      <c r="H1183" s="5">
        <f t="shared" ca="1" si="36"/>
        <v>2.7450000000000001</v>
      </c>
      <c r="I1183">
        <f>_xlfn.XLOOKUP(Table1[[#This Row],[Transaction_ID]],Transactions!A$2:A$501,Transactions!B$2:B$501)</f>
        <v>222</v>
      </c>
      <c r="J1183">
        <f>_xlfn.XLOOKUP(Table1[[#This Row],[Transaction_ID]],Transactions!$A$2:$A$501,Transactions!$C$2:$C$501)</f>
        <v>7</v>
      </c>
      <c r="K1183" t="str">
        <f>_xlfn.XLOOKUP(Table1[[#This Row],[Transaction_ID]],Transactions!A$2:A$501,Transactions!F$2:F$501)</f>
        <v>Cash</v>
      </c>
      <c r="L1183" t="b">
        <f>_xlfn.XLOOKUP(Table1[[#This Row],[Transaction_ID]],Transactions!A$2:A$501,Transactions!G$2:G$501)</f>
        <v>1</v>
      </c>
      <c r="M1183" s="1">
        <f>IF(L1183=TRUE, _xlfn.XLOOKUP(C1183, Products!A$2:A$91,Products!G$2:G$91), 0)</f>
        <v>0</v>
      </c>
      <c r="N1183" t="str">
        <f ca="1">_xlfn.TEXTJOIN(", ", TRUE,
 IF(AND(L1183=TRUE, E1183&gt;0), "Membership Pricing", ""),
 IF(AND(L1183=TRUE, M1183&gt;0), "PC Points", ""),
 IF(AND(_xlfn.XLOOKUP(C1183, Products!A:A, Products!C:C, "")="Bakery", RAND()&lt;0.3), "50% Perishable", "")
)</f>
        <v>50% Perishable</v>
      </c>
      <c r="O1183" s="5">
        <f t="shared" ca="1" si="37"/>
        <v>2.7450000000000001</v>
      </c>
    </row>
    <row r="1184" spans="1:15" x14ac:dyDescent="0.45">
      <c r="A1184" t="s">
        <v>223</v>
      </c>
      <c r="B1184" s="6">
        <f>_xlfn.XLOOKUP(Table1[[#This Row],[Transaction_ID]],Transactions!A$2:A$501,Transactions!D$2:D$501)</f>
        <v>45711</v>
      </c>
      <c r="C1184">
        <v>123594</v>
      </c>
      <c r="D1184" s="5">
        <f>_xlfn.XLOOKUP(Table1[[#This Row],[SKU]],Products!A$2:A$91,Products!E$2:E$91)</f>
        <v>3.49</v>
      </c>
      <c r="E1184" s="5">
        <f>_xlfn.XLOOKUP(C1184,Products!A$2:A$91,Products!F$2:F$91)</f>
        <v>0</v>
      </c>
      <c r="F1184">
        <v>4</v>
      </c>
      <c r="G1184" s="5">
        <f>Table1[[#This Row],[Price]]*Table1[[#This Row],[Quantity_Sold]]</f>
        <v>13.96</v>
      </c>
      <c r="H1184" s="5">
        <f t="shared" ca="1" si="36"/>
        <v>13.96</v>
      </c>
      <c r="I1184">
        <f>_xlfn.XLOOKUP(Table1[[#This Row],[Transaction_ID]],Transactions!A$2:A$501,Transactions!B$2:B$501)</f>
        <v>222</v>
      </c>
      <c r="J1184">
        <f>_xlfn.XLOOKUP(Table1[[#This Row],[Transaction_ID]],Transactions!$A$2:$A$501,Transactions!$C$2:$C$501)</f>
        <v>4</v>
      </c>
      <c r="K1184" t="str">
        <f>_xlfn.XLOOKUP(Table1[[#This Row],[Transaction_ID]],Transactions!A$2:A$501,Transactions!F$2:F$501)</f>
        <v>Debit Card</v>
      </c>
      <c r="L1184" t="b">
        <f>_xlfn.XLOOKUP(Table1[[#This Row],[Transaction_ID]],Transactions!A$2:A$501,Transactions!G$2:G$501)</f>
        <v>1</v>
      </c>
      <c r="M1184" s="1">
        <f>IF(L1184=TRUE, _xlfn.XLOOKUP(C1184, Products!A$2:A$91,Products!G$2:G$91), 0)</f>
        <v>0</v>
      </c>
      <c r="N1184" t="str">
        <f ca="1">_xlfn.TEXTJOIN(", ", TRUE,
 IF(AND(L1184=TRUE, E1184&gt;0), "Membership Pricing", ""),
 IF(AND(L1184=TRUE, M1184&gt;0), "PC Points", ""),
 IF(AND(_xlfn.XLOOKUP(C1184, Products!A:A, Products!C:C, "")="Bakery", RAND()&lt;0.3), "50% Perishable", "")
)</f>
        <v/>
      </c>
      <c r="O1184" s="5">
        <f t="shared" ca="1" si="37"/>
        <v>0</v>
      </c>
    </row>
    <row r="1185" spans="1:15" x14ac:dyDescent="0.45">
      <c r="A1185" t="s">
        <v>223</v>
      </c>
      <c r="B1185" s="6">
        <f>_xlfn.XLOOKUP(Table1[[#This Row],[Transaction_ID]],Transactions!A$2:A$501,Transactions!D$2:D$501)</f>
        <v>45711</v>
      </c>
      <c r="C1185">
        <v>123577</v>
      </c>
      <c r="D1185" s="5">
        <f>_xlfn.XLOOKUP(Table1[[#This Row],[SKU]],Products!A$2:A$91,Products!E$2:E$91)</f>
        <v>2.4900000000000002</v>
      </c>
      <c r="E1185" s="5">
        <f>_xlfn.XLOOKUP(C1185,Products!A$2:A$91,Products!F$2:F$91)</f>
        <v>0</v>
      </c>
      <c r="F1185">
        <v>4</v>
      </c>
      <c r="G1185" s="5">
        <f>Table1[[#This Row],[Price]]*Table1[[#This Row],[Quantity_Sold]]</f>
        <v>9.9600000000000009</v>
      </c>
      <c r="H1185" s="5">
        <f t="shared" ca="1" si="36"/>
        <v>4.9800000000000004</v>
      </c>
      <c r="I1185">
        <f>_xlfn.XLOOKUP(Table1[[#This Row],[Transaction_ID]],Transactions!A$2:A$501,Transactions!B$2:B$501)</f>
        <v>222</v>
      </c>
      <c r="J1185">
        <f>_xlfn.XLOOKUP(Table1[[#This Row],[Transaction_ID]],Transactions!$A$2:$A$501,Transactions!$C$2:$C$501)</f>
        <v>4</v>
      </c>
      <c r="K1185" t="str">
        <f>_xlfn.XLOOKUP(Table1[[#This Row],[Transaction_ID]],Transactions!A$2:A$501,Transactions!F$2:F$501)</f>
        <v>Debit Card</v>
      </c>
      <c r="L1185" t="b">
        <f>_xlfn.XLOOKUP(Table1[[#This Row],[Transaction_ID]],Transactions!A$2:A$501,Transactions!G$2:G$501)</f>
        <v>1</v>
      </c>
      <c r="M1185" s="1">
        <f>IF(L1185=TRUE, _xlfn.XLOOKUP(C1185, Products!A$2:A$91,Products!G$2:G$91), 0)</f>
        <v>0</v>
      </c>
      <c r="N1185" t="str">
        <f ca="1">_xlfn.TEXTJOIN(", ", TRUE,
 IF(AND(L1185=TRUE, E1185&gt;0), "Membership Pricing", ""),
 IF(AND(L1185=TRUE, M1185&gt;0), "PC Points", ""),
 IF(AND(_xlfn.XLOOKUP(C1185, Products!A:A, Products!C:C, "")="Bakery", RAND()&lt;0.3), "50% Perishable", "")
)</f>
        <v>50% Perishable</v>
      </c>
      <c r="O1185" s="5">
        <f t="shared" ca="1" si="37"/>
        <v>4.9800000000000004</v>
      </c>
    </row>
    <row r="1186" spans="1:15" x14ac:dyDescent="0.45">
      <c r="A1186" t="s">
        <v>223</v>
      </c>
      <c r="B1186" s="6">
        <f>_xlfn.XLOOKUP(Table1[[#This Row],[Transaction_ID]],Transactions!A$2:A$501,Transactions!D$2:D$501)</f>
        <v>45711</v>
      </c>
      <c r="C1186">
        <v>123572</v>
      </c>
      <c r="D1186" s="5">
        <f>_xlfn.XLOOKUP(Table1[[#This Row],[SKU]],Products!A$2:A$91,Products!E$2:E$91)</f>
        <v>2.99</v>
      </c>
      <c r="E1186" s="5">
        <f>_xlfn.XLOOKUP(C1186,Products!A$2:A$91,Products!F$2:F$91)</f>
        <v>0</v>
      </c>
      <c r="F1186">
        <v>3</v>
      </c>
      <c r="G1186" s="5">
        <f>Table1[[#This Row],[Price]]*Table1[[#This Row],[Quantity_Sold]]</f>
        <v>8.9700000000000006</v>
      </c>
      <c r="H1186" s="5">
        <f t="shared" ca="1" si="36"/>
        <v>8.9700000000000006</v>
      </c>
      <c r="I1186">
        <f>_xlfn.XLOOKUP(Table1[[#This Row],[Transaction_ID]],Transactions!A$2:A$501,Transactions!B$2:B$501)</f>
        <v>222</v>
      </c>
      <c r="J1186">
        <f>_xlfn.XLOOKUP(Table1[[#This Row],[Transaction_ID]],Transactions!$A$2:$A$501,Transactions!$C$2:$C$501)</f>
        <v>4</v>
      </c>
      <c r="K1186" t="str">
        <f>_xlfn.XLOOKUP(Table1[[#This Row],[Transaction_ID]],Transactions!A$2:A$501,Transactions!F$2:F$501)</f>
        <v>Debit Card</v>
      </c>
      <c r="L1186" t="b">
        <f>_xlfn.XLOOKUP(Table1[[#This Row],[Transaction_ID]],Transactions!A$2:A$501,Transactions!G$2:G$501)</f>
        <v>1</v>
      </c>
      <c r="M1186" s="1">
        <f>IF(L1186=TRUE, _xlfn.XLOOKUP(C1186, Products!A$2:A$91,Products!G$2:G$91), 0)</f>
        <v>0</v>
      </c>
      <c r="N1186" t="str">
        <f ca="1">_xlfn.TEXTJOIN(", ", TRUE,
 IF(AND(L1186=TRUE, E1186&gt;0), "Membership Pricing", ""),
 IF(AND(L1186=TRUE, M1186&gt;0), "PC Points", ""),
 IF(AND(_xlfn.XLOOKUP(C1186, Products!A:A, Products!C:C, "")="Bakery", RAND()&lt;0.3), "50% Perishable", "")
)</f>
        <v/>
      </c>
      <c r="O1186" s="5">
        <f t="shared" ca="1" si="37"/>
        <v>0</v>
      </c>
    </row>
    <row r="1187" spans="1:15" x14ac:dyDescent="0.45">
      <c r="A1187" t="s">
        <v>224</v>
      </c>
      <c r="B1187" s="6">
        <f>_xlfn.XLOOKUP(Table1[[#This Row],[Transaction_ID]],Transactions!A$2:A$501,Transactions!D$2:D$501)</f>
        <v>45711</v>
      </c>
      <c r="C1187">
        <v>123529</v>
      </c>
      <c r="D1187" s="5">
        <f>_xlfn.XLOOKUP(Table1[[#This Row],[SKU]],Products!A$2:A$91,Products!E$2:E$91)</f>
        <v>2.99</v>
      </c>
      <c r="E1187" s="5">
        <f>_xlfn.XLOOKUP(C1187,Products!A$2:A$91,Products!F$2:F$91)</f>
        <v>0</v>
      </c>
      <c r="F1187">
        <v>4</v>
      </c>
      <c r="G1187" s="5">
        <f>Table1[[#This Row],[Price]]*Table1[[#This Row],[Quantity_Sold]]</f>
        <v>11.96</v>
      </c>
      <c r="H1187" s="5">
        <f t="shared" ca="1" si="36"/>
        <v>11.96</v>
      </c>
      <c r="I1187">
        <f>_xlfn.XLOOKUP(Table1[[#This Row],[Transaction_ID]],Transactions!A$2:A$501,Transactions!B$2:B$501)</f>
        <v>215</v>
      </c>
      <c r="J1187">
        <f>_xlfn.XLOOKUP(Table1[[#This Row],[Transaction_ID]],Transactions!$A$2:$A$501,Transactions!$C$2:$C$501)</f>
        <v>4</v>
      </c>
      <c r="K1187" t="str">
        <f>_xlfn.XLOOKUP(Table1[[#This Row],[Transaction_ID]],Transactions!A$2:A$501,Transactions!F$2:F$501)</f>
        <v>Debit Card</v>
      </c>
      <c r="L1187" t="b">
        <f>_xlfn.XLOOKUP(Table1[[#This Row],[Transaction_ID]],Transactions!A$2:A$501,Transactions!G$2:G$501)</f>
        <v>1</v>
      </c>
      <c r="M1187" s="1">
        <f>IF(L1187=TRUE, _xlfn.XLOOKUP(C1187, Products!A$2:A$91,Products!G$2:G$91), 0)</f>
        <v>500</v>
      </c>
      <c r="N1187" t="str">
        <f ca="1">_xlfn.TEXTJOIN(", ", TRUE,
 IF(AND(L1187=TRUE, E1187&gt;0), "Membership Pricing", ""),
 IF(AND(L1187=TRUE, M1187&gt;0), "PC Points", ""),
 IF(AND(_xlfn.XLOOKUP(C1187, Products!A:A, Products!C:C, "")="Bakery", RAND()&lt;0.3), "50% Perishable", "")
)</f>
        <v>PC Points</v>
      </c>
      <c r="O1187" s="5">
        <f t="shared" ca="1" si="37"/>
        <v>0</v>
      </c>
    </row>
    <row r="1188" spans="1:15" x14ac:dyDescent="0.45">
      <c r="A1188" t="s">
        <v>224</v>
      </c>
      <c r="B1188" s="6">
        <f>_xlfn.XLOOKUP(Table1[[#This Row],[Transaction_ID]],Transactions!A$2:A$501,Transactions!D$2:D$501)</f>
        <v>45711</v>
      </c>
      <c r="C1188">
        <v>123540</v>
      </c>
      <c r="D1188" s="5">
        <f>_xlfn.XLOOKUP(Table1[[#This Row],[SKU]],Products!A$2:A$91,Products!E$2:E$91)</f>
        <v>4.49</v>
      </c>
      <c r="E1188" s="5">
        <f>_xlfn.XLOOKUP(C1188,Products!A$2:A$91,Products!F$2:F$91)</f>
        <v>0</v>
      </c>
      <c r="F1188">
        <v>4</v>
      </c>
      <c r="G1188" s="5">
        <f>Table1[[#This Row],[Price]]*Table1[[#This Row],[Quantity_Sold]]</f>
        <v>17.96</v>
      </c>
      <c r="H1188" s="5">
        <f t="shared" ca="1" si="36"/>
        <v>17.96</v>
      </c>
      <c r="I1188">
        <f>_xlfn.XLOOKUP(Table1[[#This Row],[Transaction_ID]],Transactions!A$2:A$501,Transactions!B$2:B$501)</f>
        <v>215</v>
      </c>
      <c r="J1188">
        <f>_xlfn.XLOOKUP(Table1[[#This Row],[Transaction_ID]],Transactions!$A$2:$A$501,Transactions!$C$2:$C$501)</f>
        <v>4</v>
      </c>
      <c r="K1188" t="str">
        <f>_xlfn.XLOOKUP(Table1[[#This Row],[Transaction_ID]],Transactions!A$2:A$501,Transactions!F$2:F$501)</f>
        <v>Debit Card</v>
      </c>
      <c r="L1188" t="b">
        <f>_xlfn.XLOOKUP(Table1[[#This Row],[Transaction_ID]],Transactions!A$2:A$501,Transactions!G$2:G$501)</f>
        <v>1</v>
      </c>
      <c r="M1188" s="1">
        <f>IF(L1188=TRUE, _xlfn.XLOOKUP(C1188, Products!A$2:A$91,Products!G$2:G$91), 0)</f>
        <v>0</v>
      </c>
      <c r="N1188" t="str">
        <f ca="1">_xlfn.TEXTJOIN(", ", TRUE,
 IF(AND(L1188=TRUE, E1188&gt;0), "Membership Pricing", ""),
 IF(AND(L1188=TRUE, M1188&gt;0), "PC Points", ""),
 IF(AND(_xlfn.XLOOKUP(C1188, Products!A:A, Products!C:C, "")="Bakery", RAND()&lt;0.3), "50% Perishable", "")
)</f>
        <v/>
      </c>
      <c r="O1188" s="5">
        <f t="shared" ca="1" si="37"/>
        <v>0</v>
      </c>
    </row>
    <row r="1189" spans="1:15" x14ac:dyDescent="0.45">
      <c r="A1189" t="s">
        <v>455</v>
      </c>
      <c r="B1189" s="6">
        <f>_xlfn.XLOOKUP(Table1[[#This Row],[Transaction_ID]],Transactions!A$2:A$501,Transactions!D$2:D$501)</f>
        <v>45711</v>
      </c>
      <c r="C1189">
        <v>123568</v>
      </c>
      <c r="D1189" s="5">
        <f>_xlfn.XLOOKUP(Table1[[#This Row],[SKU]],Products!A$2:A$91,Products!E$2:E$91)</f>
        <v>4.99</v>
      </c>
      <c r="E1189" s="5">
        <f>_xlfn.XLOOKUP(C1189,Products!A$2:A$91,Products!F$2:F$91)</f>
        <v>4</v>
      </c>
      <c r="F1189">
        <v>5</v>
      </c>
      <c r="G1189" s="5">
        <f>Table1[[#This Row],[Price]]*Table1[[#This Row],[Quantity_Sold]]</f>
        <v>24.950000000000003</v>
      </c>
      <c r="H1189" s="5">
        <f t="shared" ca="1" si="36"/>
        <v>20</v>
      </c>
      <c r="I1189">
        <f>_xlfn.XLOOKUP(Table1[[#This Row],[Transaction_ID]],Transactions!A$2:A$501,Transactions!B$2:B$501)</f>
        <v>207</v>
      </c>
      <c r="J1189">
        <f>_xlfn.XLOOKUP(Table1[[#This Row],[Transaction_ID]],Transactions!$A$2:$A$501,Transactions!$C$2:$C$501)</f>
        <v>2</v>
      </c>
      <c r="K1189" t="str">
        <f>_xlfn.XLOOKUP(Table1[[#This Row],[Transaction_ID]],Transactions!A$2:A$501,Transactions!F$2:F$501)</f>
        <v>Debit Card</v>
      </c>
      <c r="L1189" t="b">
        <f>_xlfn.XLOOKUP(Table1[[#This Row],[Transaction_ID]],Transactions!A$2:A$501,Transactions!G$2:G$501)</f>
        <v>1</v>
      </c>
      <c r="M1189" s="1">
        <f>IF(L1189=TRUE, _xlfn.XLOOKUP(C1189, Products!A$2:A$91,Products!G$2:G$91), 0)</f>
        <v>0</v>
      </c>
      <c r="N1189" t="str">
        <f ca="1">_xlfn.TEXTJOIN(", ", TRUE,
 IF(AND(L1189=TRUE, E1189&gt;0), "Membership Pricing", ""),
 IF(AND(L1189=TRUE, M1189&gt;0), "PC Points", ""),
 IF(AND(_xlfn.XLOOKUP(C1189, Products!A:A, Products!C:C, "")="Bakery", RAND()&lt;0.3), "50% Perishable", "")
)</f>
        <v>Membership Pricing</v>
      </c>
      <c r="O1189" s="5">
        <f t="shared" ca="1" si="37"/>
        <v>4.9500000000000028</v>
      </c>
    </row>
    <row r="1190" spans="1:15" x14ac:dyDescent="0.45">
      <c r="A1190" t="s">
        <v>455</v>
      </c>
      <c r="B1190" s="6">
        <f>_xlfn.XLOOKUP(Table1[[#This Row],[Transaction_ID]],Transactions!A$2:A$501,Transactions!D$2:D$501)</f>
        <v>45711</v>
      </c>
      <c r="C1190">
        <v>123554</v>
      </c>
      <c r="D1190" s="5">
        <f>_xlfn.XLOOKUP(Table1[[#This Row],[SKU]],Products!A$2:A$91,Products!E$2:E$91)</f>
        <v>2.4900000000000002</v>
      </c>
      <c r="E1190" s="5">
        <f>_xlfn.XLOOKUP(C1190,Products!A$2:A$91,Products!F$2:F$91)</f>
        <v>0</v>
      </c>
      <c r="F1190">
        <v>1</v>
      </c>
      <c r="G1190" s="5">
        <f>Table1[[#This Row],[Price]]*Table1[[#This Row],[Quantity_Sold]]</f>
        <v>2.4900000000000002</v>
      </c>
      <c r="H1190" s="5">
        <f t="shared" ca="1" si="36"/>
        <v>2.4900000000000002</v>
      </c>
      <c r="I1190">
        <f>_xlfn.XLOOKUP(Table1[[#This Row],[Transaction_ID]],Transactions!A$2:A$501,Transactions!B$2:B$501)</f>
        <v>207</v>
      </c>
      <c r="J1190">
        <f>_xlfn.XLOOKUP(Table1[[#This Row],[Transaction_ID]],Transactions!$A$2:$A$501,Transactions!$C$2:$C$501)</f>
        <v>2</v>
      </c>
      <c r="K1190" t="str">
        <f>_xlfn.XLOOKUP(Table1[[#This Row],[Transaction_ID]],Transactions!A$2:A$501,Transactions!F$2:F$501)</f>
        <v>Debit Card</v>
      </c>
      <c r="L1190" t="b">
        <f>_xlfn.XLOOKUP(Table1[[#This Row],[Transaction_ID]],Transactions!A$2:A$501,Transactions!G$2:G$501)</f>
        <v>1</v>
      </c>
      <c r="M1190" s="1">
        <f>IF(L1190=TRUE, _xlfn.XLOOKUP(C1190, Products!A$2:A$91,Products!G$2:G$91), 0)</f>
        <v>0</v>
      </c>
      <c r="N1190" t="str">
        <f ca="1">_xlfn.TEXTJOIN(", ", TRUE,
 IF(AND(L1190=TRUE, E1190&gt;0), "Membership Pricing", ""),
 IF(AND(L1190=TRUE, M1190&gt;0), "PC Points", ""),
 IF(AND(_xlfn.XLOOKUP(C1190, Products!A:A, Products!C:C, "")="Bakery", RAND()&lt;0.3), "50% Perishable", "")
)</f>
        <v/>
      </c>
      <c r="O1190" s="5">
        <f t="shared" ca="1" si="37"/>
        <v>0</v>
      </c>
    </row>
    <row r="1191" spans="1:15" x14ac:dyDescent="0.45">
      <c r="A1191" t="s">
        <v>455</v>
      </c>
      <c r="B1191" s="6">
        <f>_xlfn.XLOOKUP(Table1[[#This Row],[Transaction_ID]],Transactions!A$2:A$501,Transactions!D$2:D$501)</f>
        <v>45711</v>
      </c>
      <c r="C1191">
        <v>123526</v>
      </c>
      <c r="D1191" s="5">
        <f>_xlfn.XLOOKUP(Table1[[#This Row],[SKU]],Products!A$2:A$91,Products!E$2:E$91)</f>
        <v>5.49</v>
      </c>
      <c r="E1191" s="5">
        <f>_xlfn.XLOOKUP(C1191,Products!A$2:A$91,Products!F$2:F$91)</f>
        <v>0</v>
      </c>
      <c r="F1191">
        <v>2</v>
      </c>
      <c r="G1191" s="5">
        <f>Table1[[#This Row],[Price]]*Table1[[#This Row],[Quantity_Sold]]</f>
        <v>10.98</v>
      </c>
      <c r="H1191" s="5">
        <f t="shared" ca="1" si="36"/>
        <v>10.98</v>
      </c>
      <c r="I1191">
        <f>_xlfn.XLOOKUP(Table1[[#This Row],[Transaction_ID]],Transactions!A$2:A$501,Transactions!B$2:B$501)</f>
        <v>207</v>
      </c>
      <c r="J1191">
        <f>_xlfn.XLOOKUP(Table1[[#This Row],[Transaction_ID]],Transactions!$A$2:$A$501,Transactions!$C$2:$C$501)</f>
        <v>2</v>
      </c>
      <c r="K1191" t="str">
        <f>_xlfn.XLOOKUP(Table1[[#This Row],[Transaction_ID]],Transactions!A$2:A$501,Transactions!F$2:F$501)</f>
        <v>Debit Card</v>
      </c>
      <c r="L1191" t="b">
        <f>_xlfn.XLOOKUP(Table1[[#This Row],[Transaction_ID]],Transactions!A$2:A$501,Transactions!G$2:G$501)</f>
        <v>1</v>
      </c>
      <c r="M1191" s="1">
        <f>IF(L1191=TRUE, _xlfn.XLOOKUP(C1191, Products!A$2:A$91,Products!G$2:G$91), 0)</f>
        <v>0</v>
      </c>
      <c r="N1191" t="str">
        <f ca="1">_xlfn.TEXTJOIN(", ", TRUE,
 IF(AND(L1191=TRUE, E1191&gt;0), "Membership Pricing", ""),
 IF(AND(L1191=TRUE, M1191&gt;0), "PC Points", ""),
 IF(AND(_xlfn.XLOOKUP(C1191, Products!A:A, Products!C:C, "")="Bakery", RAND()&lt;0.3), "50% Perishable", "")
)</f>
        <v/>
      </c>
      <c r="O1191" s="5">
        <f t="shared" ca="1" si="37"/>
        <v>0</v>
      </c>
    </row>
    <row r="1192" spans="1:15" x14ac:dyDescent="0.45">
      <c r="A1192" t="s">
        <v>455</v>
      </c>
      <c r="B1192" s="6">
        <f>_xlfn.XLOOKUP(Table1[[#This Row],[Transaction_ID]],Transactions!A$2:A$501,Transactions!D$2:D$501)</f>
        <v>45711</v>
      </c>
      <c r="C1192">
        <v>123528</v>
      </c>
      <c r="D1192" s="5">
        <f>_xlfn.XLOOKUP(Table1[[#This Row],[SKU]],Products!A$2:A$91,Products!E$2:E$91)</f>
        <v>3.99</v>
      </c>
      <c r="E1192" s="5">
        <f>_xlfn.XLOOKUP(C1192,Products!A$2:A$91,Products!F$2:F$91)</f>
        <v>0</v>
      </c>
      <c r="F1192">
        <v>1</v>
      </c>
      <c r="G1192" s="5">
        <f>Table1[[#This Row],[Price]]*Table1[[#This Row],[Quantity_Sold]]</f>
        <v>3.99</v>
      </c>
      <c r="H1192" s="5">
        <f t="shared" ca="1" si="36"/>
        <v>3.99</v>
      </c>
      <c r="I1192">
        <f>_xlfn.XLOOKUP(Table1[[#This Row],[Transaction_ID]],Transactions!A$2:A$501,Transactions!B$2:B$501)</f>
        <v>207</v>
      </c>
      <c r="J1192">
        <f>_xlfn.XLOOKUP(Table1[[#This Row],[Transaction_ID]],Transactions!$A$2:$A$501,Transactions!$C$2:$C$501)</f>
        <v>2</v>
      </c>
      <c r="K1192" t="str">
        <f>_xlfn.XLOOKUP(Table1[[#This Row],[Transaction_ID]],Transactions!A$2:A$501,Transactions!F$2:F$501)</f>
        <v>Debit Card</v>
      </c>
      <c r="L1192" t="b">
        <f>_xlfn.XLOOKUP(Table1[[#This Row],[Transaction_ID]],Transactions!A$2:A$501,Transactions!G$2:G$501)</f>
        <v>1</v>
      </c>
      <c r="M1192" s="1">
        <f>IF(L1192=TRUE, _xlfn.XLOOKUP(C1192, Products!A$2:A$91,Products!G$2:G$91), 0)</f>
        <v>0</v>
      </c>
      <c r="N1192" t="str">
        <f ca="1">_xlfn.TEXTJOIN(", ", TRUE,
 IF(AND(L1192=TRUE, E1192&gt;0), "Membership Pricing", ""),
 IF(AND(L1192=TRUE, M1192&gt;0), "PC Points", ""),
 IF(AND(_xlfn.XLOOKUP(C1192, Products!A:A, Products!C:C, "")="Bakery", RAND()&lt;0.3), "50% Perishable", "")
)</f>
        <v/>
      </c>
      <c r="O1192" s="5">
        <f t="shared" ca="1" si="37"/>
        <v>0</v>
      </c>
    </row>
    <row r="1193" spans="1:15" x14ac:dyDescent="0.45">
      <c r="A1193" t="s">
        <v>456</v>
      </c>
      <c r="B1193" s="6">
        <f>_xlfn.XLOOKUP(Table1[[#This Row],[Transaction_ID]],Transactions!A$2:A$501,Transactions!D$2:D$501)</f>
        <v>45712</v>
      </c>
      <c r="C1193">
        <v>123529</v>
      </c>
      <c r="D1193" s="5">
        <f>_xlfn.XLOOKUP(Table1[[#This Row],[SKU]],Products!A$2:A$91,Products!E$2:E$91)</f>
        <v>2.99</v>
      </c>
      <c r="E1193" s="5">
        <f>_xlfn.XLOOKUP(C1193,Products!A$2:A$91,Products!F$2:F$91)</f>
        <v>0</v>
      </c>
      <c r="F1193">
        <v>4</v>
      </c>
      <c r="G1193" s="5">
        <f>Table1[[#This Row],[Price]]*Table1[[#This Row],[Quantity_Sold]]</f>
        <v>11.96</v>
      </c>
      <c r="H1193" s="5">
        <f t="shared" ca="1" si="36"/>
        <v>11.96</v>
      </c>
      <c r="I1193">
        <f>_xlfn.XLOOKUP(Table1[[#This Row],[Transaction_ID]],Transactions!A$2:A$501,Transactions!B$2:B$501)</f>
        <v>214</v>
      </c>
      <c r="J1193">
        <f>_xlfn.XLOOKUP(Table1[[#This Row],[Transaction_ID]],Transactions!$A$2:$A$501,Transactions!$C$2:$C$501)</f>
        <v>3</v>
      </c>
      <c r="K1193" t="str">
        <f>_xlfn.XLOOKUP(Table1[[#This Row],[Transaction_ID]],Transactions!A$2:A$501,Transactions!F$2:F$501)</f>
        <v>Debit Card</v>
      </c>
      <c r="L1193" t="b">
        <f>_xlfn.XLOOKUP(Table1[[#This Row],[Transaction_ID]],Transactions!A$2:A$501,Transactions!G$2:G$501)</f>
        <v>1</v>
      </c>
      <c r="M1193" s="1">
        <f>IF(L1193=TRUE, _xlfn.XLOOKUP(C1193, Products!A$2:A$91,Products!G$2:G$91), 0)</f>
        <v>500</v>
      </c>
      <c r="N1193" t="str">
        <f ca="1">_xlfn.TEXTJOIN(", ", TRUE,
 IF(AND(L1193=TRUE, E1193&gt;0), "Membership Pricing", ""),
 IF(AND(L1193=TRUE, M1193&gt;0), "PC Points", ""),
 IF(AND(_xlfn.XLOOKUP(C1193, Products!A:A, Products!C:C, "")="Bakery", RAND()&lt;0.3), "50% Perishable", "")
)</f>
        <v>PC Points</v>
      </c>
      <c r="O1193" s="5">
        <f t="shared" ca="1" si="37"/>
        <v>0</v>
      </c>
    </row>
    <row r="1194" spans="1:15" x14ac:dyDescent="0.45">
      <c r="A1194" t="s">
        <v>456</v>
      </c>
      <c r="B1194" s="6">
        <f>_xlfn.XLOOKUP(Table1[[#This Row],[Transaction_ID]],Transactions!A$2:A$501,Transactions!D$2:D$501)</f>
        <v>45712</v>
      </c>
      <c r="C1194">
        <v>123555</v>
      </c>
      <c r="D1194" s="5">
        <f>_xlfn.XLOOKUP(Table1[[#This Row],[SKU]],Products!A$2:A$91,Products!E$2:E$91)</f>
        <v>2.29</v>
      </c>
      <c r="E1194" s="5">
        <f>_xlfn.XLOOKUP(C1194,Products!A$2:A$91,Products!F$2:F$91)</f>
        <v>0</v>
      </c>
      <c r="F1194">
        <v>4</v>
      </c>
      <c r="G1194" s="5">
        <f>Table1[[#This Row],[Price]]*Table1[[#This Row],[Quantity_Sold]]</f>
        <v>9.16</v>
      </c>
      <c r="H1194" s="5">
        <f t="shared" ca="1" si="36"/>
        <v>9.16</v>
      </c>
      <c r="I1194">
        <f>_xlfn.XLOOKUP(Table1[[#This Row],[Transaction_ID]],Transactions!A$2:A$501,Transactions!B$2:B$501)</f>
        <v>214</v>
      </c>
      <c r="J1194">
        <f>_xlfn.XLOOKUP(Table1[[#This Row],[Transaction_ID]],Transactions!$A$2:$A$501,Transactions!$C$2:$C$501)</f>
        <v>3</v>
      </c>
      <c r="K1194" t="str">
        <f>_xlfn.XLOOKUP(Table1[[#This Row],[Transaction_ID]],Transactions!A$2:A$501,Transactions!F$2:F$501)</f>
        <v>Debit Card</v>
      </c>
      <c r="L1194" t="b">
        <f>_xlfn.XLOOKUP(Table1[[#This Row],[Transaction_ID]],Transactions!A$2:A$501,Transactions!G$2:G$501)</f>
        <v>1</v>
      </c>
      <c r="M1194" s="1">
        <f>IF(L1194=TRUE, _xlfn.XLOOKUP(C1194, Products!A$2:A$91,Products!G$2:G$91), 0)</f>
        <v>0</v>
      </c>
      <c r="N1194" t="str">
        <f ca="1">_xlfn.TEXTJOIN(", ", TRUE,
 IF(AND(L1194=TRUE, E1194&gt;0), "Membership Pricing", ""),
 IF(AND(L1194=TRUE, M1194&gt;0), "PC Points", ""),
 IF(AND(_xlfn.XLOOKUP(C1194, Products!A:A, Products!C:C, "")="Bakery", RAND()&lt;0.3), "50% Perishable", "")
)</f>
        <v/>
      </c>
      <c r="O1194" s="5">
        <f t="shared" ca="1" si="37"/>
        <v>0</v>
      </c>
    </row>
    <row r="1195" spans="1:15" x14ac:dyDescent="0.45">
      <c r="A1195" t="s">
        <v>456</v>
      </c>
      <c r="B1195" s="6">
        <f>_xlfn.XLOOKUP(Table1[[#This Row],[Transaction_ID]],Transactions!A$2:A$501,Transactions!D$2:D$501)</f>
        <v>45712</v>
      </c>
      <c r="C1195">
        <v>123579</v>
      </c>
      <c r="D1195" s="5">
        <f>_xlfn.XLOOKUP(Table1[[#This Row],[SKU]],Products!A$2:A$91,Products!E$2:E$91)</f>
        <v>5.49</v>
      </c>
      <c r="E1195" s="5">
        <f>_xlfn.XLOOKUP(C1195,Products!A$2:A$91,Products!F$2:F$91)</f>
        <v>0</v>
      </c>
      <c r="F1195">
        <v>3</v>
      </c>
      <c r="G1195" s="5">
        <f>Table1[[#This Row],[Price]]*Table1[[#This Row],[Quantity_Sold]]</f>
        <v>16.47</v>
      </c>
      <c r="H1195" s="5">
        <f t="shared" ca="1" si="36"/>
        <v>16.47</v>
      </c>
      <c r="I1195">
        <f>_xlfn.XLOOKUP(Table1[[#This Row],[Transaction_ID]],Transactions!A$2:A$501,Transactions!B$2:B$501)</f>
        <v>214</v>
      </c>
      <c r="J1195">
        <f>_xlfn.XLOOKUP(Table1[[#This Row],[Transaction_ID]],Transactions!$A$2:$A$501,Transactions!$C$2:$C$501)</f>
        <v>3</v>
      </c>
      <c r="K1195" t="str">
        <f>_xlfn.XLOOKUP(Table1[[#This Row],[Transaction_ID]],Transactions!A$2:A$501,Transactions!F$2:F$501)</f>
        <v>Debit Card</v>
      </c>
      <c r="L1195" t="b">
        <f>_xlfn.XLOOKUP(Table1[[#This Row],[Transaction_ID]],Transactions!A$2:A$501,Transactions!G$2:G$501)</f>
        <v>1</v>
      </c>
      <c r="M1195" s="1">
        <f>IF(L1195=TRUE, _xlfn.XLOOKUP(C1195, Products!A$2:A$91,Products!G$2:G$91), 0)</f>
        <v>0</v>
      </c>
      <c r="N1195" t="str">
        <f ca="1">_xlfn.TEXTJOIN(", ", TRUE,
 IF(AND(L1195=TRUE, E1195&gt;0), "Membership Pricing", ""),
 IF(AND(L1195=TRUE, M1195&gt;0), "PC Points", ""),
 IF(AND(_xlfn.XLOOKUP(C1195, Products!A:A, Products!C:C, "")="Bakery", RAND()&lt;0.3), "50% Perishable", "")
)</f>
        <v/>
      </c>
      <c r="O1195" s="5">
        <f t="shared" ca="1" si="37"/>
        <v>0</v>
      </c>
    </row>
    <row r="1196" spans="1:15" x14ac:dyDescent="0.45">
      <c r="A1196" t="s">
        <v>456</v>
      </c>
      <c r="B1196" s="6">
        <f>_xlfn.XLOOKUP(Table1[[#This Row],[Transaction_ID]],Transactions!A$2:A$501,Transactions!D$2:D$501)</f>
        <v>45712</v>
      </c>
      <c r="C1196">
        <v>123523</v>
      </c>
      <c r="D1196" s="5">
        <f>_xlfn.XLOOKUP(Table1[[#This Row],[SKU]],Products!A$2:A$91,Products!E$2:E$91)</f>
        <v>5.99</v>
      </c>
      <c r="E1196" s="5">
        <f>_xlfn.XLOOKUP(C1196,Products!A$2:A$91,Products!F$2:F$91)</f>
        <v>0</v>
      </c>
      <c r="F1196">
        <v>2</v>
      </c>
      <c r="G1196" s="5">
        <f>Table1[[#This Row],[Price]]*Table1[[#This Row],[Quantity_Sold]]</f>
        <v>11.98</v>
      </c>
      <c r="H1196" s="5">
        <f t="shared" ca="1" si="36"/>
        <v>11.98</v>
      </c>
      <c r="I1196">
        <f>_xlfn.XLOOKUP(Table1[[#This Row],[Transaction_ID]],Transactions!A$2:A$501,Transactions!B$2:B$501)</f>
        <v>214</v>
      </c>
      <c r="J1196">
        <f>_xlfn.XLOOKUP(Table1[[#This Row],[Transaction_ID]],Transactions!$A$2:$A$501,Transactions!$C$2:$C$501)</f>
        <v>3</v>
      </c>
      <c r="K1196" t="str">
        <f>_xlfn.XLOOKUP(Table1[[#This Row],[Transaction_ID]],Transactions!A$2:A$501,Transactions!F$2:F$501)</f>
        <v>Debit Card</v>
      </c>
      <c r="L1196" t="b">
        <f>_xlfn.XLOOKUP(Table1[[#This Row],[Transaction_ID]],Transactions!A$2:A$501,Transactions!G$2:G$501)</f>
        <v>1</v>
      </c>
      <c r="M1196" s="1">
        <f>IF(L1196=TRUE, _xlfn.XLOOKUP(C1196, Products!A$2:A$91,Products!G$2:G$91), 0)</f>
        <v>0</v>
      </c>
      <c r="N1196" t="str">
        <f ca="1">_xlfn.TEXTJOIN(", ", TRUE,
 IF(AND(L1196=TRUE, E1196&gt;0), "Membership Pricing", ""),
 IF(AND(L1196=TRUE, M1196&gt;0), "PC Points", ""),
 IF(AND(_xlfn.XLOOKUP(C1196, Products!A:A, Products!C:C, "")="Bakery", RAND()&lt;0.3), "50% Perishable", "")
)</f>
        <v/>
      </c>
      <c r="O1196" s="5">
        <f t="shared" ca="1" si="37"/>
        <v>0</v>
      </c>
    </row>
    <row r="1197" spans="1:15" x14ac:dyDescent="0.45">
      <c r="A1197" t="s">
        <v>457</v>
      </c>
      <c r="B1197" s="6">
        <f>_xlfn.XLOOKUP(Table1[[#This Row],[Transaction_ID]],Transactions!A$2:A$501,Transactions!D$2:D$501)</f>
        <v>45712</v>
      </c>
      <c r="C1197">
        <v>123516</v>
      </c>
      <c r="D1197" s="5">
        <f>_xlfn.XLOOKUP(Table1[[#This Row],[SKU]],Products!A$2:A$91,Products!E$2:E$91)</f>
        <v>7.99</v>
      </c>
      <c r="E1197" s="5">
        <f>_xlfn.XLOOKUP(C1197,Products!A$2:A$91,Products!F$2:F$91)</f>
        <v>0</v>
      </c>
      <c r="F1197">
        <v>4</v>
      </c>
      <c r="G1197" s="5">
        <f>Table1[[#This Row],[Price]]*Table1[[#This Row],[Quantity_Sold]]</f>
        <v>31.96</v>
      </c>
      <c r="H1197" s="5">
        <f t="shared" ca="1" si="36"/>
        <v>31.96</v>
      </c>
      <c r="I1197">
        <f>_xlfn.XLOOKUP(Table1[[#This Row],[Transaction_ID]],Transactions!A$2:A$501,Transactions!B$2:B$501)</f>
        <v>207</v>
      </c>
      <c r="J1197">
        <f>_xlfn.XLOOKUP(Table1[[#This Row],[Transaction_ID]],Transactions!$A$2:$A$501,Transactions!$C$2:$C$501)</f>
        <v>3</v>
      </c>
      <c r="K1197" t="str">
        <f>_xlfn.XLOOKUP(Table1[[#This Row],[Transaction_ID]],Transactions!A$2:A$501,Transactions!F$2:F$501)</f>
        <v>Debit Card</v>
      </c>
      <c r="L1197" t="b">
        <f>_xlfn.XLOOKUP(Table1[[#This Row],[Transaction_ID]],Transactions!A$2:A$501,Transactions!G$2:G$501)</f>
        <v>1</v>
      </c>
      <c r="M1197" s="1">
        <f>IF(L1197=TRUE, _xlfn.XLOOKUP(C1197, Products!A$2:A$91,Products!G$2:G$91), 0)</f>
        <v>0</v>
      </c>
      <c r="N1197" t="str">
        <f ca="1">_xlfn.TEXTJOIN(", ", TRUE,
 IF(AND(L1197=TRUE, E1197&gt;0), "Membership Pricing", ""),
 IF(AND(L1197=TRUE, M1197&gt;0), "PC Points", ""),
 IF(AND(_xlfn.XLOOKUP(C1197, Products!A:A, Products!C:C, "")="Bakery", RAND()&lt;0.3), "50% Perishable", "")
)</f>
        <v/>
      </c>
      <c r="O1197" s="5">
        <f t="shared" ca="1" si="37"/>
        <v>0</v>
      </c>
    </row>
    <row r="1198" spans="1:15" x14ac:dyDescent="0.45">
      <c r="A1198" t="s">
        <v>457</v>
      </c>
      <c r="B1198" s="6">
        <f>_xlfn.XLOOKUP(Table1[[#This Row],[Transaction_ID]],Transactions!A$2:A$501,Transactions!D$2:D$501)</f>
        <v>45712</v>
      </c>
      <c r="C1198">
        <v>123560</v>
      </c>
      <c r="D1198" s="5">
        <f>_xlfn.XLOOKUP(Table1[[#This Row],[SKU]],Products!A$2:A$91,Products!E$2:E$91)</f>
        <v>7.99</v>
      </c>
      <c r="E1198" s="5">
        <f>_xlfn.XLOOKUP(C1198,Products!A$2:A$91,Products!F$2:F$91)</f>
        <v>0</v>
      </c>
      <c r="F1198">
        <v>2</v>
      </c>
      <c r="G1198" s="5">
        <f>Table1[[#This Row],[Price]]*Table1[[#This Row],[Quantity_Sold]]</f>
        <v>15.98</v>
      </c>
      <c r="H1198" s="5">
        <f t="shared" ca="1" si="36"/>
        <v>15.98</v>
      </c>
      <c r="I1198">
        <f>_xlfn.XLOOKUP(Table1[[#This Row],[Transaction_ID]],Transactions!A$2:A$501,Transactions!B$2:B$501)</f>
        <v>207</v>
      </c>
      <c r="J1198">
        <f>_xlfn.XLOOKUP(Table1[[#This Row],[Transaction_ID]],Transactions!$A$2:$A$501,Transactions!$C$2:$C$501)</f>
        <v>3</v>
      </c>
      <c r="K1198" t="str">
        <f>_xlfn.XLOOKUP(Table1[[#This Row],[Transaction_ID]],Transactions!A$2:A$501,Transactions!F$2:F$501)</f>
        <v>Debit Card</v>
      </c>
      <c r="L1198" t="b">
        <f>_xlfn.XLOOKUP(Table1[[#This Row],[Transaction_ID]],Transactions!A$2:A$501,Transactions!G$2:G$501)</f>
        <v>1</v>
      </c>
      <c r="M1198" s="1">
        <f>IF(L1198=TRUE, _xlfn.XLOOKUP(C1198, Products!A$2:A$91,Products!G$2:G$91), 0)</f>
        <v>0</v>
      </c>
      <c r="N1198" t="str">
        <f ca="1">_xlfn.TEXTJOIN(", ", TRUE,
 IF(AND(L1198=TRUE, E1198&gt;0), "Membership Pricing", ""),
 IF(AND(L1198=TRUE, M1198&gt;0), "PC Points", ""),
 IF(AND(_xlfn.XLOOKUP(C1198, Products!A:A, Products!C:C, "")="Bakery", RAND()&lt;0.3), "50% Perishable", "")
)</f>
        <v/>
      </c>
      <c r="O1198" s="5">
        <f t="shared" ca="1" si="37"/>
        <v>0</v>
      </c>
    </row>
    <row r="1199" spans="1:15" x14ac:dyDescent="0.45">
      <c r="A1199" t="s">
        <v>457</v>
      </c>
      <c r="B1199" s="6">
        <f>_xlfn.XLOOKUP(Table1[[#This Row],[Transaction_ID]],Transactions!A$2:A$501,Transactions!D$2:D$501)</f>
        <v>45712</v>
      </c>
      <c r="C1199">
        <v>123593</v>
      </c>
      <c r="D1199" s="5">
        <f>_xlfn.XLOOKUP(Table1[[#This Row],[SKU]],Products!A$2:A$91,Products!E$2:E$91)</f>
        <v>2.4900000000000002</v>
      </c>
      <c r="E1199" s="5">
        <f>_xlfn.XLOOKUP(C1199,Products!A$2:A$91,Products!F$2:F$91)</f>
        <v>0</v>
      </c>
      <c r="F1199">
        <v>5</v>
      </c>
      <c r="G1199" s="5">
        <f>Table1[[#This Row],[Price]]*Table1[[#This Row],[Quantity_Sold]]</f>
        <v>12.450000000000001</v>
      </c>
      <c r="H1199" s="5">
        <f t="shared" ca="1" si="36"/>
        <v>12.450000000000001</v>
      </c>
      <c r="I1199">
        <f>_xlfn.XLOOKUP(Table1[[#This Row],[Transaction_ID]],Transactions!A$2:A$501,Transactions!B$2:B$501)</f>
        <v>207</v>
      </c>
      <c r="J1199">
        <f>_xlfn.XLOOKUP(Table1[[#This Row],[Transaction_ID]],Transactions!$A$2:$A$501,Transactions!$C$2:$C$501)</f>
        <v>3</v>
      </c>
      <c r="K1199" t="str">
        <f>_xlfn.XLOOKUP(Table1[[#This Row],[Transaction_ID]],Transactions!A$2:A$501,Transactions!F$2:F$501)</f>
        <v>Debit Card</v>
      </c>
      <c r="L1199" t="b">
        <f>_xlfn.XLOOKUP(Table1[[#This Row],[Transaction_ID]],Transactions!A$2:A$501,Transactions!G$2:G$501)</f>
        <v>1</v>
      </c>
      <c r="M1199" s="1">
        <f>IF(L1199=TRUE, _xlfn.XLOOKUP(C1199, Products!A$2:A$91,Products!G$2:G$91), 0)</f>
        <v>0</v>
      </c>
      <c r="N1199" t="str">
        <f ca="1">_xlfn.TEXTJOIN(", ", TRUE,
 IF(AND(L1199=TRUE, E1199&gt;0), "Membership Pricing", ""),
 IF(AND(L1199=TRUE, M1199&gt;0), "PC Points", ""),
 IF(AND(_xlfn.XLOOKUP(C1199, Products!A:A, Products!C:C, "")="Bakery", RAND()&lt;0.3), "50% Perishable", "")
)</f>
        <v/>
      </c>
      <c r="O1199" s="5">
        <f t="shared" ca="1" si="37"/>
        <v>0</v>
      </c>
    </row>
    <row r="1200" spans="1:15" x14ac:dyDescent="0.45">
      <c r="A1200" t="s">
        <v>225</v>
      </c>
      <c r="B1200" s="6">
        <f>_xlfn.XLOOKUP(Table1[[#This Row],[Transaction_ID]],Transactions!A$2:A$501,Transactions!D$2:D$501)</f>
        <v>45712</v>
      </c>
      <c r="C1200">
        <v>123600</v>
      </c>
      <c r="D1200" s="5">
        <f>_xlfn.XLOOKUP(Table1[[#This Row],[SKU]],Products!A$2:A$91,Products!E$2:E$91)</f>
        <v>4.99</v>
      </c>
      <c r="E1200" s="5">
        <f>_xlfn.XLOOKUP(C1200,Products!A$2:A$91,Products!F$2:F$91)</f>
        <v>0</v>
      </c>
      <c r="F1200">
        <v>3</v>
      </c>
      <c r="G1200" s="5">
        <f>Table1[[#This Row],[Price]]*Table1[[#This Row],[Quantity_Sold]]</f>
        <v>14.97</v>
      </c>
      <c r="H1200" s="5">
        <f t="shared" ca="1" si="36"/>
        <v>14.97</v>
      </c>
      <c r="I1200">
        <f>_xlfn.XLOOKUP(Table1[[#This Row],[Transaction_ID]],Transactions!A$2:A$501,Transactions!B$2:B$501)</f>
        <v>220</v>
      </c>
      <c r="J1200">
        <f>_xlfn.XLOOKUP(Table1[[#This Row],[Transaction_ID]],Transactions!$A$2:$A$501,Transactions!$C$2:$C$501)</f>
        <v>3</v>
      </c>
      <c r="K1200" t="str">
        <f>_xlfn.XLOOKUP(Table1[[#This Row],[Transaction_ID]],Transactions!A$2:A$501,Transactions!F$2:F$501)</f>
        <v>Debit Card</v>
      </c>
      <c r="L1200" t="b">
        <f>_xlfn.XLOOKUP(Table1[[#This Row],[Transaction_ID]],Transactions!A$2:A$501,Transactions!G$2:G$501)</f>
        <v>1</v>
      </c>
      <c r="M1200" s="1">
        <f>IF(L1200=TRUE, _xlfn.XLOOKUP(C1200, Products!A$2:A$91,Products!G$2:G$91), 0)</f>
        <v>2000</v>
      </c>
      <c r="N1200" t="str">
        <f ca="1">_xlfn.TEXTJOIN(", ", TRUE,
 IF(AND(L1200=TRUE, E1200&gt;0), "Membership Pricing", ""),
 IF(AND(L1200=TRUE, M1200&gt;0), "PC Points", ""),
 IF(AND(_xlfn.XLOOKUP(C1200, Products!A:A, Products!C:C, "")="Bakery", RAND()&lt;0.3), "50% Perishable", "")
)</f>
        <v>PC Points</v>
      </c>
      <c r="O1200" s="5">
        <f t="shared" ca="1" si="37"/>
        <v>0</v>
      </c>
    </row>
    <row r="1201" spans="1:15" x14ac:dyDescent="0.45">
      <c r="A1201" t="s">
        <v>225</v>
      </c>
      <c r="B1201" s="6">
        <f>_xlfn.XLOOKUP(Table1[[#This Row],[Transaction_ID]],Transactions!A$2:A$501,Transactions!D$2:D$501)</f>
        <v>45712</v>
      </c>
      <c r="C1201">
        <v>123591</v>
      </c>
      <c r="D1201" s="5">
        <f>_xlfn.XLOOKUP(Table1[[#This Row],[SKU]],Products!A$2:A$91,Products!E$2:E$91)</f>
        <v>4.49</v>
      </c>
      <c r="E1201" s="5">
        <f>_xlfn.XLOOKUP(C1201,Products!A$2:A$91,Products!F$2:F$91)</f>
        <v>0</v>
      </c>
      <c r="F1201">
        <v>4</v>
      </c>
      <c r="G1201" s="5">
        <f>Table1[[#This Row],[Price]]*Table1[[#This Row],[Quantity_Sold]]</f>
        <v>17.96</v>
      </c>
      <c r="H1201" s="5">
        <f t="shared" ca="1" si="36"/>
        <v>17.96</v>
      </c>
      <c r="I1201">
        <f>_xlfn.XLOOKUP(Table1[[#This Row],[Transaction_ID]],Transactions!A$2:A$501,Transactions!B$2:B$501)</f>
        <v>220</v>
      </c>
      <c r="J1201">
        <f>_xlfn.XLOOKUP(Table1[[#This Row],[Transaction_ID]],Transactions!$A$2:$A$501,Transactions!$C$2:$C$501)</f>
        <v>3</v>
      </c>
      <c r="K1201" t="str">
        <f>_xlfn.XLOOKUP(Table1[[#This Row],[Transaction_ID]],Transactions!A$2:A$501,Transactions!F$2:F$501)</f>
        <v>Debit Card</v>
      </c>
      <c r="L1201" t="b">
        <f>_xlfn.XLOOKUP(Table1[[#This Row],[Transaction_ID]],Transactions!A$2:A$501,Transactions!G$2:G$501)</f>
        <v>1</v>
      </c>
      <c r="M1201" s="1">
        <f>IF(L1201=TRUE, _xlfn.XLOOKUP(C1201, Products!A$2:A$91,Products!G$2:G$91), 0)</f>
        <v>0</v>
      </c>
      <c r="N1201" t="str">
        <f ca="1">_xlfn.TEXTJOIN(", ", TRUE,
 IF(AND(L1201=TRUE, E1201&gt;0), "Membership Pricing", ""),
 IF(AND(L1201=TRUE, M1201&gt;0), "PC Points", ""),
 IF(AND(_xlfn.XLOOKUP(C1201, Products!A:A, Products!C:C, "")="Bakery", RAND()&lt;0.3), "50% Perishable", "")
)</f>
        <v/>
      </c>
      <c r="O1201" s="5">
        <f t="shared" ca="1" si="37"/>
        <v>0</v>
      </c>
    </row>
    <row r="1202" spans="1:15" x14ac:dyDescent="0.45">
      <c r="A1202" t="s">
        <v>225</v>
      </c>
      <c r="B1202" s="6">
        <f>_xlfn.XLOOKUP(Table1[[#This Row],[Transaction_ID]],Transactions!A$2:A$501,Transactions!D$2:D$501)</f>
        <v>45712</v>
      </c>
      <c r="C1202">
        <v>123525</v>
      </c>
      <c r="D1202" s="5">
        <f>_xlfn.XLOOKUP(Table1[[#This Row],[SKU]],Products!A$2:A$91,Products!E$2:E$91)</f>
        <v>3.99</v>
      </c>
      <c r="E1202" s="5">
        <f>_xlfn.XLOOKUP(C1202,Products!A$2:A$91,Products!F$2:F$91)</f>
        <v>3</v>
      </c>
      <c r="F1202">
        <v>2</v>
      </c>
      <c r="G1202" s="5">
        <f>Table1[[#This Row],[Price]]*Table1[[#This Row],[Quantity_Sold]]</f>
        <v>7.98</v>
      </c>
      <c r="H1202" s="5">
        <f t="shared" ca="1" si="36"/>
        <v>6</v>
      </c>
      <c r="I1202">
        <f>_xlfn.XLOOKUP(Table1[[#This Row],[Transaction_ID]],Transactions!A$2:A$501,Transactions!B$2:B$501)</f>
        <v>220</v>
      </c>
      <c r="J1202">
        <f>_xlfn.XLOOKUP(Table1[[#This Row],[Transaction_ID]],Transactions!$A$2:$A$501,Transactions!$C$2:$C$501)</f>
        <v>3</v>
      </c>
      <c r="K1202" t="str">
        <f>_xlfn.XLOOKUP(Table1[[#This Row],[Transaction_ID]],Transactions!A$2:A$501,Transactions!F$2:F$501)</f>
        <v>Debit Card</v>
      </c>
      <c r="L1202" t="b">
        <f>_xlfn.XLOOKUP(Table1[[#This Row],[Transaction_ID]],Transactions!A$2:A$501,Transactions!G$2:G$501)</f>
        <v>1</v>
      </c>
      <c r="M1202" s="1">
        <f>IF(L1202=TRUE, _xlfn.XLOOKUP(C1202, Products!A$2:A$91,Products!G$2:G$91), 0)</f>
        <v>0</v>
      </c>
      <c r="N1202" t="str">
        <f ca="1">_xlfn.TEXTJOIN(", ", TRUE,
 IF(AND(L1202=TRUE, E1202&gt;0), "Membership Pricing", ""),
 IF(AND(L1202=TRUE, M1202&gt;0), "PC Points", ""),
 IF(AND(_xlfn.XLOOKUP(C1202, Products!A:A, Products!C:C, "")="Bakery", RAND()&lt;0.3), "50% Perishable", "")
)</f>
        <v>Membership Pricing</v>
      </c>
      <c r="O1202" s="5">
        <f t="shared" ca="1" si="37"/>
        <v>1.9800000000000004</v>
      </c>
    </row>
    <row r="1203" spans="1:15" x14ac:dyDescent="0.45">
      <c r="A1203" t="s">
        <v>458</v>
      </c>
      <c r="B1203" s="6">
        <f>_xlfn.XLOOKUP(Table1[[#This Row],[Transaction_ID]],Transactions!A$2:A$501,Transactions!D$2:D$501)</f>
        <v>45701</v>
      </c>
      <c r="C1203">
        <v>123571</v>
      </c>
      <c r="D1203" s="5">
        <f>_xlfn.XLOOKUP(Table1[[#This Row],[SKU]],Products!A$2:A$91,Products!E$2:E$91)</f>
        <v>6.99</v>
      </c>
      <c r="E1203" s="5">
        <f>_xlfn.XLOOKUP(C1203,Products!A$2:A$91,Products!F$2:F$91)</f>
        <v>0</v>
      </c>
      <c r="F1203">
        <v>1</v>
      </c>
      <c r="G1203" s="5">
        <f>Table1[[#This Row],[Price]]*Table1[[#This Row],[Quantity_Sold]]</f>
        <v>6.99</v>
      </c>
      <c r="H1203" s="5">
        <f t="shared" ca="1" si="36"/>
        <v>6.99</v>
      </c>
      <c r="I1203">
        <f>_xlfn.XLOOKUP(Table1[[#This Row],[Transaction_ID]],Transactions!A$2:A$501,Transactions!B$2:B$501)</f>
        <v>219</v>
      </c>
      <c r="J1203">
        <f>_xlfn.XLOOKUP(Table1[[#This Row],[Transaction_ID]],Transactions!$A$2:$A$501,Transactions!$C$2:$C$501)</f>
        <v>7</v>
      </c>
      <c r="K1203" t="str">
        <f>_xlfn.XLOOKUP(Table1[[#This Row],[Transaction_ID]],Transactions!A$2:A$501,Transactions!F$2:F$501)</f>
        <v>Debit Card</v>
      </c>
      <c r="L1203" t="b">
        <f>_xlfn.XLOOKUP(Table1[[#This Row],[Transaction_ID]],Transactions!A$2:A$501,Transactions!G$2:G$501)</f>
        <v>1</v>
      </c>
      <c r="M1203" s="1">
        <f>IF(L1203=TRUE, _xlfn.XLOOKUP(C1203, Products!A$2:A$91,Products!G$2:G$91), 0)</f>
        <v>1000</v>
      </c>
      <c r="N1203" t="str">
        <f ca="1">_xlfn.TEXTJOIN(", ", TRUE,
 IF(AND(L1203=TRUE, E1203&gt;0), "Membership Pricing", ""),
 IF(AND(L1203=TRUE, M1203&gt;0), "PC Points", ""),
 IF(AND(_xlfn.XLOOKUP(C1203, Products!A:A, Products!C:C, "")="Bakery", RAND()&lt;0.3), "50% Perishable", "")
)</f>
        <v>PC Points</v>
      </c>
      <c r="O1203" s="5">
        <f t="shared" ca="1" si="37"/>
        <v>0</v>
      </c>
    </row>
    <row r="1204" spans="1:15" x14ac:dyDescent="0.45">
      <c r="A1204" t="s">
        <v>458</v>
      </c>
      <c r="B1204" s="6">
        <f>_xlfn.XLOOKUP(Table1[[#This Row],[Transaction_ID]],Transactions!A$2:A$501,Transactions!D$2:D$501)</f>
        <v>45701</v>
      </c>
      <c r="C1204">
        <v>123556</v>
      </c>
      <c r="D1204" s="5">
        <f>_xlfn.XLOOKUP(Table1[[#This Row],[SKU]],Products!A$2:A$91,Products!E$2:E$91)</f>
        <v>9.99</v>
      </c>
      <c r="E1204" s="5">
        <f>_xlfn.XLOOKUP(C1204,Products!A$2:A$91,Products!F$2:F$91)</f>
        <v>0</v>
      </c>
      <c r="F1204">
        <v>5</v>
      </c>
      <c r="G1204" s="5">
        <f>Table1[[#This Row],[Price]]*Table1[[#This Row],[Quantity_Sold]]</f>
        <v>49.95</v>
      </c>
      <c r="H1204" s="5">
        <f t="shared" ca="1" si="36"/>
        <v>49.95</v>
      </c>
      <c r="I1204">
        <f>_xlfn.XLOOKUP(Table1[[#This Row],[Transaction_ID]],Transactions!A$2:A$501,Transactions!B$2:B$501)</f>
        <v>219</v>
      </c>
      <c r="J1204">
        <f>_xlfn.XLOOKUP(Table1[[#This Row],[Transaction_ID]],Transactions!$A$2:$A$501,Transactions!$C$2:$C$501)</f>
        <v>7</v>
      </c>
      <c r="K1204" t="str">
        <f>_xlfn.XLOOKUP(Table1[[#This Row],[Transaction_ID]],Transactions!A$2:A$501,Transactions!F$2:F$501)</f>
        <v>Debit Card</v>
      </c>
      <c r="L1204" t="b">
        <f>_xlfn.XLOOKUP(Table1[[#This Row],[Transaction_ID]],Transactions!A$2:A$501,Transactions!G$2:G$501)</f>
        <v>1</v>
      </c>
      <c r="M1204" s="1">
        <f>IF(L1204=TRUE, _xlfn.XLOOKUP(C1204, Products!A$2:A$91,Products!G$2:G$91), 0)</f>
        <v>0</v>
      </c>
      <c r="N1204" t="str">
        <f ca="1">_xlfn.TEXTJOIN(", ", TRUE,
 IF(AND(L1204=TRUE, E1204&gt;0), "Membership Pricing", ""),
 IF(AND(L1204=TRUE, M1204&gt;0), "PC Points", ""),
 IF(AND(_xlfn.XLOOKUP(C1204, Products!A:A, Products!C:C, "")="Bakery", RAND()&lt;0.3), "50% Perishable", "")
)</f>
        <v/>
      </c>
      <c r="O1204" s="5">
        <f t="shared" ca="1" si="37"/>
        <v>0</v>
      </c>
    </row>
    <row r="1205" spans="1:15" x14ac:dyDescent="0.45">
      <c r="A1205" t="s">
        <v>458</v>
      </c>
      <c r="B1205" s="6">
        <f>_xlfn.XLOOKUP(Table1[[#This Row],[Transaction_ID]],Transactions!A$2:A$501,Transactions!D$2:D$501)</f>
        <v>45701</v>
      </c>
      <c r="C1205">
        <v>123587</v>
      </c>
      <c r="D1205" s="5">
        <f>_xlfn.XLOOKUP(Table1[[#This Row],[SKU]],Products!A$2:A$91,Products!E$2:E$91)</f>
        <v>3.99</v>
      </c>
      <c r="E1205" s="5">
        <f>_xlfn.XLOOKUP(C1205,Products!A$2:A$91,Products!F$2:F$91)</f>
        <v>0</v>
      </c>
      <c r="F1205">
        <v>4</v>
      </c>
      <c r="G1205" s="5">
        <f>Table1[[#This Row],[Price]]*Table1[[#This Row],[Quantity_Sold]]</f>
        <v>15.96</v>
      </c>
      <c r="H1205" s="5">
        <f t="shared" ca="1" si="36"/>
        <v>15.96</v>
      </c>
      <c r="I1205">
        <f>_xlfn.XLOOKUP(Table1[[#This Row],[Transaction_ID]],Transactions!A$2:A$501,Transactions!B$2:B$501)</f>
        <v>219</v>
      </c>
      <c r="J1205">
        <f>_xlfn.XLOOKUP(Table1[[#This Row],[Transaction_ID]],Transactions!$A$2:$A$501,Transactions!$C$2:$C$501)</f>
        <v>7</v>
      </c>
      <c r="K1205" t="str">
        <f>_xlfn.XLOOKUP(Table1[[#This Row],[Transaction_ID]],Transactions!A$2:A$501,Transactions!F$2:F$501)</f>
        <v>Debit Card</v>
      </c>
      <c r="L1205" t="b">
        <f>_xlfn.XLOOKUP(Table1[[#This Row],[Transaction_ID]],Transactions!A$2:A$501,Transactions!G$2:G$501)</f>
        <v>1</v>
      </c>
      <c r="M1205" s="1">
        <f>IF(L1205=TRUE, _xlfn.XLOOKUP(C1205, Products!A$2:A$91,Products!G$2:G$91), 0)</f>
        <v>0</v>
      </c>
      <c r="N1205" t="str">
        <f ca="1">_xlfn.TEXTJOIN(", ", TRUE,
 IF(AND(L1205=TRUE, E1205&gt;0), "Membership Pricing", ""),
 IF(AND(L1205=TRUE, M1205&gt;0), "PC Points", ""),
 IF(AND(_xlfn.XLOOKUP(C1205, Products!A:A, Products!C:C, "")="Bakery", RAND()&lt;0.3), "50% Perishable", "")
)</f>
        <v/>
      </c>
      <c r="O1205" s="5">
        <f t="shared" ca="1" si="37"/>
        <v>0</v>
      </c>
    </row>
    <row r="1206" spans="1:15" x14ac:dyDescent="0.45">
      <c r="A1206" t="s">
        <v>459</v>
      </c>
      <c r="B1206" s="6">
        <f>_xlfn.XLOOKUP(Table1[[#This Row],[Transaction_ID]],Transactions!A$2:A$501,Transactions!D$2:D$501)</f>
        <v>45701</v>
      </c>
      <c r="C1206">
        <v>123542</v>
      </c>
      <c r="D1206" s="5">
        <f>_xlfn.XLOOKUP(Table1[[#This Row],[SKU]],Products!A$2:A$91,Products!E$2:E$91)</f>
        <v>2.4900000000000002</v>
      </c>
      <c r="E1206" s="5">
        <f>_xlfn.XLOOKUP(C1206,Products!A$2:A$91,Products!F$2:F$91)</f>
        <v>0</v>
      </c>
      <c r="F1206">
        <v>1</v>
      </c>
      <c r="G1206" s="5">
        <f>Table1[[#This Row],[Price]]*Table1[[#This Row],[Quantity_Sold]]</f>
        <v>2.4900000000000002</v>
      </c>
      <c r="H1206" s="5">
        <f t="shared" ca="1" si="36"/>
        <v>2.4900000000000002</v>
      </c>
      <c r="I1206">
        <f>_xlfn.XLOOKUP(Table1[[#This Row],[Transaction_ID]],Transactions!A$2:A$501,Transactions!B$2:B$501)</f>
        <v>207</v>
      </c>
      <c r="J1206">
        <f>_xlfn.XLOOKUP(Table1[[#This Row],[Transaction_ID]],Transactions!$A$2:$A$501,Transactions!$C$2:$C$501)</f>
        <v>6</v>
      </c>
      <c r="K1206" t="str">
        <f>_xlfn.XLOOKUP(Table1[[#This Row],[Transaction_ID]],Transactions!A$2:A$501,Transactions!F$2:F$501)</f>
        <v>Cash</v>
      </c>
      <c r="L1206" t="b">
        <f>_xlfn.XLOOKUP(Table1[[#This Row],[Transaction_ID]],Transactions!A$2:A$501,Transactions!G$2:G$501)</f>
        <v>1</v>
      </c>
      <c r="M1206" s="1">
        <f>IF(L1206=TRUE, _xlfn.XLOOKUP(C1206, Products!A$2:A$91,Products!G$2:G$91), 0)</f>
        <v>0</v>
      </c>
      <c r="N1206" t="str">
        <f ca="1">_xlfn.TEXTJOIN(", ", TRUE,
 IF(AND(L1206=TRUE, E1206&gt;0), "Membership Pricing", ""),
 IF(AND(L1206=TRUE, M1206&gt;0), "PC Points", ""),
 IF(AND(_xlfn.XLOOKUP(C1206, Products!A:A, Products!C:C, "")="Bakery", RAND()&lt;0.3), "50% Perishable", "")
)</f>
        <v/>
      </c>
      <c r="O1206" s="5">
        <f t="shared" ca="1" si="37"/>
        <v>0</v>
      </c>
    </row>
    <row r="1207" spans="1:15" x14ac:dyDescent="0.45">
      <c r="A1207" t="s">
        <v>459</v>
      </c>
      <c r="B1207" s="6">
        <f>_xlfn.XLOOKUP(Table1[[#This Row],[Transaction_ID]],Transactions!A$2:A$501,Transactions!D$2:D$501)</f>
        <v>45701</v>
      </c>
      <c r="C1207">
        <v>123600</v>
      </c>
      <c r="D1207" s="5">
        <f>_xlfn.XLOOKUP(Table1[[#This Row],[SKU]],Products!A$2:A$91,Products!E$2:E$91)</f>
        <v>4.99</v>
      </c>
      <c r="E1207" s="5">
        <f>_xlfn.XLOOKUP(C1207,Products!A$2:A$91,Products!F$2:F$91)</f>
        <v>0</v>
      </c>
      <c r="F1207">
        <v>4</v>
      </c>
      <c r="G1207" s="5">
        <f>Table1[[#This Row],[Price]]*Table1[[#This Row],[Quantity_Sold]]</f>
        <v>19.96</v>
      </c>
      <c r="H1207" s="5">
        <f t="shared" ca="1" si="36"/>
        <v>19.96</v>
      </c>
      <c r="I1207">
        <f>_xlfn.XLOOKUP(Table1[[#This Row],[Transaction_ID]],Transactions!A$2:A$501,Transactions!B$2:B$501)</f>
        <v>207</v>
      </c>
      <c r="J1207">
        <f>_xlfn.XLOOKUP(Table1[[#This Row],[Transaction_ID]],Transactions!$A$2:$A$501,Transactions!$C$2:$C$501)</f>
        <v>6</v>
      </c>
      <c r="K1207" t="str">
        <f>_xlfn.XLOOKUP(Table1[[#This Row],[Transaction_ID]],Transactions!A$2:A$501,Transactions!F$2:F$501)</f>
        <v>Cash</v>
      </c>
      <c r="L1207" t="b">
        <f>_xlfn.XLOOKUP(Table1[[#This Row],[Transaction_ID]],Transactions!A$2:A$501,Transactions!G$2:G$501)</f>
        <v>1</v>
      </c>
      <c r="M1207" s="1">
        <f>IF(L1207=TRUE, _xlfn.XLOOKUP(C1207, Products!A$2:A$91,Products!G$2:G$91), 0)</f>
        <v>2000</v>
      </c>
      <c r="N1207" t="str">
        <f ca="1">_xlfn.TEXTJOIN(", ", TRUE,
 IF(AND(L1207=TRUE, E1207&gt;0), "Membership Pricing", ""),
 IF(AND(L1207=TRUE, M1207&gt;0), "PC Points", ""),
 IF(AND(_xlfn.XLOOKUP(C1207, Products!A:A, Products!C:C, "")="Bakery", RAND()&lt;0.3), "50% Perishable", "")
)</f>
        <v>PC Points</v>
      </c>
      <c r="O1207" s="5">
        <f t="shared" ca="1" si="37"/>
        <v>0</v>
      </c>
    </row>
    <row r="1208" spans="1:15" x14ac:dyDescent="0.45">
      <c r="A1208" t="s">
        <v>459</v>
      </c>
      <c r="B1208" s="6">
        <f>_xlfn.XLOOKUP(Table1[[#This Row],[Transaction_ID]],Transactions!A$2:A$501,Transactions!D$2:D$501)</f>
        <v>45701</v>
      </c>
      <c r="C1208">
        <v>123588</v>
      </c>
      <c r="D1208" s="5">
        <f>_xlfn.XLOOKUP(Table1[[#This Row],[SKU]],Products!A$2:A$91,Products!E$2:E$91)</f>
        <v>2.4900000000000002</v>
      </c>
      <c r="E1208" s="5">
        <f>_xlfn.XLOOKUP(C1208,Products!A$2:A$91,Products!F$2:F$91)</f>
        <v>0</v>
      </c>
      <c r="F1208">
        <v>4</v>
      </c>
      <c r="G1208" s="5">
        <f>Table1[[#This Row],[Price]]*Table1[[#This Row],[Quantity_Sold]]</f>
        <v>9.9600000000000009</v>
      </c>
      <c r="H1208" s="5">
        <f t="shared" ca="1" si="36"/>
        <v>9.9600000000000009</v>
      </c>
      <c r="I1208">
        <f>_xlfn.XLOOKUP(Table1[[#This Row],[Transaction_ID]],Transactions!A$2:A$501,Transactions!B$2:B$501)</f>
        <v>207</v>
      </c>
      <c r="J1208">
        <f>_xlfn.XLOOKUP(Table1[[#This Row],[Transaction_ID]],Transactions!$A$2:$A$501,Transactions!$C$2:$C$501)</f>
        <v>6</v>
      </c>
      <c r="K1208" t="str">
        <f>_xlfn.XLOOKUP(Table1[[#This Row],[Transaction_ID]],Transactions!A$2:A$501,Transactions!F$2:F$501)</f>
        <v>Cash</v>
      </c>
      <c r="L1208" t="b">
        <f>_xlfn.XLOOKUP(Table1[[#This Row],[Transaction_ID]],Transactions!A$2:A$501,Transactions!G$2:G$501)</f>
        <v>1</v>
      </c>
      <c r="M1208" s="1">
        <f>IF(L1208=TRUE, _xlfn.XLOOKUP(C1208, Products!A$2:A$91,Products!G$2:G$91), 0)</f>
        <v>0</v>
      </c>
      <c r="N1208" t="str">
        <f ca="1">_xlfn.TEXTJOIN(", ", TRUE,
 IF(AND(L1208=TRUE, E1208&gt;0), "Membership Pricing", ""),
 IF(AND(L1208=TRUE, M1208&gt;0), "PC Points", ""),
 IF(AND(_xlfn.XLOOKUP(C1208, Products!A:A, Products!C:C, "")="Bakery", RAND()&lt;0.3), "50% Perishable", "")
)</f>
        <v/>
      </c>
      <c r="O1208" s="5">
        <f t="shared" ca="1" si="37"/>
        <v>0</v>
      </c>
    </row>
    <row r="1209" spans="1:15" x14ac:dyDescent="0.45">
      <c r="A1209" t="s">
        <v>459</v>
      </c>
      <c r="B1209" s="6">
        <f>_xlfn.XLOOKUP(Table1[[#This Row],[Transaction_ID]],Transactions!A$2:A$501,Transactions!D$2:D$501)</f>
        <v>45701</v>
      </c>
      <c r="C1209">
        <v>123591</v>
      </c>
      <c r="D1209" s="5">
        <f>_xlfn.XLOOKUP(Table1[[#This Row],[SKU]],Products!A$2:A$91,Products!E$2:E$91)</f>
        <v>4.49</v>
      </c>
      <c r="E1209" s="5">
        <f>_xlfn.XLOOKUP(C1209,Products!A$2:A$91,Products!F$2:F$91)</f>
        <v>0</v>
      </c>
      <c r="F1209">
        <v>3</v>
      </c>
      <c r="G1209" s="5">
        <f>Table1[[#This Row],[Price]]*Table1[[#This Row],[Quantity_Sold]]</f>
        <v>13.47</v>
      </c>
      <c r="H1209" s="5">
        <f t="shared" ca="1" si="36"/>
        <v>13.47</v>
      </c>
      <c r="I1209">
        <f>_xlfn.XLOOKUP(Table1[[#This Row],[Transaction_ID]],Transactions!A$2:A$501,Transactions!B$2:B$501)</f>
        <v>207</v>
      </c>
      <c r="J1209">
        <f>_xlfn.XLOOKUP(Table1[[#This Row],[Transaction_ID]],Transactions!$A$2:$A$501,Transactions!$C$2:$C$501)</f>
        <v>6</v>
      </c>
      <c r="K1209" t="str">
        <f>_xlfn.XLOOKUP(Table1[[#This Row],[Transaction_ID]],Transactions!A$2:A$501,Transactions!F$2:F$501)</f>
        <v>Cash</v>
      </c>
      <c r="L1209" t="b">
        <f>_xlfn.XLOOKUP(Table1[[#This Row],[Transaction_ID]],Transactions!A$2:A$501,Transactions!G$2:G$501)</f>
        <v>1</v>
      </c>
      <c r="M1209" s="1">
        <f>IF(L1209=TRUE, _xlfn.XLOOKUP(C1209, Products!A$2:A$91,Products!G$2:G$91), 0)</f>
        <v>0</v>
      </c>
      <c r="N1209" t="str">
        <f ca="1">_xlfn.TEXTJOIN(", ", TRUE,
 IF(AND(L1209=TRUE, E1209&gt;0), "Membership Pricing", ""),
 IF(AND(L1209=TRUE, M1209&gt;0), "PC Points", ""),
 IF(AND(_xlfn.XLOOKUP(C1209, Products!A:A, Products!C:C, "")="Bakery", RAND()&lt;0.3), "50% Perishable", "")
)</f>
        <v/>
      </c>
      <c r="O1209" s="5">
        <f t="shared" ca="1" si="37"/>
        <v>0</v>
      </c>
    </row>
    <row r="1210" spans="1:15" x14ac:dyDescent="0.45">
      <c r="A1210" t="s">
        <v>460</v>
      </c>
      <c r="B1210" s="6">
        <f>_xlfn.XLOOKUP(Table1[[#This Row],[Transaction_ID]],Transactions!A$2:A$501,Transactions!D$2:D$501)</f>
        <v>45701</v>
      </c>
      <c r="C1210">
        <v>123589</v>
      </c>
      <c r="D1210" s="5">
        <f>_xlfn.XLOOKUP(Table1[[#This Row],[SKU]],Products!A$2:A$91,Products!E$2:E$91)</f>
        <v>4.99</v>
      </c>
      <c r="E1210" s="5">
        <f>_xlfn.XLOOKUP(C1210,Products!A$2:A$91,Products!F$2:F$91)</f>
        <v>0</v>
      </c>
      <c r="F1210">
        <v>3</v>
      </c>
      <c r="G1210" s="5">
        <f>Table1[[#This Row],[Price]]*Table1[[#This Row],[Quantity_Sold]]</f>
        <v>14.97</v>
      </c>
      <c r="H1210" s="5">
        <f t="shared" ca="1" si="36"/>
        <v>14.97</v>
      </c>
      <c r="I1210">
        <f>_xlfn.XLOOKUP(Table1[[#This Row],[Transaction_ID]],Transactions!A$2:A$501,Transactions!B$2:B$501)</f>
        <v>207</v>
      </c>
      <c r="J1210">
        <f>_xlfn.XLOOKUP(Table1[[#This Row],[Transaction_ID]],Transactions!$A$2:$A$501,Transactions!$C$2:$C$501)</f>
        <v>2</v>
      </c>
      <c r="K1210" t="str">
        <f>_xlfn.XLOOKUP(Table1[[#This Row],[Transaction_ID]],Transactions!A$2:A$501,Transactions!F$2:F$501)</f>
        <v>Cash</v>
      </c>
      <c r="L1210" t="b">
        <f>_xlfn.XLOOKUP(Table1[[#This Row],[Transaction_ID]],Transactions!A$2:A$501,Transactions!G$2:G$501)</f>
        <v>1</v>
      </c>
      <c r="M1210" s="1">
        <f>IF(L1210=TRUE, _xlfn.XLOOKUP(C1210, Products!A$2:A$91,Products!G$2:G$91), 0)</f>
        <v>0</v>
      </c>
      <c r="N1210" t="str">
        <f ca="1">_xlfn.TEXTJOIN(", ", TRUE,
 IF(AND(L1210=TRUE, E1210&gt;0), "Membership Pricing", ""),
 IF(AND(L1210=TRUE, M1210&gt;0), "PC Points", ""),
 IF(AND(_xlfn.XLOOKUP(C1210, Products!A:A, Products!C:C, "")="Bakery", RAND()&lt;0.3), "50% Perishable", "")
)</f>
        <v/>
      </c>
      <c r="O1210" s="5">
        <f t="shared" ca="1" si="37"/>
        <v>0</v>
      </c>
    </row>
    <row r="1211" spans="1:15" x14ac:dyDescent="0.45">
      <c r="A1211" t="s">
        <v>460</v>
      </c>
      <c r="B1211" s="6">
        <f>_xlfn.XLOOKUP(Table1[[#This Row],[Transaction_ID]],Transactions!A$2:A$501,Transactions!D$2:D$501)</f>
        <v>45701</v>
      </c>
      <c r="C1211">
        <v>123547</v>
      </c>
      <c r="D1211" s="5">
        <f>_xlfn.XLOOKUP(Table1[[#This Row],[SKU]],Products!A$2:A$91,Products!E$2:E$91)</f>
        <v>2.99</v>
      </c>
      <c r="E1211" s="5">
        <f>_xlfn.XLOOKUP(C1211,Products!A$2:A$91,Products!F$2:F$91)</f>
        <v>0</v>
      </c>
      <c r="F1211">
        <v>4</v>
      </c>
      <c r="G1211" s="5">
        <f>Table1[[#This Row],[Price]]*Table1[[#This Row],[Quantity_Sold]]</f>
        <v>11.96</v>
      </c>
      <c r="H1211" s="5">
        <f t="shared" ca="1" si="36"/>
        <v>11.96</v>
      </c>
      <c r="I1211">
        <f>_xlfn.XLOOKUP(Table1[[#This Row],[Transaction_ID]],Transactions!A$2:A$501,Transactions!B$2:B$501)</f>
        <v>207</v>
      </c>
      <c r="J1211">
        <f>_xlfn.XLOOKUP(Table1[[#This Row],[Transaction_ID]],Transactions!$A$2:$A$501,Transactions!$C$2:$C$501)</f>
        <v>2</v>
      </c>
      <c r="K1211" t="str">
        <f>_xlfn.XLOOKUP(Table1[[#This Row],[Transaction_ID]],Transactions!A$2:A$501,Transactions!F$2:F$501)</f>
        <v>Cash</v>
      </c>
      <c r="L1211" t="b">
        <f>_xlfn.XLOOKUP(Table1[[#This Row],[Transaction_ID]],Transactions!A$2:A$501,Transactions!G$2:G$501)</f>
        <v>1</v>
      </c>
      <c r="M1211" s="1">
        <f>IF(L1211=TRUE, _xlfn.XLOOKUP(C1211, Products!A$2:A$91,Products!G$2:G$91), 0)</f>
        <v>0</v>
      </c>
      <c r="N1211" t="str">
        <f ca="1">_xlfn.TEXTJOIN(", ", TRUE,
 IF(AND(L1211=TRUE, E1211&gt;0), "Membership Pricing", ""),
 IF(AND(L1211=TRUE, M1211&gt;0), "PC Points", ""),
 IF(AND(_xlfn.XLOOKUP(C1211, Products!A:A, Products!C:C, "")="Bakery", RAND()&lt;0.3), "50% Perishable", "")
)</f>
        <v/>
      </c>
      <c r="O1211" s="5">
        <f t="shared" ca="1" si="37"/>
        <v>0</v>
      </c>
    </row>
    <row r="1212" spans="1:15" x14ac:dyDescent="0.45">
      <c r="A1212" t="s">
        <v>460</v>
      </c>
      <c r="B1212" s="6">
        <f>_xlfn.XLOOKUP(Table1[[#This Row],[Transaction_ID]],Transactions!A$2:A$501,Transactions!D$2:D$501)</f>
        <v>45701</v>
      </c>
      <c r="C1212">
        <v>123555</v>
      </c>
      <c r="D1212" s="5">
        <f>_xlfn.XLOOKUP(Table1[[#This Row],[SKU]],Products!A$2:A$91,Products!E$2:E$91)</f>
        <v>2.29</v>
      </c>
      <c r="E1212" s="5">
        <f>_xlfn.XLOOKUP(C1212,Products!A$2:A$91,Products!F$2:F$91)</f>
        <v>0</v>
      </c>
      <c r="F1212">
        <v>2</v>
      </c>
      <c r="G1212" s="5">
        <f>Table1[[#This Row],[Price]]*Table1[[#This Row],[Quantity_Sold]]</f>
        <v>4.58</v>
      </c>
      <c r="H1212" s="5">
        <f t="shared" ca="1" si="36"/>
        <v>4.58</v>
      </c>
      <c r="I1212">
        <f>_xlfn.XLOOKUP(Table1[[#This Row],[Transaction_ID]],Transactions!A$2:A$501,Transactions!B$2:B$501)</f>
        <v>207</v>
      </c>
      <c r="J1212">
        <f>_xlfn.XLOOKUP(Table1[[#This Row],[Transaction_ID]],Transactions!$A$2:$A$501,Transactions!$C$2:$C$501)</f>
        <v>2</v>
      </c>
      <c r="K1212" t="str">
        <f>_xlfn.XLOOKUP(Table1[[#This Row],[Transaction_ID]],Transactions!A$2:A$501,Transactions!F$2:F$501)</f>
        <v>Cash</v>
      </c>
      <c r="L1212" t="b">
        <f>_xlfn.XLOOKUP(Table1[[#This Row],[Transaction_ID]],Transactions!A$2:A$501,Transactions!G$2:G$501)</f>
        <v>1</v>
      </c>
      <c r="M1212" s="1">
        <f>IF(L1212=TRUE, _xlfn.XLOOKUP(C1212, Products!A$2:A$91,Products!G$2:G$91), 0)</f>
        <v>0</v>
      </c>
      <c r="N1212" t="str">
        <f ca="1">_xlfn.TEXTJOIN(", ", TRUE,
 IF(AND(L1212=TRUE, E1212&gt;0), "Membership Pricing", ""),
 IF(AND(L1212=TRUE, M1212&gt;0), "PC Points", ""),
 IF(AND(_xlfn.XLOOKUP(C1212, Products!A:A, Products!C:C, "")="Bakery", RAND()&lt;0.3), "50% Perishable", "")
)</f>
        <v/>
      </c>
      <c r="O1212" s="5">
        <f t="shared" ca="1" si="37"/>
        <v>0</v>
      </c>
    </row>
    <row r="1213" spans="1:15" x14ac:dyDescent="0.45">
      <c r="A1213" t="s">
        <v>226</v>
      </c>
      <c r="B1213" s="6">
        <f>_xlfn.XLOOKUP(Table1[[#This Row],[Transaction_ID]],Transactions!A$2:A$501,Transactions!D$2:D$501)</f>
        <v>45701</v>
      </c>
      <c r="C1213">
        <v>123577</v>
      </c>
      <c r="D1213" s="5">
        <f>_xlfn.XLOOKUP(Table1[[#This Row],[SKU]],Products!A$2:A$91,Products!E$2:E$91)</f>
        <v>2.4900000000000002</v>
      </c>
      <c r="E1213" s="5">
        <f>_xlfn.XLOOKUP(C1213,Products!A$2:A$91,Products!F$2:F$91)</f>
        <v>0</v>
      </c>
      <c r="F1213">
        <v>3</v>
      </c>
      <c r="G1213" s="5">
        <f>Table1[[#This Row],[Price]]*Table1[[#This Row],[Quantity_Sold]]</f>
        <v>7.4700000000000006</v>
      </c>
      <c r="H1213" s="5">
        <f t="shared" ca="1" si="36"/>
        <v>7.4700000000000006</v>
      </c>
      <c r="I1213">
        <f>_xlfn.XLOOKUP(Table1[[#This Row],[Transaction_ID]],Transactions!A$2:A$501,Transactions!B$2:B$501)</f>
        <v>218</v>
      </c>
      <c r="J1213">
        <f>_xlfn.XLOOKUP(Table1[[#This Row],[Transaction_ID]],Transactions!$A$2:$A$501,Transactions!$C$2:$C$501)</f>
        <v>2</v>
      </c>
      <c r="K1213" t="str">
        <f>_xlfn.XLOOKUP(Table1[[#This Row],[Transaction_ID]],Transactions!A$2:A$501,Transactions!F$2:F$501)</f>
        <v>Cash</v>
      </c>
      <c r="L1213" t="b">
        <f>_xlfn.XLOOKUP(Table1[[#This Row],[Transaction_ID]],Transactions!A$2:A$501,Transactions!G$2:G$501)</f>
        <v>1</v>
      </c>
      <c r="M1213" s="1">
        <f>IF(L1213=TRUE, _xlfn.XLOOKUP(C1213, Products!A$2:A$91,Products!G$2:G$91), 0)</f>
        <v>0</v>
      </c>
      <c r="N1213" t="str">
        <f ca="1">_xlfn.TEXTJOIN(", ", TRUE,
 IF(AND(L1213=TRUE, E1213&gt;0), "Membership Pricing", ""),
 IF(AND(L1213=TRUE, M1213&gt;0), "PC Points", ""),
 IF(AND(_xlfn.XLOOKUP(C1213, Products!A:A, Products!C:C, "")="Bakery", RAND()&lt;0.3), "50% Perishable", "")
)</f>
        <v/>
      </c>
      <c r="O1213" s="5">
        <f t="shared" ca="1" si="37"/>
        <v>0</v>
      </c>
    </row>
    <row r="1214" spans="1:15" x14ac:dyDescent="0.45">
      <c r="A1214" t="s">
        <v>226</v>
      </c>
      <c r="B1214" s="6">
        <f>_xlfn.XLOOKUP(Table1[[#This Row],[Transaction_ID]],Transactions!A$2:A$501,Transactions!D$2:D$501)</f>
        <v>45701</v>
      </c>
      <c r="C1214">
        <v>123533</v>
      </c>
      <c r="D1214" s="5">
        <f>_xlfn.XLOOKUP(Table1[[#This Row],[SKU]],Products!A$2:A$91,Products!E$2:E$91)</f>
        <v>9.49</v>
      </c>
      <c r="E1214" s="5">
        <f>_xlfn.XLOOKUP(C1214,Products!A$2:A$91,Products!F$2:F$91)</f>
        <v>0</v>
      </c>
      <c r="F1214">
        <v>2</v>
      </c>
      <c r="G1214" s="5">
        <f>Table1[[#This Row],[Price]]*Table1[[#This Row],[Quantity_Sold]]</f>
        <v>18.98</v>
      </c>
      <c r="H1214" s="5">
        <f t="shared" ca="1" si="36"/>
        <v>18.98</v>
      </c>
      <c r="I1214">
        <f>_xlfn.XLOOKUP(Table1[[#This Row],[Transaction_ID]],Transactions!A$2:A$501,Transactions!B$2:B$501)</f>
        <v>218</v>
      </c>
      <c r="J1214">
        <f>_xlfn.XLOOKUP(Table1[[#This Row],[Transaction_ID]],Transactions!$A$2:$A$501,Transactions!$C$2:$C$501)</f>
        <v>2</v>
      </c>
      <c r="K1214" t="str">
        <f>_xlfn.XLOOKUP(Table1[[#This Row],[Transaction_ID]],Transactions!A$2:A$501,Transactions!F$2:F$501)</f>
        <v>Cash</v>
      </c>
      <c r="L1214" t="b">
        <f>_xlfn.XLOOKUP(Table1[[#This Row],[Transaction_ID]],Transactions!A$2:A$501,Transactions!G$2:G$501)</f>
        <v>1</v>
      </c>
      <c r="M1214" s="1">
        <f>IF(L1214=TRUE, _xlfn.XLOOKUP(C1214, Products!A$2:A$91,Products!G$2:G$91), 0)</f>
        <v>0</v>
      </c>
      <c r="N1214" t="str">
        <f ca="1">_xlfn.TEXTJOIN(", ", TRUE,
 IF(AND(L1214=TRUE, E1214&gt;0), "Membership Pricing", ""),
 IF(AND(L1214=TRUE, M1214&gt;0), "PC Points", ""),
 IF(AND(_xlfn.XLOOKUP(C1214, Products!A:A, Products!C:C, "")="Bakery", RAND()&lt;0.3), "50% Perishable", "")
)</f>
        <v/>
      </c>
      <c r="O1214" s="5">
        <f t="shared" ca="1" si="37"/>
        <v>0</v>
      </c>
    </row>
    <row r="1215" spans="1:15" x14ac:dyDescent="0.45">
      <c r="A1215" t="s">
        <v>226</v>
      </c>
      <c r="B1215" s="6">
        <f>_xlfn.XLOOKUP(Table1[[#This Row],[Transaction_ID]],Transactions!A$2:A$501,Transactions!D$2:D$501)</f>
        <v>45701</v>
      </c>
      <c r="C1215">
        <v>123521</v>
      </c>
      <c r="D1215" s="5">
        <f>_xlfn.XLOOKUP(Table1[[#This Row],[SKU]],Products!A$2:A$91,Products!E$2:E$91)</f>
        <v>3.99</v>
      </c>
      <c r="E1215" s="5">
        <f>_xlfn.XLOOKUP(C1215,Products!A$2:A$91,Products!F$2:F$91)</f>
        <v>0</v>
      </c>
      <c r="F1215">
        <v>2</v>
      </c>
      <c r="G1215" s="5">
        <f>Table1[[#This Row],[Price]]*Table1[[#This Row],[Quantity_Sold]]</f>
        <v>7.98</v>
      </c>
      <c r="H1215" s="5">
        <f t="shared" ca="1" si="36"/>
        <v>7.98</v>
      </c>
      <c r="I1215">
        <f>_xlfn.XLOOKUP(Table1[[#This Row],[Transaction_ID]],Transactions!A$2:A$501,Transactions!B$2:B$501)</f>
        <v>218</v>
      </c>
      <c r="J1215">
        <f>_xlfn.XLOOKUP(Table1[[#This Row],[Transaction_ID]],Transactions!$A$2:$A$501,Transactions!$C$2:$C$501)</f>
        <v>2</v>
      </c>
      <c r="K1215" t="str">
        <f>_xlfn.XLOOKUP(Table1[[#This Row],[Transaction_ID]],Transactions!A$2:A$501,Transactions!F$2:F$501)</f>
        <v>Cash</v>
      </c>
      <c r="L1215" t="b">
        <f>_xlfn.XLOOKUP(Table1[[#This Row],[Transaction_ID]],Transactions!A$2:A$501,Transactions!G$2:G$501)</f>
        <v>1</v>
      </c>
      <c r="M1215" s="1">
        <f>IF(L1215=TRUE, _xlfn.XLOOKUP(C1215, Products!A$2:A$91,Products!G$2:G$91), 0)</f>
        <v>0</v>
      </c>
      <c r="N1215" t="str">
        <f ca="1">_xlfn.TEXTJOIN(", ", TRUE,
 IF(AND(L1215=TRUE, E1215&gt;0), "Membership Pricing", ""),
 IF(AND(L1215=TRUE, M1215&gt;0), "PC Points", ""),
 IF(AND(_xlfn.XLOOKUP(C1215, Products!A:A, Products!C:C, "")="Bakery", RAND()&lt;0.3), "50% Perishable", "")
)</f>
        <v/>
      </c>
      <c r="O1215" s="5">
        <f t="shared" ca="1" si="37"/>
        <v>0</v>
      </c>
    </row>
    <row r="1216" spans="1:15" x14ac:dyDescent="0.45">
      <c r="A1216" t="s">
        <v>226</v>
      </c>
      <c r="B1216" s="6">
        <f>_xlfn.XLOOKUP(Table1[[#This Row],[Transaction_ID]],Transactions!A$2:A$501,Transactions!D$2:D$501)</f>
        <v>45701</v>
      </c>
      <c r="C1216">
        <v>123562</v>
      </c>
      <c r="D1216" s="5">
        <f>_xlfn.XLOOKUP(Table1[[#This Row],[SKU]],Products!A$2:A$91,Products!E$2:E$91)</f>
        <v>5.99</v>
      </c>
      <c r="E1216" s="5">
        <f>_xlfn.XLOOKUP(C1216,Products!A$2:A$91,Products!F$2:F$91)</f>
        <v>0</v>
      </c>
      <c r="F1216">
        <v>2</v>
      </c>
      <c r="G1216" s="5">
        <f>Table1[[#This Row],[Price]]*Table1[[#This Row],[Quantity_Sold]]</f>
        <v>11.98</v>
      </c>
      <c r="H1216" s="5">
        <f t="shared" ca="1" si="36"/>
        <v>11.98</v>
      </c>
      <c r="I1216">
        <f>_xlfn.XLOOKUP(Table1[[#This Row],[Transaction_ID]],Transactions!A$2:A$501,Transactions!B$2:B$501)</f>
        <v>218</v>
      </c>
      <c r="J1216">
        <f>_xlfn.XLOOKUP(Table1[[#This Row],[Transaction_ID]],Transactions!$A$2:$A$501,Transactions!$C$2:$C$501)</f>
        <v>2</v>
      </c>
      <c r="K1216" t="str">
        <f>_xlfn.XLOOKUP(Table1[[#This Row],[Transaction_ID]],Transactions!A$2:A$501,Transactions!F$2:F$501)</f>
        <v>Cash</v>
      </c>
      <c r="L1216" t="b">
        <f>_xlfn.XLOOKUP(Table1[[#This Row],[Transaction_ID]],Transactions!A$2:A$501,Transactions!G$2:G$501)</f>
        <v>1</v>
      </c>
      <c r="M1216" s="1">
        <f>IF(L1216=TRUE, _xlfn.XLOOKUP(C1216, Products!A$2:A$91,Products!G$2:G$91), 0)</f>
        <v>0</v>
      </c>
      <c r="N1216" t="str">
        <f ca="1">_xlfn.TEXTJOIN(", ", TRUE,
 IF(AND(L1216=TRUE, E1216&gt;0), "Membership Pricing", ""),
 IF(AND(L1216=TRUE, M1216&gt;0), "PC Points", ""),
 IF(AND(_xlfn.XLOOKUP(C1216, Products!A:A, Products!C:C, "")="Bakery", RAND()&lt;0.3), "50% Perishable", "")
)</f>
        <v/>
      </c>
      <c r="O1216" s="5">
        <f t="shared" ca="1" si="37"/>
        <v>0</v>
      </c>
    </row>
    <row r="1217" spans="1:15" x14ac:dyDescent="0.45">
      <c r="A1217" t="s">
        <v>461</v>
      </c>
      <c r="B1217" s="6">
        <f>_xlfn.XLOOKUP(Table1[[#This Row],[Transaction_ID]],Transactions!A$2:A$501,Transactions!D$2:D$501)</f>
        <v>45743</v>
      </c>
      <c r="C1217">
        <v>123520</v>
      </c>
      <c r="D1217" s="5">
        <f>_xlfn.XLOOKUP(Table1[[#This Row],[SKU]],Products!A$2:A$91,Products!E$2:E$91)</f>
        <v>3.49</v>
      </c>
      <c r="E1217" s="5">
        <f>_xlfn.XLOOKUP(C1217,Products!A$2:A$91,Products!F$2:F$91)</f>
        <v>0</v>
      </c>
      <c r="F1217">
        <v>1</v>
      </c>
      <c r="G1217" s="5">
        <f>Table1[[#This Row],[Price]]*Table1[[#This Row],[Quantity_Sold]]</f>
        <v>3.49</v>
      </c>
      <c r="H1217" s="5">
        <f t="shared" ca="1" si="36"/>
        <v>3.49</v>
      </c>
      <c r="I1217">
        <f>_xlfn.XLOOKUP(Table1[[#This Row],[Transaction_ID]],Transactions!A$2:A$501,Transactions!B$2:B$501)</f>
        <v>219</v>
      </c>
      <c r="J1217">
        <f>_xlfn.XLOOKUP(Table1[[#This Row],[Transaction_ID]],Transactions!$A$2:$A$501,Transactions!$C$2:$C$501)</f>
        <v>6</v>
      </c>
      <c r="K1217" t="str">
        <f>_xlfn.XLOOKUP(Table1[[#This Row],[Transaction_ID]],Transactions!A$2:A$501,Transactions!F$2:F$501)</f>
        <v>Cash</v>
      </c>
      <c r="L1217" t="b">
        <f>_xlfn.XLOOKUP(Table1[[#This Row],[Transaction_ID]],Transactions!A$2:A$501,Transactions!G$2:G$501)</f>
        <v>1</v>
      </c>
      <c r="M1217" s="1">
        <f>IF(L1217=TRUE, _xlfn.XLOOKUP(C1217, Products!A$2:A$91,Products!G$2:G$91), 0)</f>
        <v>2000</v>
      </c>
      <c r="N1217" t="str">
        <f ca="1">_xlfn.TEXTJOIN(", ", TRUE,
 IF(AND(L1217=TRUE, E1217&gt;0), "Membership Pricing", ""),
 IF(AND(L1217=TRUE, M1217&gt;0), "PC Points", ""),
 IF(AND(_xlfn.XLOOKUP(C1217, Products!A:A, Products!C:C, "")="Bakery", RAND()&lt;0.3), "50% Perishable", "")
)</f>
        <v>PC Points</v>
      </c>
      <c r="O1217" s="5">
        <f t="shared" ca="1" si="37"/>
        <v>0</v>
      </c>
    </row>
    <row r="1218" spans="1:15" x14ac:dyDescent="0.45">
      <c r="A1218" t="s">
        <v>461</v>
      </c>
      <c r="B1218" s="6">
        <f>_xlfn.XLOOKUP(Table1[[#This Row],[Transaction_ID]],Transactions!A$2:A$501,Transactions!D$2:D$501)</f>
        <v>45743</v>
      </c>
      <c r="C1218">
        <v>123542</v>
      </c>
      <c r="D1218" s="5">
        <f>_xlfn.XLOOKUP(Table1[[#This Row],[SKU]],Products!A$2:A$91,Products!E$2:E$91)</f>
        <v>2.4900000000000002</v>
      </c>
      <c r="E1218" s="5">
        <f>_xlfn.XLOOKUP(C1218,Products!A$2:A$91,Products!F$2:F$91)</f>
        <v>0</v>
      </c>
      <c r="F1218">
        <v>1</v>
      </c>
      <c r="G1218" s="5">
        <f>Table1[[#This Row],[Price]]*Table1[[#This Row],[Quantity_Sold]]</f>
        <v>2.4900000000000002</v>
      </c>
      <c r="H1218" s="5">
        <f t="shared" ref="H1218:H1281" ca="1" si="38" xml:space="preserve">
 IF(AND(ISNUMBER(SEARCH("50% Perishable", N1218)), ISNUMBER(SEARCH("Membership Pricing", N1218)), E1218&gt;0),
    F1218 * E1218 * 0.5,
    IF(AND(ISNUMBER(SEARCH("50% Perishable", N1218)), NOT(ISNUMBER(SEARCH("Membership Pricing", N1218)))),
       F1218 * D1218 * 0.5,
       IF(AND(L1218=TRUE, ISNUMBER(SEARCH("Membership Pricing", N1218)), E1218&gt;0),
          F1218 * E1218,
          F1218 * D1218
       )
    )
)</f>
        <v>2.4900000000000002</v>
      </c>
      <c r="I1218">
        <f>_xlfn.XLOOKUP(Table1[[#This Row],[Transaction_ID]],Transactions!A$2:A$501,Transactions!B$2:B$501)</f>
        <v>219</v>
      </c>
      <c r="J1218">
        <f>_xlfn.XLOOKUP(Table1[[#This Row],[Transaction_ID]],Transactions!$A$2:$A$501,Transactions!$C$2:$C$501)</f>
        <v>6</v>
      </c>
      <c r="K1218" t="str">
        <f>_xlfn.XLOOKUP(Table1[[#This Row],[Transaction_ID]],Transactions!A$2:A$501,Transactions!F$2:F$501)</f>
        <v>Cash</v>
      </c>
      <c r="L1218" t="b">
        <f>_xlfn.XLOOKUP(Table1[[#This Row],[Transaction_ID]],Transactions!A$2:A$501,Transactions!G$2:G$501)</f>
        <v>1</v>
      </c>
      <c r="M1218" s="1">
        <f>IF(L1218=TRUE, _xlfn.XLOOKUP(C1218, Products!A$2:A$91,Products!G$2:G$91), 0)</f>
        <v>0</v>
      </c>
      <c r="N1218" t="str">
        <f ca="1">_xlfn.TEXTJOIN(", ", TRUE,
 IF(AND(L1218=TRUE, E1218&gt;0), "Membership Pricing", ""),
 IF(AND(L1218=TRUE, M1218&gt;0), "PC Points", ""),
 IF(AND(_xlfn.XLOOKUP(C1218, Products!A:A, Products!C:C, "")="Bakery", RAND()&lt;0.3), "50% Perishable", "")
)</f>
        <v/>
      </c>
      <c r="O1218" s="5">
        <f t="shared" ref="O1218:O1281" ca="1" si="39">G1218-H1218</f>
        <v>0</v>
      </c>
    </row>
    <row r="1219" spans="1:15" x14ac:dyDescent="0.45">
      <c r="A1219" t="s">
        <v>461</v>
      </c>
      <c r="B1219" s="6">
        <f>_xlfn.XLOOKUP(Table1[[#This Row],[Transaction_ID]],Transactions!A$2:A$501,Transactions!D$2:D$501)</f>
        <v>45743</v>
      </c>
      <c r="C1219">
        <v>123582</v>
      </c>
      <c r="D1219" s="5">
        <f>_xlfn.XLOOKUP(Table1[[#This Row],[SKU]],Products!A$2:A$91,Products!E$2:E$91)</f>
        <v>3.99</v>
      </c>
      <c r="E1219" s="5">
        <f>_xlfn.XLOOKUP(C1219,Products!A$2:A$91,Products!F$2:F$91)</f>
        <v>0</v>
      </c>
      <c r="F1219">
        <v>2</v>
      </c>
      <c r="G1219" s="5">
        <f>Table1[[#This Row],[Price]]*Table1[[#This Row],[Quantity_Sold]]</f>
        <v>7.98</v>
      </c>
      <c r="H1219" s="5">
        <f t="shared" ca="1" si="38"/>
        <v>3.99</v>
      </c>
      <c r="I1219">
        <f>_xlfn.XLOOKUP(Table1[[#This Row],[Transaction_ID]],Transactions!A$2:A$501,Transactions!B$2:B$501)</f>
        <v>219</v>
      </c>
      <c r="J1219">
        <f>_xlfn.XLOOKUP(Table1[[#This Row],[Transaction_ID]],Transactions!$A$2:$A$501,Transactions!$C$2:$C$501)</f>
        <v>6</v>
      </c>
      <c r="K1219" t="str">
        <f>_xlfn.XLOOKUP(Table1[[#This Row],[Transaction_ID]],Transactions!A$2:A$501,Transactions!F$2:F$501)</f>
        <v>Cash</v>
      </c>
      <c r="L1219" t="b">
        <f>_xlfn.XLOOKUP(Table1[[#This Row],[Transaction_ID]],Transactions!A$2:A$501,Transactions!G$2:G$501)</f>
        <v>1</v>
      </c>
      <c r="M1219" s="1">
        <f>IF(L1219=TRUE, _xlfn.XLOOKUP(C1219, Products!A$2:A$91,Products!G$2:G$91), 0)</f>
        <v>0</v>
      </c>
      <c r="N1219" t="str">
        <f ca="1">_xlfn.TEXTJOIN(", ", TRUE,
 IF(AND(L1219=TRUE, E1219&gt;0), "Membership Pricing", ""),
 IF(AND(L1219=TRUE, M1219&gt;0), "PC Points", ""),
 IF(AND(_xlfn.XLOOKUP(C1219, Products!A:A, Products!C:C, "")="Bakery", RAND()&lt;0.3), "50% Perishable", "")
)</f>
        <v>50% Perishable</v>
      </c>
      <c r="O1219" s="5">
        <f t="shared" ca="1" si="39"/>
        <v>3.99</v>
      </c>
    </row>
    <row r="1220" spans="1:15" x14ac:dyDescent="0.45">
      <c r="A1220" t="s">
        <v>461</v>
      </c>
      <c r="B1220" s="6">
        <f>_xlfn.XLOOKUP(Table1[[#This Row],[Transaction_ID]],Transactions!A$2:A$501,Transactions!D$2:D$501)</f>
        <v>45743</v>
      </c>
      <c r="C1220">
        <v>123524</v>
      </c>
      <c r="D1220" s="5">
        <f>_xlfn.XLOOKUP(Table1[[#This Row],[SKU]],Products!A$2:A$91,Products!E$2:E$91)</f>
        <v>2.99</v>
      </c>
      <c r="E1220" s="5">
        <f>_xlfn.XLOOKUP(C1220,Products!A$2:A$91,Products!F$2:F$91)</f>
        <v>0</v>
      </c>
      <c r="F1220">
        <v>2</v>
      </c>
      <c r="G1220" s="5">
        <f>Table1[[#This Row],[Price]]*Table1[[#This Row],[Quantity_Sold]]</f>
        <v>5.98</v>
      </c>
      <c r="H1220" s="5">
        <f t="shared" ca="1" si="38"/>
        <v>5.98</v>
      </c>
      <c r="I1220">
        <f>_xlfn.XLOOKUP(Table1[[#This Row],[Transaction_ID]],Transactions!A$2:A$501,Transactions!B$2:B$501)</f>
        <v>219</v>
      </c>
      <c r="J1220">
        <f>_xlfn.XLOOKUP(Table1[[#This Row],[Transaction_ID]],Transactions!$A$2:$A$501,Transactions!$C$2:$C$501)</f>
        <v>6</v>
      </c>
      <c r="K1220" t="str">
        <f>_xlfn.XLOOKUP(Table1[[#This Row],[Transaction_ID]],Transactions!A$2:A$501,Transactions!F$2:F$501)</f>
        <v>Cash</v>
      </c>
      <c r="L1220" t="b">
        <f>_xlfn.XLOOKUP(Table1[[#This Row],[Transaction_ID]],Transactions!A$2:A$501,Transactions!G$2:G$501)</f>
        <v>1</v>
      </c>
      <c r="M1220" s="1">
        <f>IF(L1220=TRUE, _xlfn.XLOOKUP(C1220, Products!A$2:A$91,Products!G$2:G$91), 0)</f>
        <v>0</v>
      </c>
      <c r="N1220" t="str">
        <f ca="1">_xlfn.TEXTJOIN(", ", TRUE,
 IF(AND(L1220=TRUE, E1220&gt;0), "Membership Pricing", ""),
 IF(AND(L1220=TRUE, M1220&gt;0), "PC Points", ""),
 IF(AND(_xlfn.XLOOKUP(C1220, Products!A:A, Products!C:C, "")="Bakery", RAND()&lt;0.3), "50% Perishable", "")
)</f>
        <v/>
      </c>
      <c r="O1220" s="5">
        <f t="shared" ca="1" si="39"/>
        <v>0</v>
      </c>
    </row>
    <row r="1221" spans="1:15" x14ac:dyDescent="0.45">
      <c r="A1221" t="s">
        <v>227</v>
      </c>
      <c r="B1221" s="6">
        <f>_xlfn.XLOOKUP(Table1[[#This Row],[Transaction_ID]],Transactions!A$2:A$501,Transactions!D$2:D$501)</f>
        <v>45743</v>
      </c>
      <c r="C1221">
        <v>123520</v>
      </c>
      <c r="D1221" s="5">
        <f>_xlfn.XLOOKUP(Table1[[#This Row],[SKU]],Products!A$2:A$91,Products!E$2:E$91)</f>
        <v>3.49</v>
      </c>
      <c r="E1221" s="5">
        <f>_xlfn.XLOOKUP(C1221,Products!A$2:A$91,Products!F$2:F$91)</f>
        <v>0</v>
      </c>
      <c r="F1221">
        <v>5</v>
      </c>
      <c r="G1221" s="5">
        <f>Table1[[#This Row],[Price]]*Table1[[#This Row],[Quantity_Sold]]</f>
        <v>17.450000000000003</v>
      </c>
      <c r="H1221" s="5">
        <f t="shared" ca="1" si="38"/>
        <v>17.450000000000003</v>
      </c>
      <c r="I1221">
        <f>_xlfn.XLOOKUP(Table1[[#This Row],[Transaction_ID]],Transactions!A$2:A$501,Transactions!B$2:B$501)</f>
        <v>217</v>
      </c>
      <c r="J1221">
        <f>_xlfn.XLOOKUP(Table1[[#This Row],[Transaction_ID]],Transactions!$A$2:$A$501,Transactions!$C$2:$C$501)</f>
        <v>2</v>
      </c>
      <c r="K1221" t="str">
        <f>_xlfn.XLOOKUP(Table1[[#This Row],[Transaction_ID]],Transactions!A$2:A$501,Transactions!F$2:F$501)</f>
        <v>Cash</v>
      </c>
      <c r="L1221" t="b">
        <f>_xlfn.XLOOKUP(Table1[[#This Row],[Transaction_ID]],Transactions!A$2:A$501,Transactions!G$2:G$501)</f>
        <v>1</v>
      </c>
      <c r="M1221" s="1">
        <f>IF(L1221=TRUE, _xlfn.XLOOKUP(C1221, Products!A$2:A$91,Products!G$2:G$91), 0)</f>
        <v>2000</v>
      </c>
      <c r="N1221" t="str">
        <f ca="1">_xlfn.TEXTJOIN(", ", TRUE,
 IF(AND(L1221=TRUE, E1221&gt;0), "Membership Pricing", ""),
 IF(AND(L1221=TRUE, M1221&gt;0), "PC Points", ""),
 IF(AND(_xlfn.XLOOKUP(C1221, Products!A:A, Products!C:C, "")="Bakery", RAND()&lt;0.3), "50% Perishable", "")
)</f>
        <v>PC Points</v>
      </c>
      <c r="O1221" s="5">
        <f t="shared" ca="1" si="39"/>
        <v>0</v>
      </c>
    </row>
    <row r="1222" spans="1:15" x14ac:dyDescent="0.45">
      <c r="A1222" t="s">
        <v>227</v>
      </c>
      <c r="B1222" s="6">
        <f>_xlfn.XLOOKUP(Table1[[#This Row],[Transaction_ID]],Transactions!A$2:A$501,Transactions!D$2:D$501)</f>
        <v>45743</v>
      </c>
      <c r="C1222">
        <v>123587</v>
      </c>
      <c r="D1222" s="5">
        <f>_xlfn.XLOOKUP(Table1[[#This Row],[SKU]],Products!A$2:A$91,Products!E$2:E$91)</f>
        <v>3.99</v>
      </c>
      <c r="E1222" s="5">
        <f>_xlfn.XLOOKUP(C1222,Products!A$2:A$91,Products!F$2:F$91)</f>
        <v>0</v>
      </c>
      <c r="F1222">
        <v>4</v>
      </c>
      <c r="G1222" s="5">
        <f>Table1[[#This Row],[Price]]*Table1[[#This Row],[Quantity_Sold]]</f>
        <v>15.96</v>
      </c>
      <c r="H1222" s="5">
        <f t="shared" ca="1" si="38"/>
        <v>15.96</v>
      </c>
      <c r="I1222">
        <f>_xlfn.XLOOKUP(Table1[[#This Row],[Transaction_ID]],Transactions!A$2:A$501,Transactions!B$2:B$501)</f>
        <v>217</v>
      </c>
      <c r="J1222">
        <f>_xlfn.XLOOKUP(Table1[[#This Row],[Transaction_ID]],Transactions!$A$2:$A$501,Transactions!$C$2:$C$501)</f>
        <v>2</v>
      </c>
      <c r="K1222" t="str">
        <f>_xlfn.XLOOKUP(Table1[[#This Row],[Transaction_ID]],Transactions!A$2:A$501,Transactions!F$2:F$501)</f>
        <v>Cash</v>
      </c>
      <c r="L1222" t="b">
        <f>_xlfn.XLOOKUP(Table1[[#This Row],[Transaction_ID]],Transactions!A$2:A$501,Transactions!G$2:G$501)</f>
        <v>1</v>
      </c>
      <c r="M1222" s="1">
        <f>IF(L1222=TRUE, _xlfn.XLOOKUP(C1222, Products!A$2:A$91,Products!G$2:G$91), 0)</f>
        <v>0</v>
      </c>
      <c r="N1222" t="str">
        <f ca="1">_xlfn.TEXTJOIN(", ", TRUE,
 IF(AND(L1222=TRUE, E1222&gt;0), "Membership Pricing", ""),
 IF(AND(L1222=TRUE, M1222&gt;0), "PC Points", ""),
 IF(AND(_xlfn.XLOOKUP(C1222, Products!A:A, Products!C:C, "")="Bakery", RAND()&lt;0.3), "50% Perishable", "")
)</f>
        <v/>
      </c>
      <c r="O1222" s="5">
        <f t="shared" ca="1" si="39"/>
        <v>0</v>
      </c>
    </row>
    <row r="1223" spans="1:15" x14ac:dyDescent="0.45">
      <c r="A1223" t="s">
        <v>462</v>
      </c>
      <c r="B1223" s="6">
        <f>_xlfn.XLOOKUP(Table1[[#This Row],[Transaction_ID]],Transactions!A$2:A$501,Transactions!D$2:D$501)</f>
        <v>45743</v>
      </c>
      <c r="C1223">
        <v>123597</v>
      </c>
      <c r="D1223" s="5">
        <f>_xlfn.XLOOKUP(Table1[[#This Row],[SKU]],Products!A$2:A$91,Products!E$2:E$91)</f>
        <v>5.49</v>
      </c>
      <c r="E1223" s="5">
        <f>_xlfn.XLOOKUP(C1223,Products!A$2:A$91,Products!F$2:F$91)</f>
        <v>0</v>
      </c>
      <c r="F1223">
        <v>5</v>
      </c>
      <c r="G1223" s="5">
        <f>Table1[[#This Row],[Price]]*Table1[[#This Row],[Quantity_Sold]]</f>
        <v>27.450000000000003</v>
      </c>
      <c r="H1223" s="5">
        <f t="shared" ca="1" si="38"/>
        <v>27.450000000000003</v>
      </c>
      <c r="I1223">
        <f>_xlfn.XLOOKUP(Table1[[#This Row],[Transaction_ID]],Transactions!A$2:A$501,Transactions!B$2:B$501)</f>
        <v>220</v>
      </c>
      <c r="J1223">
        <f>_xlfn.XLOOKUP(Table1[[#This Row],[Transaction_ID]],Transactions!$A$2:$A$501,Transactions!$C$2:$C$501)</f>
        <v>3</v>
      </c>
      <c r="K1223" t="str">
        <f>_xlfn.XLOOKUP(Table1[[#This Row],[Transaction_ID]],Transactions!A$2:A$501,Transactions!F$2:F$501)</f>
        <v>Debit Card</v>
      </c>
      <c r="L1223" t="b">
        <f>_xlfn.XLOOKUP(Table1[[#This Row],[Transaction_ID]],Transactions!A$2:A$501,Transactions!G$2:G$501)</f>
        <v>1</v>
      </c>
      <c r="M1223" s="1">
        <f>IF(L1223=TRUE, _xlfn.XLOOKUP(C1223, Products!A$2:A$91,Products!G$2:G$91), 0)</f>
        <v>0</v>
      </c>
      <c r="N1223" t="str">
        <f ca="1">_xlfn.TEXTJOIN(", ", TRUE,
 IF(AND(L1223=TRUE, E1223&gt;0), "Membership Pricing", ""),
 IF(AND(L1223=TRUE, M1223&gt;0), "PC Points", ""),
 IF(AND(_xlfn.XLOOKUP(C1223, Products!A:A, Products!C:C, "")="Bakery", RAND()&lt;0.3), "50% Perishable", "")
)</f>
        <v/>
      </c>
      <c r="O1223" s="5">
        <f t="shared" ca="1" si="39"/>
        <v>0</v>
      </c>
    </row>
    <row r="1224" spans="1:15" x14ac:dyDescent="0.45">
      <c r="A1224" t="s">
        <v>462</v>
      </c>
      <c r="B1224" s="6">
        <f>_xlfn.XLOOKUP(Table1[[#This Row],[Transaction_ID]],Transactions!A$2:A$501,Transactions!D$2:D$501)</f>
        <v>45743</v>
      </c>
      <c r="C1224">
        <v>123516</v>
      </c>
      <c r="D1224" s="5">
        <f>_xlfn.XLOOKUP(Table1[[#This Row],[SKU]],Products!A$2:A$91,Products!E$2:E$91)</f>
        <v>7.99</v>
      </c>
      <c r="E1224" s="5">
        <f>_xlfn.XLOOKUP(C1224,Products!A$2:A$91,Products!F$2:F$91)</f>
        <v>0</v>
      </c>
      <c r="F1224">
        <v>3</v>
      </c>
      <c r="G1224" s="5">
        <f>Table1[[#This Row],[Price]]*Table1[[#This Row],[Quantity_Sold]]</f>
        <v>23.97</v>
      </c>
      <c r="H1224" s="5">
        <f t="shared" ca="1" si="38"/>
        <v>23.97</v>
      </c>
      <c r="I1224">
        <f>_xlfn.XLOOKUP(Table1[[#This Row],[Transaction_ID]],Transactions!A$2:A$501,Transactions!B$2:B$501)</f>
        <v>220</v>
      </c>
      <c r="J1224">
        <f>_xlfn.XLOOKUP(Table1[[#This Row],[Transaction_ID]],Transactions!$A$2:$A$501,Transactions!$C$2:$C$501)</f>
        <v>3</v>
      </c>
      <c r="K1224" t="str">
        <f>_xlfn.XLOOKUP(Table1[[#This Row],[Transaction_ID]],Transactions!A$2:A$501,Transactions!F$2:F$501)</f>
        <v>Debit Card</v>
      </c>
      <c r="L1224" t="b">
        <f>_xlfn.XLOOKUP(Table1[[#This Row],[Transaction_ID]],Transactions!A$2:A$501,Transactions!G$2:G$501)</f>
        <v>1</v>
      </c>
      <c r="M1224" s="1">
        <f>IF(L1224=TRUE, _xlfn.XLOOKUP(C1224, Products!A$2:A$91,Products!G$2:G$91), 0)</f>
        <v>0</v>
      </c>
      <c r="N1224" t="str">
        <f ca="1">_xlfn.TEXTJOIN(", ", TRUE,
 IF(AND(L1224=TRUE, E1224&gt;0), "Membership Pricing", ""),
 IF(AND(L1224=TRUE, M1224&gt;0), "PC Points", ""),
 IF(AND(_xlfn.XLOOKUP(C1224, Products!A:A, Products!C:C, "")="Bakery", RAND()&lt;0.3), "50% Perishable", "")
)</f>
        <v/>
      </c>
      <c r="O1224" s="5">
        <f t="shared" ca="1" si="39"/>
        <v>0</v>
      </c>
    </row>
    <row r="1225" spans="1:15" x14ac:dyDescent="0.45">
      <c r="A1225" t="s">
        <v>462</v>
      </c>
      <c r="B1225" s="6">
        <f>_xlfn.XLOOKUP(Table1[[#This Row],[Transaction_ID]],Transactions!A$2:A$501,Transactions!D$2:D$501)</f>
        <v>45743</v>
      </c>
      <c r="C1225">
        <v>123512</v>
      </c>
      <c r="D1225" s="5">
        <f>_xlfn.XLOOKUP(Table1[[#This Row],[SKU]],Products!A$2:A$91,Products!E$2:E$91)</f>
        <v>3.49</v>
      </c>
      <c r="E1225" s="5">
        <f>_xlfn.XLOOKUP(C1225,Products!A$2:A$91,Products!F$2:F$91)</f>
        <v>0</v>
      </c>
      <c r="F1225">
        <v>3</v>
      </c>
      <c r="G1225" s="5">
        <f>Table1[[#This Row],[Price]]*Table1[[#This Row],[Quantity_Sold]]</f>
        <v>10.47</v>
      </c>
      <c r="H1225" s="5">
        <f t="shared" ca="1" si="38"/>
        <v>10.47</v>
      </c>
      <c r="I1225">
        <f>_xlfn.XLOOKUP(Table1[[#This Row],[Transaction_ID]],Transactions!A$2:A$501,Transactions!B$2:B$501)</f>
        <v>220</v>
      </c>
      <c r="J1225">
        <f>_xlfn.XLOOKUP(Table1[[#This Row],[Transaction_ID]],Transactions!$A$2:$A$501,Transactions!$C$2:$C$501)</f>
        <v>3</v>
      </c>
      <c r="K1225" t="str">
        <f>_xlfn.XLOOKUP(Table1[[#This Row],[Transaction_ID]],Transactions!A$2:A$501,Transactions!F$2:F$501)</f>
        <v>Debit Card</v>
      </c>
      <c r="L1225" t="b">
        <f>_xlfn.XLOOKUP(Table1[[#This Row],[Transaction_ID]],Transactions!A$2:A$501,Transactions!G$2:G$501)</f>
        <v>1</v>
      </c>
      <c r="M1225" s="1">
        <f>IF(L1225=TRUE, _xlfn.XLOOKUP(C1225, Products!A$2:A$91,Products!G$2:G$91), 0)</f>
        <v>0</v>
      </c>
      <c r="N1225" t="str">
        <f ca="1">_xlfn.TEXTJOIN(", ", TRUE,
 IF(AND(L1225=TRUE, E1225&gt;0), "Membership Pricing", ""),
 IF(AND(L1225=TRUE, M1225&gt;0), "PC Points", ""),
 IF(AND(_xlfn.XLOOKUP(C1225, Products!A:A, Products!C:C, "")="Bakery", RAND()&lt;0.3), "50% Perishable", "")
)</f>
        <v/>
      </c>
      <c r="O1225" s="5">
        <f t="shared" ca="1" si="39"/>
        <v>0</v>
      </c>
    </row>
    <row r="1226" spans="1:15" x14ac:dyDescent="0.45">
      <c r="A1226" t="s">
        <v>462</v>
      </c>
      <c r="B1226" s="6">
        <f>_xlfn.XLOOKUP(Table1[[#This Row],[Transaction_ID]],Transactions!A$2:A$501,Transactions!D$2:D$501)</f>
        <v>45743</v>
      </c>
      <c r="C1226">
        <v>123561</v>
      </c>
      <c r="D1226" s="5">
        <f>_xlfn.XLOOKUP(Table1[[#This Row],[SKU]],Products!A$2:A$91,Products!E$2:E$91)</f>
        <v>8.99</v>
      </c>
      <c r="E1226" s="5">
        <f>_xlfn.XLOOKUP(C1226,Products!A$2:A$91,Products!F$2:F$91)</f>
        <v>0</v>
      </c>
      <c r="F1226">
        <v>5</v>
      </c>
      <c r="G1226" s="5">
        <f>Table1[[#This Row],[Price]]*Table1[[#This Row],[Quantity_Sold]]</f>
        <v>44.95</v>
      </c>
      <c r="H1226" s="5">
        <f t="shared" ca="1" si="38"/>
        <v>44.95</v>
      </c>
      <c r="I1226">
        <f>_xlfn.XLOOKUP(Table1[[#This Row],[Transaction_ID]],Transactions!A$2:A$501,Transactions!B$2:B$501)</f>
        <v>220</v>
      </c>
      <c r="J1226">
        <f>_xlfn.XLOOKUP(Table1[[#This Row],[Transaction_ID]],Transactions!$A$2:$A$501,Transactions!$C$2:$C$501)</f>
        <v>3</v>
      </c>
      <c r="K1226" t="str">
        <f>_xlfn.XLOOKUP(Table1[[#This Row],[Transaction_ID]],Transactions!A$2:A$501,Transactions!F$2:F$501)</f>
        <v>Debit Card</v>
      </c>
      <c r="L1226" t="b">
        <f>_xlfn.XLOOKUP(Table1[[#This Row],[Transaction_ID]],Transactions!A$2:A$501,Transactions!G$2:G$501)</f>
        <v>1</v>
      </c>
      <c r="M1226" s="1">
        <f>IF(L1226=TRUE, _xlfn.XLOOKUP(C1226, Products!A$2:A$91,Products!G$2:G$91), 0)</f>
        <v>3000</v>
      </c>
      <c r="N1226" t="str">
        <f ca="1">_xlfn.TEXTJOIN(", ", TRUE,
 IF(AND(L1226=TRUE, E1226&gt;0), "Membership Pricing", ""),
 IF(AND(L1226=TRUE, M1226&gt;0), "PC Points", ""),
 IF(AND(_xlfn.XLOOKUP(C1226, Products!A:A, Products!C:C, "")="Bakery", RAND()&lt;0.3), "50% Perishable", "")
)</f>
        <v>PC Points</v>
      </c>
      <c r="O1226" s="5">
        <f t="shared" ca="1" si="39"/>
        <v>0</v>
      </c>
    </row>
    <row r="1227" spans="1:15" x14ac:dyDescent="0.45">
      <c r="A1227" t="s">
        <v>463</v>
      </c>
      <c r="B1227" s="6">
        <f>_xlfn.XLOOKUP(Table1[[#This Row],[Transaction_ID]],Transactions!A$2:A$501,Transactions!D$2:D$501)</f>
        <v>45742</v>
      </c>
      <c r="C1227">
        <v>123525</v>
      </c>
      <c r="D1227" s="5">
        <f>_xlfn.XLOOKUP(Table1[[#This Row],[SKU]],Products!A$2:A$91,Products!E$2:E$91)</f>
        <v>3.99</v>
      </c>
      <c r="E1227" s="5">
        <f>_xlfn.XLOOKUP(C1227,Products!A$2:A$91,Products!F$2:F$91)</f>
        <v>3</v>
      </c>
      <c r="F1227">
        <v>5</v>
      </c>
      <c r="G1227" s="5">
        <f>Table1[[#This Row],[Price]]*Table1[[#This Row],[Quantity_Sold]]</f>
        <v>19.950000000000003</v>
      </c>
      <c r="H1227" s="5">
        <f t="shared" ca="1" si="38"/>
        <v>15</v>
      </c>
      <c r="I1227">
        <f>_xlfn.XLOOKUP(Table1[[#This Row],[Transaction_ID]],Transactions!A$2:A$501,Transactions!B$2:B$501)</f>
        <v>221</v>
      </c>
      <c r="J1227">
        <f>_xlfn.XLOOKUP(Table1[[#This Row],[Transaction_ID]],Transactions!$A$2:$A$501,Transactions!$C$2:$C$501)</f>
        <v>1</v>
      </c>
      <c r="K1227" t="str">
        <f>_xlfn.XLOOKUP(Table1[[#This Row],[Transaction_ID]],Transactions!A$2:A$501,Transactions!F$2:F$501)</f>
        <v>Debit Card</v>
      </c>
      <c r="L1227" t="b">
        <f>_xlfn.XLOOKUP(Table1[[#This Row],[Transaction_ID]],Transactions!A$2:A$501,Transactions!G$2:G$501)</f>
        <v>1</v>
      </c>
      <c r="M1227" s="1">
        <f>IF(L1227=TRUE, _xlfn.XLOOKUP(C1227, Products!A$2:A$91,Products!G$2:G$91), 0)</f>
        <v>0</v>
      </c>
      <c r="N1227" t="str">
        <f ca="1">_xlfn.TEXTJOIN(", ", TRUE,
 IF(AND(L1227=TRUE, E1227&gt;0), "Membership Pricing", ""),
 IF(AND(L1227=TRUE, M1227&gt;0), "PC Points", ""),
 IF(AND(_xlfn.XLOOKUP(C1227, Products!A:A, Products!C:C, "")="Bakery", RAND()&lt;0.3), "50% Perishable", "")
)</f>
        <v>Membership Pricing</v>
      </c>
      <c r="O1227" s="5">
        <f t="shared" ca="1" si="39"/>
        <v>4.9500000000000028</v>
      </c>
    </row>
    <row r="1228" spans="1:15" x14ac:dyDescent="0.45">
      <c r="A1228" t="s">
        <v>463</v>
      </c>
      <c r="B1228" s="6">
        <f>_xlfn.XLOOKUP(Table1[[#This Row],[Transaction_ID]],Transactions!A$2:A$501,Transactions!D$2:D$501)</f>
        <v>45742</v>
      </c>
      <c r="C1228">
        <v>123576</v>
      </c>
      <c r="D1228" s="5">
        <f>_xlfn.XLOOKUP(Table1[[#This Row],[SKU]],Products!A$2:A$91,Products!E$2:E$91)</f>
        <v>2.99</v>
      </c>
      <c r="E1228" s="5">
        <f>_xlfn.XLOOKUP(C1228,Products!A$2:A$91,Products!F$2:F$91)</f>
        <v>0</v>
      </c>
      <c r="F1228">
        <v>2</v>
      </c>
      <c r="G1228" s="5">
        <f>Table1[[#This Row],[Price]]*Table1[[#This Row],[Quantity_Sold]]</f>
        <v>5.98</v>
      </c>
      <c r="H1228" s="5">
        <f t="shared" ca="1" si="38"/>
        <v>5.98</v>
      </c>
      <c r="I1228">
        <f>_xlfn.XLOOKUP(Table1[[#This Row],[Transaction_ID]],Transactions!A$2:A$501,Transactions!B$2:B$501)</f>
        <v>221</v>
      </c>
      <c r="J1228">
        <f>_xlfn.XLOOKUP(Table1[[#This Row],[Transaction_ID]],Transactions!$A$2:$A$501,Transactions!$C$2:$C$501)</f>
        <v>1</v>
      </c>
      <c r="K1228" t="str">
        <f>_xlfn.XLOOKUP(Table1[[#This Row],[Transaction_ID]],Transactions!A$2:A$501,Transactions!F$2:F$501)</f>
        <v>Debit Card</v>
      </c>
      <c r="L1228" t="b">
        <f>_xlfn.XLOOKUP(Table1[[#This Row],[Transaction_ID]],Transactions!A$2:A$501,Transactions!G$2:G$501)</f>
        <v>1</v>
      </c>
      <c r="M1228" s="1">
        <f>IF(L1228=TRUE, _xlfn.XLOOKUP(C1228, Products!A$2:A$91,Products!G$2:G$91), 0)</f>
        <v>0</v>
      </c>
      <c r="N1228" t="str">
        <f ca="1">_xlfn.TEXTJOIN(", ", TRUE,
 IF(AND(L1228=TRUE, E1228&gt;0), "Membership Pricing", ""),
 IF(AND(L1228=TRUE, M1228&gt;0), "PC Points", ""),
 IF(AND(_xlfn.XLOOKUP(C1228, Products!A:A, Products!C:C, "")="Bakery", RAND()&lt;0.3), "50% Perishable", "")
)</f>
        <v/>
      </c>
      <c r="O1228" s="5">
        <f t="shared" ca="1" si="39"/>
        <v>0</v>
      </c>
    </row>
    <row r="1229" spans="1:15" x14ac:dyDescent="0.45">
      <c r="A1229" t="s">
        <v>463</v>
      </c>
      <c r="B1229" s="6">
        <f>_xlfn.XLOOKUP(Table1[[#This Row],[Transaction_ID]],Transactions!A$2:A$501,Transactions!D$2:D$501)</f>
        <v>45742</v>
      </c>
      <c r="C1229">
        <v>123523</v>
      </c>
      <c r="D1229" s="5">
        <f>_xlfn.XLOOKUP(Table1[[#This Row],[SKU]],Products!A$2:A$91,Products!E$2:E$91)</f>
        <v>5.99</v>
      </c>
      <c r="E1229" s="5">
        <f>_xlfn.XLOOKUP(C1229,Products!A$2:A$91,Products!F$2:F$91)</f>
        <v>0</v>
      </c>
      <c r="F1229">
        <v>4</v>
      </c>
      <c r="G1229" s="5">
        <f>Table1[[#This Row],[Price]]*Table1[[#This Row],[Quantity_Sold]]</f>
        <v>23.96</v>
      </c>
      <c r="H1229" s="5">
        <f t="shared" ca="1" si="38"/>
        <v>23.96</v>
      </c>
      <c r="I1229">
        <f>_xlfn.XLOOKUP(Table1[[#This Row],[Transaction_ID]],Transactions!A$2:A$501,Transactions!B$2:B$501)</f>
        <v>221</v>
      </c>
      <c r="J1229">
        <f>_xlfn.XLOOKUP(Table1[[#This Row],[Transaction_ID]],Transactions!$A$2:$A$501,Transactions!$C$2:$C$501)</f>
        <v>1</v>
      </c>
      <c r="K1229" t="str">
        <f>_xlfn.XLOOKUP(Table1[[#This Row],[Transaction_ID]],Transactions!A$2:A$501,Transactions!F$2:F$501)</f>
        <v>Debit Card</v>
      </c>
      <c r="L1229" t="b">
        <f>_xlfn.XLOOKUP(Table1[[#This Row],[Transaction_ID]],Transactions!A$2:A$501,Transactions!G$2:G$501)</f>
        <v>1</v>
      </c>
      <c r="M1229" s="1">
        <f>IF(L1229=TRUE, _xlfn.XLOOKUP(C1229, Products!A$2:A$91,Products!G$2:G$91), 0)</f>
        <v>0</v>
      </c>
      <c r="N1229" t="str">
        <f ca="1">_xlfn.TEXTJOIN(", ", TRUE,
 IF(AND(L1229=TRUE, E1229&gt;0), "Membership Pricing", ""),
 IF(AND(L1229=TRUE, M1229&gt;0), "PC Points", ""),
 IF(AND(_xlfn.XLOOKUP(C1229, Products!A:A, Products!C:C, "")="Bakery", RAND()&lt;0.3), "50% Perishable", "")
)</f>
        <v/>
      </c>
      <c r="O1229" s="5">
        <f t="shared" ca="1" si="39"/>
        <v>0</v>
      </c>
    </row>
    <row r="1230" spans="1:15" x14ac:dyDescent="0.45">
      <c r="A1230" t="s">
        <v>463</v>
      </c>
      <c r="B1230" s="6">
        <f>_xlfn.XLOOKUP(Table1[[#This Row],[Transaction_ID]],Transactions!A$2:A$501,Transactions!D$2:D$501)</f>
        <v>45742</v>
      </c>
      <c r="C1230">
        <v>123539</v>
      </c>
      <c r="D1230" s="5">
        <f>_xlfn.XLOOKUP(Table1[[#This Row],[SKU]],Products!A$2:A$91,Products!E$2:E$91)</f>
        <v>3.99</v>
      </c>
      <c r="E1230" s="5">
        <f>_xlfn.XLOOKUP(C1230,Products!A$2:A$91,Products!F$2:F$91)</f>
        <v>0</v>
      </c>
      <c r="F1230">
        <v>2</v>
      </c>
      <c r="G1230" s="5">
        <f>Table1[[#This Row],[Price]]*Table1[[#This Row],[Quantity_Sold]]</f>
        <v>7.98</v>
      </c>
      <c r="H1230" s="5">
        <f t="shared" ca="1" si="38"/>
        <v>7.98</v>
      </c>
      <c r="I1230">
        <f>_xlfn.XLOOKUP(Table1[[#This Row],[Transaction_ID]],Transactions!A$2:A$501,Transactions!B$2:B$501)</f>
        <v>221</v>
      </c>
      <c r="J1230">
        <f>_xlfn.XLOOKUP(Table1[[#This Row],[Transaction_ID]],Transactions!$A$2:$A$501,Transactions!$C$2:$C$501)</f>
        <v>1</v>
      </c>
      <c r="K1230" t="str">
        <f>_xlfn.XLOOKUP(Table1[[#This Row],[Transaction_ID]],Transactions!A$2:A$501,Transactions!F$2:F$501)</f>
        <v>Debit Card</v>
      </c>
      <c r="L1230" t="b">
        <f>_xlfn.XLOOKUP(Table1[[#This Row],[Transaction_ID]],Transactions!A$2:A$501,Transactions!G$2:G$501)</f>
        <v>1</v>
      </c>
      <c r="M1230" s="1">
        <f>IF(L1230=TRUE, _xlfn.XLOOKUP(C1230, Products!A$2:A$91,Products!G$2:G$91), 0)</f>
        <v>0</v>
      </c>
      <c r="N1230" t="str">
        <f ca="1">_xlfn.TEXTJOIN(", ", TRUE,
 IF(AND(L1230=TRUE, E1230&gt;0), "Membership Pricing", ""),
 IF(AND(L1230=TRUE, M1230&gt;0), "PC Points", ""),
 IF(AND(_xlfn.XLOOKUP(C1230, Products!A:A, Products!C:C, "")="Bakery", RAND()&lt;0.3), "50% Perishable", "")
)</f>
        <v/>
      </c>
      <c r="O1230" s="5">
        <f t="shared" ca="1" si="39"/>
        <v>0</v>
      </c>
    </row>
    <row r="1231" spans="1:15" x14ac:dyDescent="0.45">
      <c r="A1231" t="s">
        <v>464</v>
      </c>
      <c r="B1231" s="6">
        <f>_xlfn.XLOOKUP(Table1[[#This Row],[Transaction_ID]],Transactions!A$2:A$501,Transactions!D$2:D$501)</f>
        <v>45742</v>
      </c>
      <c r="C1231">
        <v>123511</v>
      </c>
      <c r="D1231" s="5">
        <f>_xlfn.XLOOKUP(Table1[[#This Row],[SKU]],Products!A$2:A$91,Products!E$2:E$91)</f>
        <v>2.4900000000000002</v>
      </c>
      <c r="E1231" s="5">
        <f>_xlfn.XLOOKUP(C1231,Products!A$2:A$91,Products!F$2:F$91)</f>
        <v>2</v>
      </c>
      <c r="F1231">
        <v>2</v>
      </c>
      <c r="G1231" s="5">
        <f>Table1[[#This Row],[Price]]*Table1[[#This Row],[Quantity_Sold]]</f>
        <v>4.9800000000000004</v>
      </c>
      <c r="H1231" s="5">
        <f t="shared" ca="1" si="38"/>
        <v>4</v>
      </c>
      <c r="I1231">
        <f>_xlfn.XLOOKUP(Table1[[#This Row],[Transaction_ID]],Transactions!A$2:A$501,Transactions!B$2:B$501)</f>
        <v>221</v>
      </c>
      <c r="J1231">
        <f>_xlfn.XLOOKUP(Table1[[#This Row],[Transaction_ID]],Transactions!$A$2:$A$501,Transactions!$C$2:$C$501)</f>
        <v>2</v>
      </c>
      <c r="K1231" t="str">
        <f>_xlfn.XLOOKUP(Table1[[#This Row],[Transaction_ID]],Transactions!A$2:A$501,Transactions!F$2:F$501)</f>
        <v>Debit Card</v>
      </c>
      <c r="L1231" t="b">
        <f>_xlfn.XLOOKUP(Table1[[#This Row],[Transaction_ID]],Transactions!A$2:A$501,Transactions!G$2:G$501)</f>
        <v>1</v>
      </c>
      <c r="M1231" s="1">
        <f>IF(L1231=TRUE, _xlfn.XLOOKUP(C1231, Products!A$2:A$91,Products!G$2:G$91), 0)</f>
        <v>0</v>
      </c>
      <c r="N1231" t="str">
        <f ca="1">_xlfn.TEXTJOIN(", ", TRUE,
 IF(AND(L1231=TRUE, E1231&gt;0), "Membership Pricing", ""),
 IF(AND(L1231=TRUE, M1231&gt;0), "PC Points", ""),
 IF(AND(_xlfn.XLOOKUP(C1231, Products!A:A, Products!C:C, "")="Bakery", RAND()&lt;0.3), "50% Perishable", "")
)</f>
        <v>Membership Pricing</v>
      </c>
      <c r="O1231" s="5">
        <f t="shared" ca="1" si="39"/>
        <v>0.98000000000000043</v>
      </c>
    </row>
    <row r="1232" spans="1:15" x14ac:dyDescent="0.45">
      <c r="A1232" t="s">
        <v>464</v>
      </c>
      <c r="B1232" s="6">
        <f>_xlfn.XLOOKUP(Table1[[#This Row],[Transaction_ID]],Transactions!A$2:A$501,Transactions!D$2:D$501)</f>
        <v>45742</v>
      </c>
      <c r="C1232">
        <v>123552</v>
      </c>
      <c r="D1232" s="5">
        <f>_xlfn.XLOOKUP(Table1[[#This Row],[SKU]],Products!A$2:A$91,Products!E$2:E$91)</f>
        <v>5.49</v>
      </c>
      <c r="E1232" s="5">
        <f>_xlfn.XLOOKUP(C1232,Products!A$2:A$91,Products!F$2:F$91)</f>
        <v>0</v>
      </c>
      <c r="F1232">
        <v>2</v>
      </c>
      <c r="G1232" s="5">
        <f>Table1[[#This Row],[Price]]*Table1[[#This Row],[Quantity_Sold]]</f>
        <v>10.98</v>
      </c>
      <c r="H1232" s="5">
        <f t="shared" ca="1" si="38"/>
        <v>10.98</v>
      </c>
      <c r="I1232">
        <f>_xlfn.XLOOKUP(Table1[[#This Row],[Transaction_ID]],Transactions!A$2:A$501,Transactions!B$2:B$501)</f>
        <v>221</v>
      </c>
      <c r="J1232">
        <f>_xlfn.XLOOKUP(Table1[[#This Row],[Transaction_ID]],Transactions!$A$2:$A$501,Transactions!$C$2:$C$501)</f>
        <v>2</v>
      </c>
      <c r="K1232" t="str">
        <f>_xlfn.XLOOKUP(Table1[[#This Row],[Transaction_ID]],Transactions!A$2:A$501,Transactions!F$2:F$501)</f>
        <v>Debit Card</v>
      </c>
      <c r="L1232" t="b">
        <f>_xlfn.XLOOKUP(Table1[[#This Row],[Transaction_ID]],Transactions!A$2:A$501,Transactions!G$2:G$501)</f>
        <v>1</v>
      </c>
      <c r="M1232" s="1">
        <f>IF(L1232=TRUE, _xlfn.XLOOKUP(C1232, Products!A$2:A$91,Products!G$2:G$91), 0)</f>
        <v>0</v>
      </c>
      <c r="N1232" t="str">
        <f ca="1">_xlfn.TEXTJOIN(", ", TRUE,
 IF(AND(L1232=TRUE, E1232&gt;0), "Membership Pricing", ""),
 IF(AND(L1232=TRUE, M1232&gt;0), "PC Points", ""),
 IF(AND(_xlfn.XLOOKUP(C1232, Products!A:A, Products!C:C, "")="Bakery", RAND()&lt;0.3), "50% Perishable", "")
)</f>
        <v/>
      </c>
      <c r="O1232" s="5">
        <f t="shared" ca="1" si="39"/>
        <v>0</v>
      </c>
    </row>
    <row r="1233" spans="1:15" x14ac:dyDescent="0.45">
      <c r="A1233" t="s">
        <v>465</v>
      </c>
      <c r="B1233" s="6">
        <f>_xlfn.XLOOKUP(Table1[[#This Row],[Transaction_ID]],Transactions!A$2:A$501,Transactions!D$2:D$501)</f>
        <v>45742</v>
      </c>
      <c r="C1233">
        <v>123529</v>
      </c>
      <c r="D1233" s="5">
        <f>_xlfn.XLOOKUP(Table1[[#This Row],[SKU]],Products!A$2:A$91,Products!E$2:E$91)</f>
        <v>2.99</v>
      </c>
      <c r="E1233" s="5">
        <f>_xlfn.XLOOKUP(C1233,Products!A$2:A$91,Products!F$2:F$91)</f>
        <v>0</v>
      </c>
      <c r="F1233">
        <v>2</v>
      </c>
      <c r="G1233" s="5">
        <f>Table1[[#This Row],[Price]]*Table1[[#This Row],[Quantity_Sold]]</f>
        <v>5.98</v>
      </c>
      <c r="H1233" s="5">
        <f t="shared" ca="1" si="38"/>
        <v>5.98</v>
      </c>
      <c r="I1233">
        <f>_xlfn.XLOOKUP(Table1[[#This Row],[Transaction_ID]],Transactions!A$2:A$501,Transactions!B$2:B$501)</f>
        <v>216</v>
      </c>
      <c r="J1233">
        <f>_xlfn.XLOOKUP(Table1[[#This Row],[Transaction_ID]],Transactions!$A$2:$A$501,Transactions!$C$2:$C$501)</f>
        <v>4</v>
      </c>
      <c r="K1233" t="str">
        <f>_xlfn.XLOOKUP(Table1[[#This Row],[Transaction_ID]],Transactions!A$2:A$501,Transactions!F$2:F$501)</f>
        <v>Debit Card</v>
      </c>
      <c r="L1233" t="b">
        <f>_xlfn.XLOOKUP(Table1[[#This Row],[Transaction_ID]],Transactions!A$2:A$501,Transactions!G$2:G$501)</f>
        <v>1</v>
      </c>
      <c r="M1233" s="1">
        <f>IF(L1233=TRUE, _xlfn.XLOOKUP(C1233, Products!A$2:A$91,Products!G$2:G$91), 0)</f>
        <v>500</v>
      </c>
      <c r="N1233" t="str">
        <f ca="1">_xlfn.TEXTJOIN(", ", TRUE,
 IF(AND(L1233=TRUE, E1233&gt;0), "Membership Pricing", ""),
 IF(AND(L1233=TRUE, M1233&gt;0), "PC Points", ""),
 IF(AND(_xlfn.XLOOKUP(C1233, Products!A:A, Products!C:C, "")="Bakery", RAND()&lt;0.3), "50% Perishable", "")
)</f>
        <v>PC Points</v>
      </c>
      <c r="O1233" s="5">
        <f t="shared" ca="1" si="39"/>
        <v>0</v>
      </c>
    </row>
    <row r="1234" spans="1:15" x14ac:dyDescent="0.45">
      <c r="A1234" t="s">
        <v>465</v>
      </c>
      <c r="B1234" s="6">
        <f>_xlfn.XLOOKUP(Table1[[#This Row],[Transaction_ID]],Transactions!A$2:A$501,Transactions!D$2:D$501)</f>
        <v>45742</v>
      </c>
      <c r="C1234">
        <v>123565</v>
      </c>
      <c r="D1234" s="5">
        <f>_xlfn.XLOOKUP(Table1[[#This Row],[SKU]],Products!A$2:A$91,Products!E$2:E$91)</f>
        <v>3.49</v>
      </c>
      <c r="E1234" s="5">
        <f>_xlfn.XLOOKUP(C1234,Products!A$2:A$91,Products!F$2:F$91)</f>
        <v>0</v>
      </c>
      <c r="F1234">
        <v>2</v>
      </c>
      <c r="G1234" s="5">
        <f>Table1[[#This Row],[Price]]*Table1[[#This Row],[Quantity_Sold]]</f>
        <v>6.98</v>
      </c>
      <c r="H1234" s="5">
        <f t="shared" ca="1" si="38"/>
        <v>6.98</v>
      </c>
      <c r="I1234">
        <f>_xlfn.XLOOKUP(Table1[[#This Row],[Transaction_ID]],Transactions!A$2:A$501,Transactions!B$2:B$501)</f>
        <v>216</v>
      </c>
      <c r="J1234">
        <f>_xlfn.XLOOKUP(Table1[[#This Row],[Transaction_ID]],Transactions!$A$2:$A$501,Transactions!$C$2:$C$501)</f>
        <v>4</v>
      </c>
      <c r="K1234" t="str">
        <f>_xlfn.XLOOKUP(Table1[[#This Row],[Transaction_ID]],Transactions!A$2:A$501,Transactions!F$2:F$501)</f>
        <v>Debit Card</v>
      </c>
      <c r="L1234" t="b">
        <f>_xlfn.XLOOKUP(Table1[[#This Row],[Transaction_ID]],Transactions!A$2:A$501,Transactions!G$2:G$501)</f>
        <v>1</v>
      </c>
      <c r="M1234" s="1">
        <f>IF(L1234=TRUE, _xlfn.XLOOKUP(C1234, Products!A$2:A$91,Products!G$2:G$91), 0)</f>
        <v>0</v>
      </c>
      <c r="N1234" t="str">
        <f ca="1">_xlfn.TEXTJOIN(", ", TRUE,
 IF(AND(L1234=TRUE, E1234&gt;0), "Membership Pricing", ""),
 IF(AND(L1234=TRUE, M1234&gt;0), "PC Points", ""),
 IF(AND(_xlfn.XLOOKUP(C1234, Products!A:A, Products!C:C, "")="Bakery", RAND()&lt;0.3), "50% Perishable", "")
)</f>
        <v/>
      </c>
      <c r="O1234" s="5">
        <f t="shared" ca="1" si="39"/>
        <v>0</v>
      </c>
    </row>
    <row r="1235" spans="1:15" x14ac:dyDescent="0.45">
      <c r="A1235" t="s">
        <v>465</v>
      </c>
      <c r="B1235" s="6">
        <f>_xlfn.XLOOKUP(Table1[[#This Row],[Transaction_ID]],Transactions!A$2:A$501,Transactions!D$2:D$501)</f>
        <v>45742</v>
      </c>
      <c r="C1235">
        <v>123578</v>
      </c>
      <c r="D1235" s="5">
        <f>_xlfn.XLOOKUP(Table1[[#This Row],[SKU]],Products!A$2:A$91,Products!E$2:E$91)</f>
        <v>3.29</v>
      </c>
      <c r="E1235" s="5">
        <f>_xlfn.XLOOKUP(C1235,Products!A$2:A$91,Products!F$2:F$91)</f>
        <v>0</v>
      </c>
      <c r="F1235">
        <v>2</v>
      </c>
      <c r="G1235" s="5">
        <f>Table1[[#This Row],[Price]]*Table1[[#This Row],[Quantity_Sold]]</f>
        <v>6.58</v>
      </c>
      <c r="H1235" s="5">
        <f t="shared" ca="1" si="38"/>
        <v>3.29</v>
      </c>
      <c r="I1235">
        <f>_xlfn.XLOOKUP(Table1[[#This Row],[Transaction_ID]],Transactions!A$2:A$501,Transactions!B$2:B$501)</f>
        <v>216</v>
      </c>
      <c r="J1235">
        <f>_xlfn.XLOOKUP(Table1[[#This Row],[Transaction_ID]],Transactions!$A$2:$A$501,Transactions!$C$2:$C$501)</f>
        <v>4</v>
      </c>
      <c r="K1235" t="str">
        <f>_xlfn.XLOOKUP(Table1[[#This Row],[Transaction_ID]],Transactions!A$2:A$501,Transactions!F$2:F$501)</f>
        <v>Debit Card</v>
      </c>
      <c r="L1235" t="b">
        <f>_xlfn.XLOOKUP(Table1[[#This Row],[Transaction_ID]],Transactions!A$2:A$501,Transactions!G$2:G$501)</f>
        <v>1</v>
      </c>
      <c r="M1235" s="1">
        <f>IF(L1235=TRUE, _xlfn.XLOOKUP(C1235, Products!A$2:A$91,Products!G$2:G$91), 0)</f>
        <v>0</v>
      </c>
      <c r="N1235" t="str">
        <f ca="1">_xlfn.TEXTJOIN(", ", TRUE,
 IF(AND(L1235=TRUE, E1235&gt;0), "Membership Pricing", ""),
 IF(AND(L1235=TRUE, M1235&gt;0), "PC Points", ""),
 IF(AND(_xlfn.XLOOKUP(C1235, Products!A:A, Products!C:C, "")="Bakery", RAND()&lt;0.3), "50% Perishable", "")
)</f>
        <v>50% Perishable</v>
      </c>
      <c r="O1235" s="5">
        <f t="shared" ca="1" si="39"/>
        <v>3.29</v>
      </c>
    </row>
    <row r="1236" spans="1:15" x14ac:dyDescent="0.45">
      <c r="A1236" t="s">
        <v>465</v>
      </c>
      <c r="B1236" s="6">
        <f>_xlfn.XLOOKUP(Table1[[#This Row],[Transaction_ID]],Transactions!A$2:A$501,Transactions!D$2:D$501)</f>
        <v>45742</v>
      </c>
      <c r="C1236">
        <v>123561</v>
      </c>
      <c r="D1236" s="5">
        <f>_xlfn.XLOOKUP(Table1[[#This Row],[SKU]],Products!A$2:A$91,Products!E$2:E$91)</f>
        <v>8.99</v>
      </c>
      <c r="E1236" s="5">
        <f>_xlfn.XLOOKUP(C1236,Products!A$2:A$91,Products!F$2:F$91)</f>
        <v>0</v>
      </c>
      <c r="F1236">
        <v>3</v>
      </c>
      <c r="G1236" s="5">
        <f>Table1[[#This Row],[Price]]*Table1[[#This Row],[Quantity_Sold]]</f>
        <v>26.97</v>
      </c>
      <c r="H1236" s="5">
        <f t="shared" ca="1" si="38"/>
        <v>26.97</v>
      </c>
      <c r="I1236">
        <f>_xlfn.XLOOKUP(Table1[[#This Row],[Transaction_ID]],Transactions!A$2:A$501,Transactions!B$2:B$501)</f>
        <v>216</v>
      </c>
      <c r="J1236">
        <f>_xlfn.XLOOKUP(Table1[[#This Row],[Transaction_ID]],Transactions!$A$2:$A$501,Transactions!$C$2:$C$501)</f>
        <v>4</v>
      </c>
      <c r="K1236" t="str">
        <f>_xlfn.XLOOKUP(Table1[[#This Row],[Transaction_ID]],Transactions!A$2:A$501,Transactions!F$2:F$501)</f>
        <v>Debit Card</v>
      </c>
      <c r="L1236" t="b">
        <f>_xlfn.XLOOKUP(Table1[[#This Row],[Transaction_ID]],Transactions!A$2:A$501,Transactions!G$2:G$501)</f>
        <v>1</v>
      </c>
      <c r="M1236" s="1">
        <f>IF(L1236=TRUE, _xlfn.XLOOKUP(C1236, Products!A$2:A$91,Products!G$2:G$91), 0)</f>
        <v>3000</v>
      </c>
      <c r="N1236" t="str">
        <f ca="1">_xlfn.TEXTJOIN(", ", TRUE,
 IF(AND(L1236=TRUE, E1236&gt;0), "Membership Pricing", ""),
 IF(AND(L1236=TRUE, M1236&gt;0), "PC Points", ""),
 IF(AND(_xlfn.XLOOKUP(C1236, Products!A:A, Products!C:C, "")="Bakery", RAND()&lt;0.3), "50% Perishable", "")
)</f>
        <v>PC Points</v>
      </c>
      <c r="O1236" s="5">
        <f t="shared" ca="1" si="39"/>
        <v>0</v>
      </c>
    </row>
    <row r="1237" spans="1:15" x14ac:dyDescent="0.45">
      <c r="A1237" t="s">
        <v>466</v>
      </c>
      <c r="B1237" s="6">
        <f>_xlfn.XLOOKUP(Table1[[#This Row],[Transaction_ID]],Transactions!A$2:A$501,Transactions!D$2:D$501)</f>
        <v>45742</v>
      </c>
      <c r="C1237">
        <v>123570</v>
      </c>
      <c r="D1237" s="5">
        <f>_xlfn.XLOOKUP(Table1[[#This Row],[SKU]],Products!A$2:A$91,Products!E$2:E$91)</f>
        <v>5.49</v>
      </c>
      <c r="E1237" s="5">
        <f>_xlfn.XLOOKUP(C1237,Products!A$2:A$91,Products!F$2:F$91)</f>
        <v>0</v>
      </c>
      <c r="F1237">
        <v>4</v>
      </c>
      <c r="G1237" s="5">
        <f>Table1[[#This Row],[Price]]*Table1[[#This Row],[Quantity_Sold]]</f>
        <v>21.96</v>
      </c>
      <c r="H1237" s="5">
        <f t="shared" ca="1" si="38"/>
        <v>21.96</v>
      </c>
      <c r="I1237">
        <f>_xlfn.XLOOKUP(Table1[[#This Row],[Transaction_ID]],Transactions!A$2:A$501,Transactions!B$2:B$501)</f>
        <v>208</v>
      </c>
      <c r="J1237">
        <f>_xlfn.XLOOKUP(Table1[[#This Row],[Transaction_ID]],Transactions!$A$2:$A$501,Transactions!$C$2:$C$501)</f>
        <v>2</v>
      </c>
      <c r="K1237" t="str">
        <f>_xlfn.XLOOKUP(Table1[[#This Row],[Transaction_ID]],Transactions!A$2:A$501,Transactions!F$2:F$501)</f>
        <v>Credit Card</v>
      </c>
      <c r="L1237" t="b">
        <f>_xlfn.XLOOKUP(Table1[[#This Row],[Transaction_ID]],Transactions!A$2:A$501,Transactions!G$2:G$501)</f>
        <v>1</v>
      </c>
      <c r="M1237" s="1">
        <f>IF(L1237=TRUE, _xlfn.XLOOKUP(C1237, Products!A$2:A$91,Products!G$2:G$91), 0)</f>
        <v>0</v>
      </c>
      <c r="N1237" t="str">
        <f ca="1">_xlfn.TEXTJOIN(", ", TRUE,
 IF(AND(L1237=TRUE, E1237&gt;0), "Membership Pricing", ""),
 IF(AND(L1237=TRUE, M1237&gt;0), "PC Points", ""),
 IF(AND(_xlfn.XLOOKUP(C1237, Products!A:A, Products!C:C, "")="Bakery", RAND()&lt;0.3), "50% Perishable", "")
)</f>
        <v/>
      </c>
      <c r="O1237" s="5">
        <f t="shared" ca="1" si="39"/>
        <v>0</v>
      </c>
    </row>
    <row r="1238" spans="1:15" x14ac:dyDescent="0.45">
      <c r="A1238" t="s">
        <v>466</v>
      </c>
      <c r="B1238" s="6">
        <f>_xlfn.XLOOKUP(Table1[[#This Row],[Transaction_ID]],Transactions!A$2:A$501,Transactions!D$2:D$501)</f>
        <v>45742</v>
      </c>
      <c r="C1238">
        <v>123591</v>
      </c>
      <c r="D1238" s="5">
        <f>_xlfn.XLOOKUP(Table1[[#This Row],[SKU]],Products!A$2:A$91,Products!E$2:E$91)</f>
        <v>4.49</v>
      </c>
      <c r="E1238" s="5">
        <f>_xlfn.XLOOKUP(C1238,Products!A$2:A$91,Products!F$2:F$91)</f>
        <v>0</v>
      </c>
      <c r="F1238">
        <v>1</v>
      </c>
      <c r="G1238" s="5">
        <f>Table1[[#This Row],[Price]]*Table1[[#This Row],[Quantity_Sold]]</f>
        <v>4.49</v>
      </c>
      <c r="H1238" s="5">
        <f t="shared" ca="1" si="38"/>
        <v>4.49</v>
      </c>
      <c r="I1238">
        <f>_xlfn.XLOOKUP(Table1[[#This Row],[Transaction_ID]],Transactions!A$2:A$501,Transactions!B$2:B$501)</f>
        <v>208</v>
      </c>
      <c r="J1238">
        <f>_xlfn.XLOOKUP(Table1[[#This Row],[Transaction_ID]],Transactions!$A$2:$A$501,Transactions!$C$2:$C$501)</f>
        <v>2</v>
      </c>
      <c r="K1238" t="str">
        <f>_xlfn.XLOOKUP(Table1[[#This Row],[Transaction_ID]],Transactions!A$2:A$501,Transactions!F$2:F$501)</f>
        <v>Credit Card</v>
      </c>
      <c r="L1238" t="b">
        <f>_xlfn.XLOOKUP(Table1[[#This Row],[Transaction_ID]],Transactions!A$2:A$501,Transactions!G$2:G$501)</f>
        <v>1</v>
      </c>
      <c r="M1238" s="1">
        <f>IF(L1238=TRUE, _xlfn.XLOOKUP(C1238, Products!A$2:A$91,Products!G$2:G$91), 0)</f>
        <v>0</v>
      </c>
      <c r="N1238" t="str">
        <f ca="1">_xlfn.TEXTJOIN(", ", TRUE,
 IF(AND(L1238=TRUE, E1238&gt;0), "Membership Pricing", ""),
 IF(AND(L1238=TRUE, M1238&gt;0), "PC Points", ""),
 IF(AND(_xlfn.XLOOKUP(C1238, Products!A:A, Products!C:C, "")="Bakery", RAND()&lt;0.3), "50% Perishable", "")
)</f>
        <v/>
      </c>
      <c r="O1238" s="5">
        <f t="shared" ca="1" si="39"/>
        <v>0</v>
      </c>
    </row>
    <row r="1239" spans="1:15" x14ac:dyDescent="0.45">
      <c r="A1239" t="s">
        <v>466</v>
      </c>
      <c r="B1239" s="6">
        <f>_xlfn.XLOOKUP(Table1[[#This Row],[Transaction_ID]],Transactions!A$2:A$501,Transactions!D$2:D$501)</f>
        <v>45742</v>
      </c>
      <c r="C1239">
        <v>123527</v>
      </c>
      <c r="D1239" s="5">
        <f>_xlfn.XLOOKUP(Table1[[#This Row],[SKU]],Products!A$2:A$91,Products!E$2:E$91)</f>
        <v>4.99</v>
      </c>
      <c r="E1239" s="5">
        <f>_xlfn.XLOOKUP(C1239,Products!A$2:A$91,Products!F$2:F$91)</f>
        <v>0</v>
      </c>
      <c r="F1239">
        <v>2</v>
      </c>
      <c r="G1239" s="5">
        <f>Table1[[#This Row],[Price]]*Table1[[#This Row],[Quantity_Sold]]</f>
        <v>9.98</v>
      </c>
      <c r="H1239" s="5">
        <f t="shared" ca="1" si="38"/>
        <v>9.98</v>
      </c>
      <c r="I1239">
        <f>_xlfn.XLOOKUP(Table1[[#This Row],[Transaction_ID]],Transactions!A$2:A$501,Transactions!B$2:B$501)</f>
        <v>208</v>
      </c>
      <c r="J1239">
        <f>_xlfn.XLOOKUP(Table1[[#This Row],[Transaction_ID]],Transactions!$A$2:$A$501,Transactions!$C$2:$C$501)</f>
        <v>2</v>
      </c>
      <c r="K1239" t="str">
        <f>_xlfn.XLOOKUP(Table1[[#This Row],[Transaction_ID]],Transactions!A$2:A$501,Transactions!F$2:F$501)</f>
        <v>Credit Card</v>
      </c>
      <c r="L1239" t="b">
        <f>_xlfn.XLOOKUP(Table1[[#This Row],[Transaction_ID]],Transactions!A$2:A$501,Transactions!G$2:G$501)</f>
        <v>1</v>
      </c>
      <c r="M1239" s="1">
        <f>IF(L1239=TRUE, _xlfn.XLOOKUP(C1239, Products!A$2:A$91,Products!G$2:G$91), 0)</f>
        <v>0</v>
      </c>
      <c r="N1239" t="str">
        <f ca="1">_xlfn.TEXTJOIN(", ", TRUE,
 IF(AND(L1239=TRUE, E1239&gt;0), "Membership Pricing", ""),
 IF(AND(L1239=TRUE, M1239&gt;0), "PC Points", ""),
 IF(AND(_xlfn.XLOOKUP(C1239, Products!A:A, Products!C:C, "")="Bakery", RAND()&lt;0.3), "50% Perishable", "")
)</f>
        <v/>
      </c>
      <c r="O1239" s="5">
        <f t="shared" ca="1" si="39"/>
        <v>0</v>
      </c>
    </row>
    <row r="1240" spans="1:15" x14ac:dyDescent="0.45">
      <c r="A1240" t="s">
        <v>467</v>
      </c>
      <c r="B1240" s="6">
        <f>_xlfn.XLOOKUP(Table1[[#This Row],[Transaction_ID]],Transactions!A$2:A$501,Transactions!D$2:D$501)</f>
        <v>45735</v>
      </c>
      <c r="C1240">
        <v>123574</v>
      </c>
      <c r="D1240" s="5">
        <f>_xlfn.XLOOKUP(Table1[[#This Row],[SKU]],Products!A$2:A$91,Products!E$2:E$91)</f>
        <v>4.99</v>
      </c>
      <c r="E1240" s="5">
        <f>_xlfn.XLOOKUP(C1240,Products!A$2:A$91,Products!F$2:F$91)</f>
        <v>0</v>
      </c>
      <c r="F1240">
        <v>1</v>
      </c>
      <c r="G1240" s="5">
        <f>Table1[[#This Row],[Price]]*Table1[[#This Row],[Quantity_Sold]]</f>
        <v>4.99</v>
      </c>
      <c r="H1240" s="5">
        <f t="shared" ca="1" si="38"/>
        <v>2.4950000000000001</v>
      </c>
      <c r="I1240">
        <f>_xlfn.XLOOKUP(Table1[[#This Row],[Transaction_ID]],Transactions!A$2:A$501,Transactions!B$2:B$501)</f>
        <v>223</v>
      </c>
      <c r="J1240">
        <f>_xlfn.XLOOKUP(Table1[[#This Row],[Transaction_ID]],Transactions!$A$2:$A$501,Transactions!$C$2:$C$501)</f>
        <v>2</v>
      </c>
      <c r="K1240" t="str">
        <f>_xlfn.XLOOKUP(Table1[[#This Row],[Transaction_ID]],Transactions!A$2:A$501,Transactions!F$2:F$501)</f>
        <v>Credit Card</v>
      </c>
      <c r="L1240" t="b">
        <f>_xlfn.XLOOKUP(Table1[[#This Row],[Transaction_ID]],Transactions!A$2:A$501,Transactions!G$2:G$501)</f>
        <v>1</v>
      </c>
      <c r="M1240" s="1">
        <f>IF(L1240=TRUE, _xlfn.XLOOKUP(C1240, Products!A$2:A$91,Products!G$2:G$91), 0)</f>
        <v>0</v>
      </c>
      <c r="N1240" t="str">
        <f ca="1">_xlfn.TEXTJOIN(", ", TRUE,
 IF(AND(L1240=TRUE, E1240&gt;0), "Membership Pricing", ""),
 IF(AND(L1240=TRUE, M1240&gt;0), "PC Points", ""),
 IF(AND(_xlfn.XLOOKUP(C1240, Products!A:A, Products!C:C, "")="Bakery", RAND()&lt;0.3), "50% Perishable", "")
)</f>
        <v>50% Perishable</v>
      </c>
      <c r="O1240" s="5">
        <f t="shared" ca="1" si="39"/>
        <v>2.4950000000000001</v>
      </c>
    </row>
    <row r="1241" spans="1:15" x14ac:dyDescent="0.45">
      <c r="A1241" t="s">
        <v>467</v>
      </c>
      <c r="B1241" s="6">
        <f>_xlfn.XLOOKUP(Table1[[#This Row],[Transaction_ID]],Transactions!A$2:A$501,Transactions!D$2:D$501)</f>
        <v>45735</v>
      </c>
      <c r="C1241">
        <v>123590</v>
      </c>
      <c r="D1241" s="5">
        <f>_xlfn.XLOOKUP(Table1[[#This Row],[SKU]],Products!A$2:A$91,Products!E$2:E$91)</f>
        <v>6.99</v>
      </c>
      <c r="E1241" s="5">
        <f>_xlfn.XLOOKUP(C1241,Products!A$2:A$91,Products!F$2:F$91)</f>
        <v>6</v>
      </c>
      <c r="F1241">
        <v>2</v>
      </c>
      <c r="G1241" s="5">
        <f>Table1[[#This Row],[Price]]*Table1[[#This Row],[Quantity_Sold]]</f>
        <v>13.98</v>
      </c>
      <c r="H1241" s="5">
        <f t="shared" ca="1" si="38"/>
        <v>12</v>
      </c>
      <c r="I1241">
        <f>_xlfn.XLOOKUP(Table1[[#This Row],[Transaction_ID]],Transactions!A$2:A$501,Transactions!B$2:B$501)</f>
        <v>223</v>
      </c>
      <c r="J1241">
        <f>_xlfn.XLOOKUP(Table1[[#This Row],[Transaction_ID]],Transactions!$A$2:$A$501,Transactions!$C$2:$C$501)</f>
        <v>2</v>
      </c>
      <c r="K1241" t="str">
        <f>_xlfn.XLOOKUP(Table1[[#This Row],[Transaction_ID]],Transactions!A$2:A$501,Transactions!F$2:F$501)</f>
        <v>Credit Card</v>
      </c>
      <c r="L1241" t="b">
        <f>_xlfn.XLOOKUP(Table1[[#This Row],[Transaction_ID]],Transactions!A$2:A$501,Transactions!G$2:G$501)</f>
        <v>1</v>
      </c>
      <c r="M1241" s="1">
        <f>IF(L1241=TRUE, _xlfn.XLOOKUP(C1241, Products!A$2:A$91,Products!G$2:G$91), 0)</f>
        <v>0</v>
      </c>
      <c r="N1241" t="str">
        <f ca="1">_xlfn.TEXTJOIN(", ", TRUE,
 IF(AND(L1241=TRUE, E1241&gt;0), "Membership Pricing", ""),
 IF(AND(L1241=TRUE, M1241&gt;0), "PC Points", ""),
 IF(AND(_xlfn.XLOOKUP(C1241, Products!A:A, Products!C:C, "")="Bakery", RAND()&lt;0.3), "50% Perishable", "")
)</f>
        <v>Membership Pricing</v>
      </c>
      <c r="O1241" s="5">
        <f t="shared" ca="1" si="39"/>
        <v>1.9800000000000004</v>
      </c>
    </row>
    <row r="1242" spans="1:15" x14ac:dyDescent="0.45">
      <c r="A1242" t="s">
        <v>467</v>
      </c>
      <c r="B1242" s="6">
        <f>_xlfn.XLOOKUP(Table1[[#This Row],[Transaction_ID]],Transactions!A$2:A$501,Transactions!D$2:D$501)</f>
        <v>45735</v>
      </c>
      <c r="C1242">
        <v>123584</v>
      </c>
      <c r="D1242" s="5">
        <f>_xlfn.XLOOKUP(Table1[[#This Row],[SKU]],Products!A$2:A$91,Products!E$2:E$91)</f>
        <v>4.99</v>
      </c>
      <c r="E1242" s="5">
        <f>_xlfn.XLOOKUP(C1242,Products!A$2:A$91,Products!F$2:F$91)</f>
        <v>0</v>
      </c>
      <c r="F1242">
        <v>2</v>
      </c>
      <c r="G1242" s="5">
        <f>Table1[[#This Row],[Price]]*Table1[[#This Row],[Quantity_Sold]]</f>
        <v>9.98</v>
      </c>
      <c r="H1242" s="5">
        <f t="shared" ca="1" si="38"/>
        <v>9.98</v>
      </c>
      <c r="I1242">
        <f>_xlfn.XLOOKUP(Table1[[#This Row],[Transaction_ID]],Transactions!A$2:A$501,Transactions!B$2:B$501)</f>
        <v>223</v>
      </c>
      <c r="J1242">
        <f>_xlfn.XLOOKUP(Table1[[#This Row],[Transaction_ID]],Transactions!$A$2:$A$501,Transactions!$C$2:$C$501)</f>
        <v>2</v>
      </c>
      <c r="K1242" t="str">
        <f>_xlfn.XLOOKUP(Table1[[#This Row],[Transaction_ID]],Transactions!A$2:A$501,Transactions!F$2:F$501)</f>
        <v>Credit Card</v>
      </c>
      <c r="L1242" t="b">
        <f>_xlfn.XLOOKUP(Table1[[#This Row],[Transaction_ID]],Transactions!A$2:A$501,Transactions!G$2:G$501)</f>
        <v>1</v>
      </c>
      <c r="M1242" s="1">
        <f>IF(L1242=TRUE, _xlfn.XLOOKUP(C1242, Products!A$2:A$91,Products!G$2:G$91), 0)</f>
        <v>0</v>
      </c>
      <c r="N1242" t="str">
        <f ca="1">_xlfn.TEXTJOIN(", ", TRUE,
 IF(AND(L1242=TRUE, E1242&gt;0), "Membership Pricing", ""),
 IF(AND(L1242=TRUE, M1242&gt;0), "PC Points", ""),
 IF(AND(_xlfn.XLOOKUP(C1242, Products!A:A, Products!C:C, "")="Bakery", RAND()&lt;0.3), "50% Perishable", "")
)</f>
        <v/>
      </c>
      <c r="O1242" s="5">
        <f t="shared" ca="1" si="39"/>
        <v>0</v>
      </c>
    </row>
    <row r="1243" spans="1:15" x14ac:dyDescent="0.45">
      <c r="A1243" t="s">
        <v>228</v>
      </c>
      <c r="B1243" s="6">
        <f>_xlfn.XLOOKUP(Table1[[#This Row],[Transaction_ID]],Transactions!A$2:A$501,Transactions!D$2:D$501)</f>
        <v>45735</v>
      </c>
      <c r="C1243">
        <v>123581</v>
      </c>
      <c r="D1243" s="5">
        <f>_xlfn.XLOOKUP(Table1[[#This Row],[SKU]],Products!A$2:A$91,Products!E$2:E$91)</f>
        <v>2.99</v>
      </c>
      <c r="E1243" s="5">
        <f>_xlfn.XLOOKUP(C1243,Products!A$2:A$91,Products!F$2:F$91)</f>
        <v>0</v>
      </c>
      <c r="F1243">
        <v>4</v>
      </c>
      <c r="G1243" s="5">
        <f>Table1[[#This Row],[Price]]*Table1[[#This Row],[Quantity_Sold]]</f>
        <v>11.96</v>
      </c>
      <c r="H1243" s="5">
        <f t="shared" ca="1" si="38"/>
        <v>11.96</v>
      </c>
      <c r="I1243">
        <f>_xlfn.XLOOKUP(Table1[[#This Row],[Transaction_ID]],Transactions!A$2:A$501,Transactions!B$2:B$501)</f>
        <v>221</v>
      </c>
      <c r="J1243">
        <f>_xlfn.XLOOKUP(Table1[[#This Row],[Transaction_ID]],Transactions!$A$2:$A$501,Transactions!$C$2:$C$501)</f>
        <v>1</v>
      </c>
      <c r="K1243" t="str">
        <f>_xlfn.XLOOKUP(Table1[[#This Row],[Transaction_ID]],Transactions!A$2:A$501,Transactions!F$2:F$501)</f>
        <v>Credit Card</v>
      </c>
      <c r="L1243" t="b">
        <f>_xlfn.XLOOKUP(Table1[[#This Row],[Transaction_ID]],Transactions!A$2:A$501,Transactions!G$2:G$501)</f>
        <v>1</v>
      </c>
      <c r="M1243" s="1">
        <f>IF(L1243=TRUE, _xlfn.XLOOKUP(C1243, Products!A$2:A$91,Products!G$2:G$91), 0)</f>
        <v>0</v>
      </c>
      <c r="N1243" t="str">
        <f ca="1">_xlfn.TEXTJOIN(", ", TRUE,
 IF(AND(L1243=TRUE, E1243&gt;0), "Membership Pricing", ""),
 IF(AND(L1243=TRUE, M1243&gt;0), "PC Points", ""),
 IF(AND(_xlfn.XLOOKUP(C1243, Products!A:A, Products!C:C, "")="Bakery", RAND()&lt;0.3), "50% Perishable", "")
)</f>
        <v/>
      </c>
      <c r="O1243" s="5">
        <f t="shared" ca="1" si="39"/>
        <v>0</v>
      </c>
    </row>
    <row r="1244" spans="1:15" x14ac:dyDescent="0.45">
      <c r="A1244" t="s">
        <v>228</v>
      </c>
      <c r="B1244" s="6">
        <f>_xlfn.XLOOKUP(Table1[[#This Row],[Transaction_ID]],Transactions!A$2:A$501,Transactions!D$2:D$501)</f>
        <v>45735</v>
      </c>
      <c r="C1244">
        <v>123590</v>
      </c>
      <c r="D1244" s="5">
        <f>_xlfn.XLOOKUP(Table1[[#This Row],[SKU]],Products!A$2:A$91,Products!E$2:E$91)</f>
        <v>6.99</v>
      </c>
      <c r="E1244" s="5">
        <f>_xlfn.XLOOKUP(C1244,Products!A$2:A$91,Products!F$2:F$91)</f>
        <v>6</v>
      </c>
      <c r="F1244">
        <v>4</v>
      </c>
      <c r="G1244" s="5">
        <f>Table1[[#This Row],[Price]]*Table1[[#This Row],[Quantity_Sold]]</f>
        <v>27.96</v>
      </c>
      <c r="H1244" s="5">
        <f t="shared" ca="1" si="38"/>
        <v>24</v>
      </c>
      <c r="I1244">
        <f>_xlfn.XLOOKUP(Table1[[#This Row],[Transaction_ID]],Transactions!A$2:A$501,Transactions!B$2:B$501)</f>
        <v>221</v>
      </c>
      <c r="J1244">
        <f>_xlfn.XLOOKUP(Table1[[#This Row],[Transaction_ID]],Transactions!$A$2:$A$501,Transactions!$C$2:$C$501)</f>
        <v>1</v>
      </c>
      <c r="K1244" t="str">
        <f>_xlfn.XLOOKUP(Table1[[#This Row],[Transaction_ID]],Transactions!A$2:A$501,Transactions!F$2:F$501)</f>
        <v>Credit Card</v>
      </c>
      <c r="L1244" t="b">
        <f>_xlfn.XLOOKUP(Table1[[#This Row],[Transaction_ID]],Transactions!A$2:A$501,Transactions!G$2:G$501)</f>
        <v>1</v>
      </c>
      <c r="M1244" s="1">
        <f>IF(L1244=TRUE, _xlfn.XLOOKUP(C1244, Products!A$2:A$91,Products!G$2:G$91), 0)</f>
        <v>0</v>
      </c>
      <c r="N1244" t="str">
        <f ca="1">_xlfn.TEXTJOIN(", ", TRUE,
 IF(AND(L1244=TRUE, E1244&gt;0), "Membership Pricing", ""),
 IF(AND(L1244=TRUE, M1244&gt;0), "PC Points", ""),
 IF(AND(_xlfn.XLOOKUP(C1244, Products!A:A, Products!C:C, "")="Bakery", RAND()&lt;0.3), "50% Perishable", "")
)</f>
        <v>Membership Pricing</v>
      </c>
      <c r="O1244" s="5">
        <f t="shared" ca="1" si="39"/>
        <v>3.9600000000000009</v>
      </c>
    </row>
    <row r="1245" spans="1:15" x14ac:dyDescent="0.45">
      <c r="A1245" t="s">
        <v>228</v>
      </c>
      <c r="B1245" s="6">
        <f>_xlfn.XLOOKUP(Table1[[#This Row],[Transaction_ID]],Transactions!A$2:A$501,Transactions!D$2:D$501)</f>
        <v>45735</v>
      </c>
      <c r="C1245">
        <v>123578</v>
      </c>
      <c r="D1245" s="5">
        <f>_xlfn.XLOOKUP(Table1[[#This Row],[SKU]],Products!A$2:A$91,Products!E$2:E$91)</f>
        <v>3.29</v>
      </c>
      <c r="E1245" s="5">
        <f>_xlfn.XLOOKUP(C1245,Products!A$2:A$91,Products!F$2:F$91)</f>
        <v>0</v>
      </c>
      <c r="F1245">
        <v>1</v>
      </c>
      <c r="G1245" s="5">
        <f>Table1[[#This Row],[Price]]*Table1[[#This Row],[Quantity_Sold]]</f>
        <v>3.29</v>
      </c>
      <c r="H1245" s="5">
        <f t="shared" ca="1" si="38"/>
        <v>1.645</v>
      </c>
      <c r="I1245">
        <f>_xlfn.XLOOKUP(Table1[[#This Row],[Transaction_ID]],Transactions!A$2:A$501,Transactions!B$2:B$501)</f>
        <v>221</v>
      </c>
      <c r="J1245">
        <f>_xlfn.XLOOKUP(Table1[[#This Row],[Transaction_ID]],Transactions!$A$2:$A$501,Transactions!$C$2:$C$501)</f>
        <v>1</v>
      </c>
      <c r="K1245" t="str">
        <f>_xlfn.XLOOKUP(Table1[[#This Row],[Transaction_ID]],Transactions!A$2:A$501,Transactions!F$2:F$501)</f>
        <v>Credit Card</v>
      </c>
      <c r="L1245" t="b">
        <f>_xlfn.XLOOKUP(Table1[[#This Row],[Transaction_ID]],Transactions!A$2:A$501,Transactions!G$2:G$501)</f>
        <v>1</v>
      </c>
      <c r="M1245" s="1">
        <f>IF(L1245=TRUE, _xlfn.XLOOKUP(C1245, Products!A$2:A$91,Products!G$2:G$91), 0)</f>
        <v>0</v>
      </c>
      <c r="N1245" t="str">
        <f ca="1">_xlfn.TEXTJOIN(", ", TRUE,
 IF(AND(L1245=TRUE, E1245&gt;0), "Membership Pricing", ""),
 IF(AND(L1245=TRUE, M1245&gt;0), "PC Points", ""),
 IF(AND(_xlfn.XLOOKUP(C1245, Products!A:A, Products!C:C, "")="Bakery", RAND()&lt;0.3), "50% Perishable", "")
)</f>
        <v>50% Perishable</v>
      </c>
      <c r="O1245" s="5">
        <f t="shared" ca="1" si="39"/>
        <v>1.645</v>
      </c>
    </row>
    <row r="1246" spans="1:15" x14ac:dyDescent="0.45">
      <c r="A1246" t="s">
        <v>228</v>
      </c>
      <c r="B1246" s="6">
        <f>_xlfn.XLOOKUP(Table1[[#This Row],[Transaction_ID]],Transactions!A$2:A$501,Transactions!D$2:D$501)</f>
        <v>45735</v>
      </c>
      <c r="C1246">
        <v>123526</v>
      </c>
      <c r="D1246" s="5">
        <f>_xlfn.XLOOKUP(Table1[[#This Row],[SKU]],Products!A$2:A$91,Products!E$2:E$91)</f>
        <v>5.49</v>
      </c>
      <c r="E1246" s="5">
        <f>_xlfn.XLOOKUP(C1246,Products!A$2:A$91,Products!F$2:F$91)</f>
        <v>0</v>
      </c>
      <c r="F1246">
        <v>1</v>
      </c>
      <c r="G1246" s="5">
        <f>Table1[[#This Row],[Price]]*Table1[[#This Row],[Quantity_Sold]]</f>
        <v>5.49</v>
      </c>
      <c r="H1246" s="5">
        <f t="shared" ca="1" si="38"/>
        <v>2.7450000000000001</v>
      </c>
      <c r="I1246">
        <f>_xlfn.XLOOKUP(Table1[[#This Row],[Transaction_ID]],Transactions!A$2:A$501,Transactions!B$2:B$501)</f>
        <v>221</v>
      </c>
      <c r="J1246">
        <f>_xlfn.XLOOKUP(Table1[[#This Row],[Transaction_ID]],Transactions!$A$2:$A$501,Transactions!$C$2:$C$501)</f>
        <v>1</v>
      </c>
      <c r="K1246" t="str">
        <f>_xlfn.XLOOKUP(Table1[[#This Row],[Transaction_ID]],Transactions!A$2:A$501,Transactions!F$2:F$501)</f>
        <v>Credit Card</v>
      </c>
      <c r="L1246" t="b">
        <f>_xlfn.XLOOKUP(Table1[[#This Row],[Transaction_ID]],Transactions!A$2:A$501,Transactions!G$2:G$501)</f>
        <v>1</v>
      </c>
      <c r="M1246" s="1">
        <f>IF(L1246=TRUE, _xlfn.XLOOKUP(C1246, Products!A$2:A$91,Products!G$2:G$91), 0)</f>
        <v>0</v>
      </c>
      <c r="N1246" t="str">
        <f ca="1">_xlfn.TEXTJOIN(", ", TRUE,
 IF(AND(L1246=TRUE, E1246&gt;0), "Membership Pricing", ""),
 IF(AND(L1246=TRUE, M1246&gt;0), "PC Points", ""),
 IF(AND(_xlfn.XLOOKUP(C1246, Products!A:A, Products!C:C, "")="Bakery", RAND()&lt;0.3), "50% Perishable", "")
)</f>
        <v>50% Perishable</v>
      </c>
      <c r="O1246" s="5">
        <f t="shared" ca="1" si="39"/>
        <v>2.7450000000000001</v>
      </c>
    </row>
    <row r="1247" spans="1:15" x14ac:dyDescent="0.45">
      <c r="A1247" t="s">
        <v>229</v>
      </c>
      <c r="B1247" s="6">
        <f>_xlfn.XLOOKUP(Table1[[#This Row],[Transaction_ID]],Transactions!A$2:A$501,Transactions!D$2:D$501)</f>
        <v>45735</v>
      </c>
      <c r="C1247">
        <v>123578</v>
      </c>
      <c r="D1247" s="5">
        <f>_xlfn.XLOOKUP(Table1[[#This Row],[SKU]],Products!A$2:A$91,Products!E$2:E$91)</f>
        <v>3.29</v>
      </c>
      <c r="E1247" s="5">
        <f>_xlfn.XLOOKUP(C1247,Products!A$2:A$91,Products!F$2:F$91)</f>
        <v>0</v>
      </c>
      <c r="F1247">
        <v>1</v>
      </c>
      <c r="G1247" s="5">
        <f>Table1[[#This Row],[Price]]*Table1[[#This Row],[Quantity_Sold]]</f>
        <v>3.29</v>
      </c>
      <c r="H1247" s="5">
        <f t="shared" ca="1" si="38"/>
        <v>3.29</v>
      </c>
      <c r="I1247">
        <f>_xlfn.XLOOKUP(Table1[[#This Row],[Transaction_ID]],Transactions!A$2:A$501,Transactions!B$2:B$501)</f>
        <v>223</v>
      </c>
      <c r="J1247">
        <f>_xlfn.XLOOKUP(Table1[[#This Row],[Transaction_ID]],Transactions!$A$2:$A$501,Transactions!$C$2:$C$501)</f>
        <v>7</v>
      </c>
      <c r="K1247" t="str">
        <f>_xlfn.XLOOKUP(Table1[[#This Row],[Transaction_ID]],Transactions!A$2:A$501,Transactions!F$2:F$501)</f>
        <v>Credit Card</v>
      </c>
      <c r="L1247" t="b">
        <f>_xlfn.XLOOKUP(Table1[[#This Row],[Transaction_ID]],Transactions!A$2:A$501,Transactions!G$2:G$501)</f>
        <v>1</v>
      </c>
      <c r="M1247" s="1">
        <f>IF(L1247=TRUE, _xlfn.XLOOKUP(C1247, Products!A$2:A$91,Products!G$2:G$91), 0)</f>
        <v>0</v>
      </c>
      <c r="N1247" t="str">
        <f ca="1">_xlfn.TEXTJOIN(", ", TRUE,
 IF(AND(L1247=TRUE, E1247&gt;0), "Membership Pricing", ""),
 IF(AND(L1247=TRUE, M1247&gt;0), "PC Points", ""),
 IF(AND(_xlfn.XLOOKUP(C1247, Products!A:A, Products!C:C, "")="Bakery", RAND()&lt;0.3), "50% Perishable", "")
)</f>
        <v/>
      </c>
      <c r="O1247" s="5">
        <f t="shared" ca="1" si="39"/>
        <v>0</v>
      </c>
    </row>
    <row r="1248" spans="1:15" x14ac:dyDescent="0.45">
      <c r="A1248" t="s">
        <v>229</v>
      </c>
      <c r="B1248" s="6">
        <f>_xlfn.XLOOKUP(Table1[[#This Row],[Transaction_ID]],Transactions!A$2:A$501,Transactions!D$2:D$501)</f>
        <v>45735</v>
      </c>
      <c r="C1248">
        <v>123593</v>
      </c>
      <c r="D1248" s="5">
        <f>_xlfn.XLOOKUP(Table1[[#This Row],[SKU]],Products!A$2:A$91,Products!E$2:E$91)</f>
        <v>2.4900000000000002</v>
      </c>
      <c r="E1248" s="5">
        <f>_xlfn.XLOOKUP(C1248,Products!A$2:A$91,Products!F$2:F$91)</f>
        <v>0</v>
      </c>
      <c r="F1248">
        <v>4</v>
      </c>
      <c r="G1248" s="5">
        <f>Table1[[#This Row],[Price]]*Table1[[#This Row],[Quantity_Sold]]</f>
        <v>9.9600000000000009</v>
      </c>
      <c r="H1248" s="5">
        <f t="shared" ca="1" si="38"/>
        <v>9.9600000000000009</v>
      </c>
      <c r="I1248">
        <f>_xlfn.XLOOKUP(Table1[[#This Row],[Transaction_ID]],Transactions!A$2:A$501,Transactions!B$2:B$501)</f>
        <v>223</v>
      </c>
      <c r="J1248">
        <f>_xlfn.XLOOKUP(Table1[[#This Row],[Transaction_ID]],Transactions!$A$2:$A$501,Transactions!$C$2:$C$501)</f>
        <v>7</v>
      </c>
      <c r="K1248" t="str">
        <f>_xlfn.XLOOKUP(Table1[[#This Row],[Transaction_ID]],Transactions!A$2:A$501,Transactions!F$2:F$501)</f>
        <v>Credit Card</v>
      </c>
      <c r="L1248" t="b">
        <f>_xlfn.XLOOKUP(Table1[[#This Row],[Transaction_ID]],Transactions!A$2:A$501,Transactions!G$2:G$501)</f>
        <v>1</v>
      </c>
      <c r="M1248" s="1">
        <f>IF(L1248=TRUE, _xlfn.XLOOKUP(C1248, Products!A$2:A$91,Products!G$2:G$91), 0)</f>
        <v>0</v>
      </c>
      <c r="N1248" t="str">
        <f ca="1">_xlfn.TEXTJOIN(", ", TRUE,
 IF(AND(L1248=TRUE, E1248&gt;0), "Membership Pricing", ""),
 IF(AND(L1248=TRUE, M1248&gt;0), "PC Points", ""),
 IF(AND(_xlfn.XLOOKUP(C1248, Products!A:A, Products!C:C, "")="Bakery", RAND()&lt;0.3), "50% Perishable", "")
)</f>
        <v/>
      </c>
      <c r="O1248" s="5">
        <f t="shared" ca="1" si="39"/>
        <v>0</v>
      </c>
    </row>
    <row r="1249" spans="1:15" x14ac:dyDescent="0.45">
      <c r="A1249" t="s">
        <v>468</v>
      </c>
      <c r="B1249" s="6">
        <f>_xlfn.XLOOKUP(Table1[[#This Row],[Transaction_ID]],Transactions!A$2:A$501,Transactions!D$2:D$501)</f>
        <v>45735</v>
      </c>
      <c r="C1249">
        <v>123564</v>
      </c>
      <c r="D1249" s="5">
        <f>_xlfn.XLOOKUP(Table1[[#This Row],[SKU]],Products!A$2:A$91,Products!E$2:E$91)</f>
        <v>4.49</v>
      </c>
      <c r="E1249" s="5">
        <f>_xlfn.XLOOKUP(C1249,Products!A$2:A$91,Products!F$2:F$91)</f>
        <v>0</v>
      </c>
      <c r="F1249">
        <v>5</v>
      </c>
      <c r="G1249" s="5">
        <f>Table1[[#This Row],[Price]]*Table1[[#This Row],[Quantity_Sold]]</f>
        <v>22.450000000000003</v>
      </c>
      <c r="H1249" s="5">
        <f t="shared" ca="1" si="38"/>
        <v>22.450000000000003</v>
      </c>
      <c r="I1249">
        <f>_xlfn.XLOOKUP(Table1[[#This Row],[Transaction_ID]],Transactions!A$2:A$501,Transactions!B$2:B$501)</f>
        <v>212</v>
      </c>
      <c r="J1249">
        <f>_xlfn.XLOOKUP(Table1[[#This Row],[Transaction_ID]],Transactions!$A$2:$A$501,Transactions!$C$2:$C$501)</f>
        <v>7</v>
      </c>
      <c r="K1249" t="str">
        <f>_xlfn.XLOOKUP(Table1[[#This Row],[Transaction_ID]],Transactions!A$2:A$501,Transactions!F$2:F$501)</f>
        <v>Credit Card</v>
      </c>
      <c r="L1249" t="b">
        <f>_xlfn.XLOOKUP(Table1[[#This Row],[Transaction_ID]],Transactions!A$2:A$501,Transactions!G$2:G$501)</f>
        <v>1</v>
      </c>
      <c r="M1249" s="1">
        <f>IF(L1249=TRUE, _xlfn.XLOOKUP(C1249, Products!A$2:A$91,Products!G$2:G$91), 0)</f>
        <v>0</v>
      </c>
      <c r="N1249" t="str">
        <f ca="1">_xlfn.TEXTJOIN(", ", TRUE,
 IF(AND(L1249=TRUE, E1249&gt;0), "Membership Pricing", ""),
 IF(AND(L1249=TRUE, M1249&gt;0), "PC Points", ""),
 IF(AND(_xlfn.XLOOKUP(C1249, Products!A:A, Products!C:C, "")="Bakery", RAND()&lt;0.3), "50% Perishable", "")
)</f>
        <v/>
      </c>
      <c r="O1249" s="5">
        <f t="shared" ca="1" si="39"/>
        <v>0</v>
      </c>
    </row>
    <row r="1250" spans="1:15" x14ac:dyDescent="0.45">
      <c r="A1250" t="s">
        <v>468</v>
      </c>
      <c r="B1250" s="6">
        <f>_xlfn.XLOOKUP(Table1[[#This Row],[Transaction_ID]],Transactions!A$2:A$501,Transactions!D$2:D$501)</f>
        <v>45735</v>
      </c>
      <c r="C1250">
        <v>123570</v>
      </c>
      <c r="D1250" s="5">
        <f>_xlfn.XLOOKUP(Table1[[#This Row],[SKU]],Products!A$2:A$91,Products!E$2:E$91)</f>
        <v>5.49</v>
      </c>
      <c r="E1250" s="5">
        <f>_xlfn.XLOOKUP(C1250,Products!A$2:A$91,Products!F$2:F$91)</f>
        <v>0</v>
      </c>
      <c r="F1250">
        <v>1</v>
      </c>
      <c r="G1250" s="5">
        <f>Table1[[#This Row],[Price]]*Table1[[#This Row],[Quantity_Sold]]</f>
        <v>5.49</v>
      </c>
      <c r="H1250" s="5">
        <f t="shared" ca="1" si="38"/>
        <v>5.49</v>
      </c>
      <c r="I1250">
        <f>_xlfn.XLOOKUP(Table1[[#This Row],[Transaction_ID]],Transactions!A$2:A$501,Transactions!B$2:B$501)</f>
        <v>212</v>
      </c>
      <c r="J1250">
        <f>_xlfn.XLOOKUP(Table1[[#This Row],[Transaction_ID]],Transactions!$A$2:$A$501,Transactions!$C$2:$C$501)</f>
        <v>7</v>
      </c>
      <c r="K1250" t="str">
        <f>_xlfn.XLOOKUP(Table1[[#This Row],[Transaction_ID]],Transactions!A$2:A$501,Transactions!F$2:F$501)</f>
        <v>Credit Card</v>
      </c>
      <c r="L1250" t="b">
        <f>_xlfn.XLOOKUP(Table1[[#This Row],[Transaction_ID]],Transactions!A$2:A$501,Transactions!G$2:G$501)</f>
        <v>1</v>
      </c>
      <c r="M1250" s="1">
        <f>IF(L1250=TRUE, _xlfn.XLOOKUP(C1250, Products!A$2:A$91,Products!G$2:G$91), 0)</f>
        <v>0</v>
      </c>
      <c r="N1250" t="str">
        <f ca="1">_xlfn.TEXTJOIN(", ", TRUE,
 IF(AND(L1250=TRUE, E1250&gt;0), "Membership Pricing", ""),
 IF(AND(L1250=TRUE, M1250&gt;0), "PC Points", ""),
 IF(AND(_xlfn.XLOOKUP(C1250, Products!A:A, Products!C:C, "")="Bakery", RAND()&lt;0.3), "50% Perishable", "")
)</f>
        <v/>
      </c>
      <c r="O1250" s="5">
        <f t="shared" ca="1" si="39"/>
        <v>0</v>
      </c>
    </row>
    <row r="1251" spans="1:15" x14ac:dyDescent="0.45">
      <c r="A1251" t="s">
        <v>468</v>
      </c>
      <c r="B1251" s="6">
        <f>_xlfn.XLOOKUP(Table1[[#This Row],[Transaction_ID]],Transactions!A$2:A$501,Transactions!D$2:D$501)</f>
        <v>45735</v>
      </c>
      <c r="C1251">
        <v>123600</v>
      </c>
      <c r="D1251" s="5">
        <f>_xlfn.XLOOKUP(Table1[[#This Row],[SKU]],Products!A$2:A$91,Products!E$2:E$91)</f>
        <v>4.99</v>
      </c>
      <c r="E1251" s="5">
        <f>_xlfn.XLOOKUP(C1251,Products!A$2:A$91,Products!F$2:F$91)</f>
        <v>0</v>
      </c>
      <c r="F1251">
        <v>2</v>
      </c>
      <c r="G1251" s="5">
        <f>Table1[[#This Row],[Price]]*Table1[[#This Row],[Quantity_Sold]]</f>
        <v>9.98</v>
      </c>
      <c r="H1251" s="5">
        <f t="shared" ca="1" si="38"/>
        <v>9.98</v>
      </c>
      <c r="I1251">
        <f>_xlfn.XLOOKUP(Table1[[#This Row],[Transaction_ID]],Transactions!A$2:A$501,Transactions!B$2:B$501)</f>
        <v>212</v>
      </c>
      <c r="J1251">
        <f>_xlfn.XLOOKUP(Table1[[#This Row],[Transaction_ID]],Transactions!$A$2:$A$501,Transactions!$C$2:$C$501)</f>
        <v>7</v>
      </c>
      <c r="K1251" t="str">
        <f>_xlfn.XLOOKUP(Table1[[#This Row],[Transaction_ID]],Transactions!A$2:A$501,Transactions!F$2:F$501)</f>
        <v>Credit Card</v>
      </c>
      <c r="L1251" t="b">
        <f>_xlfn.XLOOKUP(Table1[[#This Row],[Transaction_ID]],Transactions!A$2:A$501,Transactions!G$2:G$501)</f>
        <v>1</v>
      </c>
      <c r="M1251" s="1">
        <f>IF(L1251=TRUE, _xlfn.XLOOKUP(C1251, Products!A$2:A$91,Products!G$2:G$91), 0)</f>
        <v>2000</v>
      </c>
      <c r="N1251" t="str">
        <f ca="1">_xlfn.TEXTJOIN(", ", TRUE,
 IF(AND(L1251=TRUE, E1251&gt;0), "Membership Pricing", ""),
 IF(AND(L1251=TRUE, M1251&gt;0), "PC Points", ""),
 IF(AND(_xlfn.XLOOKUP(C1251, Products!A:A, Products!C:C, "")="Bakery", RAND()&lt;0.3), "50% Perishable", "")
)</f>
        <v>PC Points</v>
      </c>
      <c r="O1251" s="5">
        <f t="shared" ca="1" si="39"/>
        <v>0</v>
      </c>
    </row>
    <row r="1252" spans="1:15" x14ac:dyDescent="0.45">
      <c r="A1252" t="s">
        <v>468</v>
      </c>
      <c r="B1252" s="6">
        <f>_xlfn.XLOOKUP(Table1[[#This Row],[Transaction_ID]],Transactions!A$2:A$501,Transactions!D$2:D$501)</f>
        <v>45735</v>
      </c>
      <c r="C1252">
        <v>123550</v>
      </c>
      <c r="D1252" s="5">
        <f>_xlfn.XLOOKUP(Table1[[#This Row],[SKU]],Products!A$2:A$91,Products!E$2:E$91)</f>
        <v>5.99</v>
      </c>
      <c r="E1252" s="5">
        <f>_xlfn.XLOOKUP(C1252,Products!A$2:A$91,Products!F$2:F$91)</f>
        <v>0</v>
      </c>
      <c r="F1252">
        <v>1</v>
      </c>
      <c r="G1252" s="5">
        <f>Table1[[#This Row],[Price]]*Table1[[#This Row],[Quantity_Sold]]</f>
        <v>5.99</v>
      </c>
      <c r="H1252" s="5">
        <f t="shared" ca="1" si="38"/>
        <v>5.99</v>
      </c>
      <c r="I1252">
        <f>_xlfn.XLOOKUP(Table1[[#This Row],[Transaction_ID]],Transactions!A$2:A$501,Transactions!B$2:B$501)</f>
        <v>212</v>
      </c>
      <c r="J1252">
        <f>_xlfn.XLOOKUP(Table1[[#This Row],[Transaction_ID]],Transactions!$A$2:$A$501,Transactions!$C$2:$C$501)</f>
        <v>7</v>
      </c>
      <c r="K1252" t="str">
        <f>_xlfn.XLOOKUP(Table1[[#This Row],[Transaction_ID]],Transactions!A$2:A$501,Transactions!F$2:F$501)</f>
        <v>Credit Card</v>
      </c>
      <c r="L1252" t="b">
        <f>_xlfn.XLOOKUP(Table1[[#This Row],[Transaction_ID]],Transactions!A$2:A$501,Transactions!G$2:G$501)</f>
        <v>1</v>
      </c>
      <c r="M1252" s="1">
        <f>IF(L1252=TRUE, _xlfn.XLOOKUP(C1252, Products!A$2:A$91,Products!G$2:G$91), 0)</f>
        <v>0</v>
      </c>
      <c r="N1252" t="str">
        <f ca="1">_xlfn.TEXTJOIN(", ", TRUE,
 IF(AND(L1252=TRUE, E1252&gt;0), "Membership Pricing", ""),
 IF(AND(L1252=TRUE, M1252&gt;0), "PC Points", ""),
 IF(AND(_xlfn.XLOOKUP(C1252, Products!A:A, Products!C:C, "")="Bakery", RAND()&lt;0.3), "50% Perishable", "")
)</f>
        <v/>
      </c>
      <c r="O1252" s="5">
        <f t="shared" ca="1" si="39"/>
        <v>0</v>
      </c>
    </row>
    <row r="1253" spans="1:15" x14ac:dyDescent="0.45">
      <c r="A1253" t="s">
        <v>469</v>
      </c>
      <c r="B1253" s="6">
        <f>_xlfn.XLOOKUP(Table1[[#This Row],[Transaction_ID]],Transactions!A$2:A$501,Transactions!D$2:D$501)</f>
        <v>45715</v>
      </c>
      <c r="C1253">
        <v>123574</v>
      </c>
      <c r="D1253" s="5">
        <f>_xlfn.XLOOKUP(Table1[[#This Row],[SKU]],Products!A$2:A$91,Products!E$2:E$91)</f>
        <v>4.99</v>
      </c>
      <c r="E1253" s="5">
        <f>_xlfn.XLOOKUP(C1253,Products!A$2:A$91,Products!F$2:F$91)</f>
        <v>0</v>
      </c>
      <c r="F1253">
        <v>2</v>
      </c>
      <c r="G1253" s="5">
        <f>Table1[[#This Row],[Price]]*Table1[[#This Row],[Quantity_Sold]]</f>
        <v>9.98</v>
      </c>
      <c r="H1253" s="5">
        <f t="shared" ca="1" si="38"/>
        <v>9.98</v>
      </c>
      <c r="I1253">
        <f>_xlfn.XLOOKUP(Table1[[#This Row],[Transaction_ID]],Transactions!A$2:A$501,Transactions!B$2:B$501)</f>
        <v>216</v>
      </c>
      <c r="J1253">
        <f>_xlfn.XLOOKUP(Table1[[#This Row],[Transaction_ID]],Transactions!$A$2:$A$501,Transactions!$C$2:$C$501)</f>
        <v>3</v>
      </c>
      <c r="K1253" t="str">
        <f>_xlfn.XLOOKUP(Table1[[#This Row],[Transaction_ID]],Transactions!A$2:A$501,Transactions!F$2:F$501)</f>
        <v>Credit Card</v>
      </c>
      <c r="L1253" t="b">
        <f>_xlfn.XLOOKUP(Table1[[#This Row],[Transaction_ID]],Transactions!A$2:A$501,Transactions!G$2:G$501)</f>
        <v>1</v>
      </c>
      <c r="M1253" s="1">
        <f>IF(L1253=TRUE, _xlfn.XLOOKUP(C1253, Products!A$2:A$91,Products!G$2:G$91), 0)</f>
        <v>0</v>
      </c>
      <c r="N1253" t="str">
        <f ca="1">_xlfn.TEXTJOIN(", ", TRUE,
 IF(AND(L1253=TRUE, E1253&gt;0), "Membership Pricing", ""),
 IF(AND(L1253=TRUE, M1253&gt;0), "PC Points", ""),
 IF(AND(_xlfn.XLOOKUP(C1253, Products!A:A, Products!C:C, "")="Bakery", RAND()&lt;0.3), "50% Perishable", "")
)</f>
        <v/>
      </c>
      <c r="O1253" s="5">
        <f t="shared" ca="1" si="39"/>
        <v>0</v>
      </c>
    </row>
    <row r="1254" spans="1:15" x14ac:dyDescent="0.45">
      <c r="A1254" t="s">
        <v>469</v>
      </c>
      <c r="B1254" s="6">
        <f>_xlfn.XLOOKUP(Table1[[#This Row],[Transaction_ID]],Transactions!A$2:A$501,Transactions!D$2:D$501)</f>
        <v>45715</v>
      </c>
      <c r="C1254">
        <v>123565</v>
      </c>
      <c r="D1254" s="5">
        <f>_xlfn.XLOOKUP(Table1[[#This Row],[SKU]],Products!A$2:A$91,Products!E$2:E$91)</f>
        <v>3.49</v>
      </c>
      <c r="E1254" s="5">
        <f>_xlfn.XLOOKUP(C1254,Products!A$2:A$91,Products!F$2:F$91)</f>
        <v>0</v>
      </c>
      <c r="F1254">
        <v>5</v>
      </c>
      <c r="G1254" s="5">
        <f>Table1[[#This Row],[Price]]*Table1[[#This Row],[Quantity_Sold]]</f>
        <v>17.450000000000003</v>
      </c>
      <c r="H1254" s="5">
        <f t="shared" ca="1" si="38"/>
        <v>17.450000000000003</v>
      </c>
      <c r="I1254">
        <f>_xlfn.XLOOKUP(Table1[[#This Row],[Transaction_ID]],Transactions!A$2:A$501,Transactions!B$2:B$501)</f>
        <v>216</v>
      </c>
      <c r="J1254">
        <f>_xlfn.XLOOKUP(Table1[[#This Row],[Transaction_ID]],Transactions!$A$2:$A$501,Transactions!$C$2:$C$501)</f>
        <v>3</v>
      </c>
      <c r="K1254" t="str">
        <f>_xlfn.XLOOKUP(Table1[[#This Row],[Transaction_ID]],Transactions!A$2:A$501,Transactions!F$2:F$501)</f>
        <v>Credit Card</v>
      </c>
      <c r="L1254" t="b">
        <f>_xlfn.XLOOKUP(Table1[[#This Row],[Transaction_ID]],Transactions!A$2:A$501,Transactions!G$2:G$501)</f>
        <v>1</v>
      </c>
      <c r="M1254" s="1">
        <f>IF(L1254=TRUE, _xlfn.XLOOKUP(C1254, Products!A$2:A$91,Products!G$2:G$91), 0)</f>
        <v>0</v>
      </c>
      <c r="N1254" t="str">
        <f ca="1">_xlfn.TEXTJOIN(", ", TRUE,
 IF(AND(L1254=TRUE, E1254&gt;0), "Membership Pricing", ""),
 IF(AND(L1254=TRUE, M1254&gt;0), "PC Points", ""),
 IF(AND(_xlfn.XLOOKUP(C1254, Products!A:A, Products!C:C, "")="Bakery", RAND()&lt;0.3), "50% Perishable", "")
)</f>
        <v/>
      </c>
      <c r="O1254" s="5">
        <f t="shared" ca="1" si="39"/>
        <v>0</v>
      </c>
    </row>
    <row r="1255" spans="1:15" x14ac:dyDescent="0.45">
      <c r="A1255" t="s">
        <v>469</v>
      </c>
      <c r="B1255" s="6">
        <f>_xlfn.XLOOKUP(Table1[[#This Row],[Transaction_ID]],Transactions!A$2:A$501,Transactions!D$2:D$501)</f>
        <v>45715</v>
      </c>
      <c r="C1255">
        <v>123560</v>
      </c>
      <c r="D1255" s="5">
        <f>_xlfn.XLOOKUP(Table1[[#This Row],[SKU]],Products!A$2:A$91,Products!E$2:E$91)</f>
        <v>7.99</v>
      </c>
      <c r="E1255" s="5">
        <f>_xlfn.XLOOKUP(C1255,Products!A$2:A$91,Products!F$2:F$91)</f>
        <v>0</v>
      </c>
      <c r="F1255">
        <v>2</v>
      </c>
      <c r="G1255" s="5">
        <f>Table1[[#This Row],[Price]]*Table1[[#This Row],[Quantity_Sold]]</f>
        <v>15.98</v>
      </c>
      <c r="H1255" s="5">
        <f t="shared" ca="1" si="38"/>
        <v>15.98</v>
      </c>
      <c r="I1255">
        <f>_xlfn.XLOOKUP(Table1[[#This Row],[Transaction_ID]],Transactions!A$2:A$501,Transactions!B$2:B$501)</f>
        <v>216</v>
      </c>
      <c r="J1255">
        <f>_xlfn.XLOOKUP(Table1[[#This Row],[Transaction_ID]],Transactions!$A$2:$A$501,Transactions!$C$2:$C$501)</f>
        <v>3</v>
      </c>
      <c r="K1255" t="str">
        <f>_xlfn.XLOOKUP(Table1[[#This Row],[Transaction_ID]],Transactions!A$2:A$501,Transactions!F$2:F$501)</f>
        <v>Credit Card</v>
      </c>
      <c r="L1255" t="b">
        <f>_xlfn.XLOOKUP(Table1[[#This Row],[Transaction_ID]],Transactions!A$2:A$501,Transactions!G$2:G$501)</f>
        <v>1</v>
      </c>
      <c r="M1255" s="1">
        <f>IF(L1255=TRUE, _xlfn.XLOOKUP(C1255, Products!A$2:A$91,Products!G$2:G$91), 0)</f>
        <v>0</v>
      </c>
      <c r="N1255" t="str">
        <f ca="1">_xlfn.TEXTJOIN(", ", TRUE,
 IF(AND(L1255=TRUE, E1255&gt;0), "Membership Pricing", ""),
 IF(AND(L1255=TRUE, M1255&gt;0), "PC Points", ""),
 IF(AND(_xlfn.XLOOKUP(C1255, Products!A:A, Products!C:C, "")="Bakery", RAND()&lt;0.3), "50% Perishable", "")
)</f>
        <v/>
      </c>
      <c r="O1255" s="5">
        <f t="shared" ca="1" si="39"/>
        <v>0</v>
      </c>
    </row>
    <row r="1256" spans="1:15" x14ac:dyDescent="0.45">
      <c r="A1256" t="s">
        <v>469</v>
      </c>
      <c r="B1256" s="6">
        <f>_xlfn.XLOOKUP(Table1[[#This Row],[Transaction_ID]],Transactions!A$2:A$501,Transactions!D$2:D$501)</f>
        <v>45715</v>
      </c>
      <c r="C1256">
        <v>123550</v>
      </c>
      <c r="D1256" s="5">
        <f>_xlfn.XLOOKUP(Table1[[#This Row],[SKU]],Products!A$2:A$91,Products!E$2:E$91)</f>
        <v>5.99</v>
      </c>
      <c r="E1256" s="5">
        <f>_xlfn.XLOOKUP(C1256,Products!A$2:A$91,Products!F$2:F$91)</f>
        <v>0</v>
      </c>
      <c r="F1256">
        <v>1</v>
      </c>
      <c r="G1256" s="5">
        <f>Table1[[#This Row],[Price]]*Table1[[#This Row],[Quantity_Sold]]</f>
        <v>5.99</v>
      </c>
      <c r="H1256" s="5">
        <f t="shared" ca="1" si="38"/>
        <v>5.99</v>
      </c>
      <c r="I1256">
        <f>_xlfn.XLOOKUP(Table1[[#This Row],[Transaction_ID]],Transactions!A$2:A$501,Transactions!B$2:B$501)</f>
        <v>216</v>
      </c>
      <c r="J1256">
        <f>_xlfn.XLOOKUP(Table1[[#This Row],[Transaction_ID]],Transactions!$A$2:$A$501,Transactions!$C$2:$C$501)</f>
        <v>3</v>
      </c>
      <c r="K1256" t="str">
        <f>_xlfn.XLOOKUP(Table1[[#This Row],[Transaction_ID]],Transactions!A$2:A$501,Transactions!F$2:F$501)</f>
        <v>Credit Card</v>
      </c>
      <c r="L1256" t="b">
        <f>_xlfn.XLOOKUP(Table1[[#This Row],[Transaction_ID]],Transactions!A$2:A$501,Transactions!G$2:G$501)</f>
        <v>1</v>
      </c>
      <c r="M1256" s="1">
        <f>IF(L1256=TRUE, _xlfn.XLOOKUP(C1256, Products!A$2:A$91,Products!G$2:G$91), 0)</f>
        <v>0</v>
      </c>
      <c r="N1256" t="str">
        <f ca="1">_xlfn.TEXTJOIN(", ", TRUE,
 IF(AND(L1256=TRUE, E1256&gt;0), "Membership Pricing", ""),
 IF(AND(L1256=TRUE, M1256&gt;0), "PC Points", ""),
 IF(AND(_xlfn.XLOOKUP(C1256, Products!A:A, Products!C:C, "")="Bakery", RAND()&lt;0.3), "50% Perishable", "")
)</f>
        <v/>
      </c>
      <c r="O1256" s="5">
        <f t="shared" ca="1" si="39"/>
        <v>0</v>
      </c>
    </row>
    <row r="1257" spans="1:15" x14ac:dyDescent="0.45">
      <c r="A1257" t="s">
        <v>230</v>
      </c>
      <c r="B1257" s="6">
        <f>_xlfn.XLOOKUP(Table1[[#This Row],[Transaction_ID]],Transactions!A$2:A$501,Transactions!D$2:D$501)</f>
        <v>45715</v>
      </c>
      <c r="C1257">
        <v>123568</v>
      </c>
      <c r="D1257" s="5">
        <f>_xlfn.XLOOKUP(Table1[[#This Row],[SKU]],Products!A$2:A$91,Products!E$2:E$91)</f>
        <v>4.99</v>
      </c>
      <c r="E1257" s="5">
        <f>_xlfn.XLOOKUP(C1257,Products!A$2:A$91,Products!F$2:F$91)</f>
        <v>4</v>
      </c>
      <c r="F1257">
        <v>1</v>
      </c>
      <c r="G1257" s="5">
        <f>Table1[[#This Row],[Price]]*Table1[[#This Row],[Quantity_Sold]]</f>
        <v>4.99</v>
      </c>
      <c r="H1257" s="5">
        <f t="shared" ca="1" si="38"/>
        <v>4</v>
      </c>
      <c r="I1257">
        <f>_xlfn.XLOOKUP(Table1[[#This Row],[Transaction_ID]],Transactions!A$2:A$501,Transactions!B$2:B$501)</f>
        <v>217</v>
      </c>
      <c r="J1257">
        <f>_xlfn.XLOOKUP(Table1[[#This Row],[Transaction_ID]],Transactions!$A$2:$A$501,Transactions!$C$2:$C$501)</f>
        <v>3</v>
      </c>
      <c r="K1257" t="str">
        <f>_xlfn.XLOOKUP(Table1[[#This Row],[Transaction_ID]],Transactions!A$2:A$501,Transactions!F$2:F$501)</f>
        <v>Credit Card</v>
      </c>
      <c r="L1257" t="b">
        <f>_xlfn.XLOOKUP(Table1[[#This Row],[Transaction_ID]],Transactions!A$2:A$501,Transactions!G$2:G$501)</f>
        <v>1</v>
      </c>
      <c r="M1257" s="1">
        <f>IF(L1257=TRUE, _xlfn.XLOOKUP(C1257, Products!A$2:A$91,Products!G$2:G$91), 0)</f>
        <v>0</v>
      </c>
      <c r="N1257" t="str">
        <f ca="1">_xlfn.TEXTJOIN(", ", TRUE,
 IF(AND(L1257=TRUE, E1257&gt;0), "Membership Pricing", ""),
 IF(AND(L1257=TRUE, M1257&gt;0), "PC Points", ""),
 IF(AND(_xlfn.XLOOKUP(C1257, Products!A:A, Products!C:C, "")="Bakery", RAND()&lt;0.3), "50% Perishable", "")
)</f>
        <v>Membership Pricing</v>
      </c>
      <c r="O1257" s="5">
        <f t="shared" ca="1" si="39"/>
        <v>0.99000000000000021</v>
      </c>
    </row>
    <row r="1258" spans="1:15" x14ac:dyDescent="0.45">
      <c r="A1258" t="s">
        <v>230</v>
      </c>
      <c r="B1258" s="6">
        <f>_xlfn.XLOOKUP(Table1[[#This Row],[Transaction_ID]],Transactions!A$2:A$501,Transactions!D$2:D$501)</f>
        <v>45715</v>
      </c>
      <c r="C1258">
        <v>123570</v>
      </c>
      <c r="D1258" s="5">
        <f>_xlfn.XLOOKUP(Table1[[#This Row],[SKU]],Products!A$2:A$91,Products!E$2:E$91)</f>
        <v>5.49</v>
      </c>
      <c r="E1258" s="5">
        <f>_xlfn.XLOOKUP(C1258,Products!A$2:A$91,Products!F$2:F$91)</f>
        <v>0</v>
      </c>
      <c r="F1258">
        <v>5</v>
      </c>
      <c r="G1258" s="5">
        <f>Table1[[#This Row],[Price]]*Table1[[#This Row],[Quantity_Sold]]</f>
        <v>27.450000000000003</v>
      </c>
      <c r="H1258" s="5">
        <f t="shared" ca="1" si="38"/>
        <v>27.450000000000003</v>
      </c>
      <c r="I1258">
        <f>_xlfn.XLOOKUP(Table1[[#This Row],[Transaction_ID]],Transactions!A$2:A$501,Transactions!B$2:B$501)</f>
        <v>217</v>
      </c>
      <c r="J1258">
        <f>_xlfn.XLOOKUP(Table1[[#This Row],[Transaction_ID]],Transactions!$A$2:$A$501,Transactions!$C$2:$C$501)</f>
        <v>3</v>
      </c>
      <c r="K1258" t="str">
        <f>_xlfn.XLOOKUP(Table1[[#This Row],[Transaction_ID]],Transactions!A$2:A$501,Transactions!F$2:F$501)</f>
        <v>Credit Card</v>
      </c>
      <c r="L1258" t="b">
        <f>_xlfn.XLOOKUP(Table1[[#This Row],[Transaction_ID]],Transactions!A$2:A$501,Transactions!G$2:G$501)</f>
        <v>1</v>
      </c>
      <c r="M1258" s="1">
        <f>IF(L1258=TRUE, _xlfn.XLOOKUP(C1258, Products!A$2:A$91,Products!G$2:G$91), 0)</f>
        <v>0</v>
      </c>
      <c r="N1258" t="str">
        <f ca="1">_xlfn.TEXTJOIN(", ", TRUE,
 IF(AND(L1258=TRUE, E1258&gt;0), "Membership Pricing", ""),
 IF(AND(L1258=TRUE, M1258&gt;0), "PC Points", ""),
 IF(AND(_xlfn.XLOOKUP(C1258, Products!A:A, Products!C:C, "")="Bakery", RAND()&lt;0.3), "50% Perishable", "")
)</f>
        <v/>
      </c>
      <c r="O1258" s="5">
        <f t="shared" ca="1" si="39"/>
        <v>0</v>
      </c>
    </row>
    <row r="1259" spans="1:15" x14ac:dyDescent="0.45">
      <c r="A1259" t="s">
        <v>230</v>
      </c>
      <c r="B1259" s="6">
        <f>_xlfn.XLOOKUP(Table1[[#This Row],[Transaction_ID]],Transactions!A$2:A$501,Transactions!D$2:D$501)</f>
        <v>45715</v>
      </c>
      <c r="C1259">
        <v>123511</v>
      </c>
      <c r="D1259" s="5">
        <f>_xlfn.XLOOKUP(Table1[[#This Row],[SKU]],Products!A$2:A$91,Products!E$2:E$91)</f>
        <v>2.4900000000000002</v>
      </c>
      <c r="E1259" s="5">
        <f>_xlfn.XLOOKUP(C1259,Products!A$2:A$91,Products!F$2:F$91)</f>
        <v>2</v>
      </c>
      <c r="F1259">
        <v>3</v>
      </c>
      <c r="G1259" s="5">
        <f>Table1[[#This Row],[Price]]*Table1[[#This Row],[Quantity_Sold]]</f>
        <v>7.4700000000000006</v>
      </c>
      <c r="H1259" s="5">
        <f t="shared" ca="1" si="38"/>
        <v>6</v>
      </c>
      <c r="I1259">
        <f>_xlfn.XLOOKUP(Table1[[#This Row],[Transaction_ID]],Transactions!A$2:A$501,Transactions!B$2:B$501)</f>
        <v>217</v>
      </c>
      <c r="J1259">
        <f>_xlfn.XLOOKUP(Table1[[#This Row],[Transaction_ID]],Transactions!$A$2:$A$501,Transactions!$C$2:$C$501)</f>
        <v>3</v>
      </c>
      <c r="K1259" t="str">
        <f>_xlfn.XLOOKUP(Table1[[#This Row],[Transaction_ID]],Transactions!A$2:A$501,Transactions!F$2:F$501)</f>
        <v>Credit Card</v>
      </c>
      <c r="L1259" t="b">
        <f>_xlfn.XLOOKUP(Table1[[#This Row],[Transaction_ID]],Transactions!A$2:A$501,Transactions!G$2:G$501)</f>
        <v>1</v>
      </c>
      <c r="M1259" s="1">
        <f>IF(L1259=TRUE, _xlfn.XLOOKUP(C1259, Products!A$2:A$91,Products!G$2:G$91), 0)</f>
        <v>0</v>
      </c>
      <c r="N1259" t="str">
        <f ca="1">_xlfn.TEXTJOIN(", ", TRUE,
 IF(AND(L1259=TRUE, E1259&gt;0), "Membership Pricing", ""),
 IF(AND(L1259=TRUE, M1259&gt;0), "PC Points", ""),
 IF(AND(_xlfn.XLOOKUP(C1259, Products!A:A, Products!C:C, "")="Bakery", RAND()&lt;0.3), "50% Perishable", "")
)</f>
        <v>Membership Pricing</v>
      </c>
      <c r="O1259" s="5">
        <f t="shared" ca="1" si="39"/>
        <v>1.4700000000000006</v>
      </c>
    </row>
    <row r="1260" spans="1:15" x14ac:dyDescent="0.45">
      <c r="A1260" t="s">
        <v>470</v>
      </c>
      <c r="B1260" s="6">
        <f>_xlfn.XLOOKUP(Table1[[#This Row],[Transaction_ID]],Transactions!A$2:A$501,Transactions!D$2:D$501)</f>
        <v>45718</v>
      </c>
      <c r="C1260">
        <v>123576</v>
      </c>
      <c r="D1260" s="5">
        <f>_xlfn.XLOOKUP(Table1[[#This Row],[SKU]],Products!A$2:A$91,Products!E$2:E$91)</f>
        <v>2.99</v>
      </c>
      <c r="E1260" s="5">
        <f>_xlfn.XLOOKUP(C1260,Products!A$2:A$91,Products!F$2:F$91)</f>
        <v>0</v>
      </c>
      <c r="F1260">
        <v>4</v>
      </c>
      <c r="G1260" s="5">
        <f>Table1[[#This Row],[Price]]*Table1[[#This Row],[Quantity_Sold]]</f>
        <v>11.96</v>
      </c>
      <c r="H1260" s="5">
        <f t="shared" ca="1" si="38"/>
        <v>11.96</v>
      </c>
      <c r="I1260">
        <f>_xlfn.XLOOKUP(Table1[[#This Row],[Transaction_ID]],Transactions!A$2:A$501,Transactions!B$2:B$501)</f>
        <v>221</v>
      </c>
      <c r="J1260">
        <f>_xlfn.XLOOKUP(Table1[[#This Row],[Transaction_ID]],Transactions!$A$2:$A$501,Transactions!$C$2:$C$501)</f>
        <v>6</v>
      </c>
      <c r="K1260" t="str">
        <f>_xlfn.XLOOKUP(Table1[[#This Row],[Transaction_ID]],Transactions!A$2:A$501,Transactions!F$2:F$501)</f>
        <v>Cash</v>
      </c>
      <c r="L1260" t="b">
        <f>_xlfn.XLOOKUP(Table1[[#This Row],[Transaction_ID]],Transactions!A$2:A$501,Transactions!G$2:G$501)</f>
        <v>1</v>
      </c>
      <c r="M1260" s="1">
        <f>IF(L1260=TRUE, _xlfn.XLOOKUP(C1260, Products!A$2:A$91,Products!G$2:G$91), 0)</f>
        <v>0</v>
      </c>
      <c r="N1260" t="str">
        <f ca="1">_xlfn.TEXTJOIN(", ", TRUE,
 IF(AND(L1260=TRUE, E1260&gt;0), "Membership Pricing", ""),
 IF(AND(L1260=TRUE, M1260&gt;0), "PC Points", ""),
 IF(AND(_xlfn.XLOOKUP(C1260, Products!A:A, Products!C:C, "")="Bakery", RAND()&lt;0.3), "50% Perishable", "")
)</f>
        <v/>
      </c>
      <c r="O1260" s="5">
        <f t="shared" ca="1" si="39"/>
        <v>0</v>
      </c>
    </row>
    <row r="1261" spans="1:15" x14ac:dyDescent="0.45">
      <c r="A1261" t="s">
        <v>470</v>
      </c>
      <c r="B1261" s="6">
        <f>_xlfn.XLOOKUP(Table1[[#This Row],[Transaction_ID]],Transactions!A$2:A$501,Transactions!D$2:D$501)</f>
        <v>45718</v>
      </c>
      <c r="C1261">
        <v>123571</v>
      </c>
      <c r="D1261" s="5">
        <f>_xlfn.XLOOKUP(Table1[[#This Row],[SKU]],Products!A$2:A$91,Products!E$2:E$91)</f>
        <v>6.99</v>
      </c>
      <c r="E1261" s="5">
        <f>_xlfn.XLOOKUP(C1261,Products!A$2:A$91,Products!F$2:F$91)</f>
        <v>0</v>
      </c>
      <c r="F1261">
        <v>2</v>
      </c>
      <c r="G1261" s="5">
        <f>Table1[[#This Row],[Price]]*Table1[[#This Row],[Quantity_Sold]]</f>
        <v>13.98</v>
      </c>
      <c r="H1261" s="5">
        <f t="shared" ca="1" si="38"/>
        <v>13.98</v>
      </c>
      <c r="I1261">
        <f>_xlfn.XLOOKUP(Table1[[#This Row],[Transaction_ID]],Transactions!A$2:A$501,Transactions!B$2:B$501)</f>
        <v>221</v>
      </c>
      <c r="J1261">
        <f>_xlfn.XLOOKUP(Table1[[#This Row],[Transaction_ID]],Transactions!$A$2:$A$501,Transactions!$C$2:$C$501)</f>
        <v>6</v>
      </c>
      <c r="K1261" t="str">
        <f>_xlfn.XLOOKUP(Table1[[#This Row],[Transaction_ID]],Transactions!A$2:A$501,Transactions!F$2:F$501)</f>
        <v>Cash</v>
      </c>
      <c r="L1261" t="b">
        <f>_xlfn.XLOOKUP(Table1[[#This Row],[Transaction_ID]],Transactions!A$2:A$501,Transactions!G$2:G$501)</f>
        <v>1</v>
      </c>
      <c r="M1261" s="1">
        <f>IF(L1261=TRUE, _xlfn.XLOOKUP(C1261, Products!A$2:A$91,Products!G$2:G$91), 0)</f>
        <v>1000</v>
      </c>
      <c r="N1261" t="str">
        <f ca="1">_xlfn.TEXTJOIN(", ", TRUE,
 IF(AND(L1261=TRUE, E1261&gt;0), "Membership Pricing", ""),
 IF(AND(L1261=TRUE, M1261&gt;0), "PC Points", ""),
 IF(AND(_xlfn.XLOOKUP(C1261, Products!A:A, Products!C:C, "")="Bakery", RAND()&lt;0.3), "50% Perishable", "")
)</f>
        <v>PC Points</v>
      </c>
      <c r="O1261" s="5">
        <f t="shared" ca="1" si="39"/>
        <v>0</v>
      </c>
    </row>
    <row r="1262" spans="1:15" x14ac:dyDescent="0.45">
      <c r="A1262" t="s">
        <v>470</v>
      </c>
      <c r="B1262" s="6">
        <f>_xlfn.XLOOKUP(Table1[[#This Row],[Transaction_ID]],Transactions!A$2:A$501,Transactions!D$2:D$501)</f>
        <v>45718</v>
      </c>
      <c r="C1262">
        <v>123580</v>
      </c>
      <c r="D1262" s="5">
        <f>_xlfn.XLOOKUP(Table1[[#This Row],[SKU]],Products!A$2:A$91,Products!E$2:E$91)</f>
        <v>3.79</v>
      </c>
      <c r="E1262" s="5">
        <f>_xlfn.XLOOKUP(C1262,Products!A$2:A$91,Products!F$2:F$91)</f>
        <v>3.49</v>
      </c>
      <c r="F1262">
        <v>3</v>
      </c>
      <c r="G1262" s="5">
        <f>Table1[[#This Row],[Price]]*Table1[[#This Row],[Quantity_Sold]]</f>
        <v>11.370000000000001</v>
      </c>
      <c r="H1262" s="5">
        <f t="shared" ca="1" si="38"/>
        <v>5.2350000000000003</v>
      </c>
      <c r="I1262">
        <f>_xlfn.XLOOKUP(Table1[[#This Row],[Transaction_ID]],Transactions!A$2:A$501,Transactions!B$2:B$501)</f>
        <v>221</v>
      </c>
      <c r="J1262">
        <f>_xlfn.XLOOKUP(Table1[[#This Row],[Transaction_ID]],Transactions!$A$2:$A$501,Transactions!$C$2:$C$501)</f>
        <v>6</v>
      </c>
      <c r="K1262" t="str">
        <f>_xlfn.XLOOKUP(Table1[[#This Row],[Transaction_ID]],Transactions!A$2:A$501,Transactions!F$2:F$501)</f>
        <v>Cash</v>
      </c>
      <c r="L1262" t="b">
        <f>_xlfn.XLOOKUP(Table1[[#This Row],[Transaction_ID]],Transactions!A$2:A$501,Transactions!G$2:G$501)</f>
        <v>1</v>
      </c>
      <c r="M1262" s="1">
        <f>IF(L1262=TRUE, _xlfn.XLOOKUP(C1262, Products!A$2:A$91,Products!G$2:G$91), 0)</f>
        <v>500</v>
      </c>
      <c r="N1262" t="str">
        <f ca="1">_xlfn.TEXTJOIN(", ", TRUE,
 IF(AND(L1262=TRUE, E1262&gt;0), "Membership Pricing", ""),
 IF(AND(L1262=TRUE, M1262&gt;0), "PC Points", ""),
 IF(AND(_xlfn.XLOOKUP(C1262, Products!A:A, Products!C:C, "")="Bakery", RAND()&lt;0.3), "50% Perishable", "")
)</f>
        <v>Membership Pricing, PC Points, 50% Perishable</v>
      </c>
      <c r="O1262" s="5">
        <f t="shared" ca="1" si="39"/>
        <v>6.1350000000000007</v>
      </c>
    </row>
    <row r="1263" spans="1:15" x14ac:dyDescent="0.45">
      <c r="A1263" t="s">
        <v>470</v>
      </c>
      <c r="B1263" s="6">
        <f>_xlfn.XLOOKUP(Table1[[#This Row],[Transaction_ID]],Transactions!A$2:A$501,Transactions!D$2:D$501)</f>
        <v>45718</v>
      </c>
      <c r="C1263">
        <v>123554</v>
      </c>
      <c r="D1263" s="5">
        <f>_xlfn.XLOOKUP(Table1[[#This Row],[SKU]],Products!A$2:A$91,Products!E$2:E$91)</f>
        <v>2.4900000000000002</v>
      </c>
      <c r="E1263" s="5">
        <f>_xlfn.XLOOKUP(C1263,Products!A$2:A$91,Products!F$2:F$91)</f>
        <v>0</v>
      </c>
      <c r="F1263">
        <v>5</v>
      </c>
      <c r="G1263" s="5">
        <f>Table1[[#This Row],[Price]]*Table1[[#This Row],[Quantity_Sold]]</f>
        <v>12.450000000000001</v>
      </c>
      <c r="H1263" s="5">
        <f t="shared" ca="1" si="38"/>
        <v>12.450000000000001</v>
      </c>
      <c r="I1263">
        <f>_xlfn.XLOOKUP(Table1[[#This Row],[Transaction_ID]],Transactions!A$2:A$501,Transactions!B$2:B$501)</f>
        <v>221</v>
      </c>
      <c r="J1263">
        <f>_xlfn.XLOOKUP(Table1[[#This Row],[Transaction_ID]],Transactions!$A$2:$A$501,Transactions!$C$2:$C$501)</f>
        <v>6</v>
      </c>
      <c r="K1263" t="str">
        <f>_xlfn.XLOOKUP(Table1[[#This Row],[Transaction_ID]],Transactions!A$2:A$501,Transactions!F$2:F$501)</f>
        <v>Cash</v>
      </c>
      <c r="L1263" t="b">
        <f>_xlfn.XLOOKUP(Table1[[#This Row],[Transaction_ID]],Transactions!A$2:A$501,Transactions!G$2:G$501)</f>
        <v>1</v>
      </c>
      <c r="M1263" s="1">
        <f>IF(L1263=TRUE, _xlfn.XLOOKUP(C1263, Products!A$2:A$91,Products!G$2:G$91), 0)</f>
        <v>0</v>
      </c>
      <c r="N1263" t="str">
        <f ca="1">_xlfn.TEXTJOIN(", ", TRUE,
 IF(AND(L1263=TRUE, E1263&gt;0), "Membership Pricing", ""),
 IF(AND(L1263=TRUE, M1263&gt;0), "PC Points", ""),
 IF(AND(_xlfn.XLOOKUP(C1263, Products!A:A, Products!C:C, "")="Bakery", RAND()&lt;0.3), "50% Perishable", "")
)</f>
        <v/>
      </c>
      <c r="O1263" s="5">
        <f t="shared" ca="1" si="39"/>
        <v>0</v>
      </c>
    </row>
    <row r="1264" spans="1:15" x14ac:dyDescent="0.45">
      <c r="A1264" t="s">
        <v>231</v>
      </c>
      <c r="B1264" s="6">
        <f>_xlfn.XLOOKUP(Table1[[#This Row],[Transaction_ID]],Transactions!A$2:A$501,Transactions!D$2:D$501)</f>
        <v>45718</v>
      </c>
      <c r="C1264">
        <v>123552</v>
      </c>
      <c r="D1264" s="5">
        <f>_xlfn.XLOOKUP(Table1[[#This Row],[SKU]],Products!A$2:A$91,Products!E$2:E$91)</f>
        <v>5.49</v>
      </c>
      <c r="E1264" s="5">
        <f>_xlfn.XLOOKUP(C1264,Products!A$2:A$91,Products!F$2:F$91)</f>
        <v>0</v>
      </c>
      <c r="F1264">
        <v>4</v>
      </c>
      <c r="G1264" s="5">
        <f>Table1[[#This Row],[Price]]*Table1[[#This Row],[Quantity_Sold]]</f>
        <v>21.96</v>
      </c>
      <c r="H1264" s="5">
        <f t="shared" ca="1" si="38"/>
        <v>21.96</v>
      </c>
      <c r="I1264">
        <f>_xlfn.XLOOKUP(Table1[[#This Row],[Transaction_ID]],Transactions!A$2:A$501,Transactions!B$2:B$501)</f>
        <v>217</v>
      </c>
      <c r="J1264">
        <f>_xlfn.XLOOKUP(Table1[[#This Row],[Transaction_ID]],Transactions!$A$2:$A$501,Transactions!$C$2:$C$501)</f>
        <v>7</v>
      </c>
      <c r="K1264" t="str">
        <f>_xlfn.XLOOKUP(Table1[[#This Row],[Transaction_ID]],Transactions!A$2:A$501,Transactions!F$2:F$501)</f>
        <v>Cash</v>
      </c>
      <c r="L1264" t="b">
        <f>_xlfn.XLOOKUP(Table1[[#This Row],[Transaction_ID]],Transactions!A$2:A$501,Transactions!G$2:G$501)</f>
        <v>1</v>
      </c>
      <c r="M1264" s="1">
        <f>IF(L1264=TRUE, _xlfn.XLOOKUP(C1264, Products!A$2:A$91,Products!G$2:G$91), 0)</f>
        <v>0</v>
      </c>
      <c r="N1264" t="str">
        <f ca="1">_xlfn.TEXTJOIN(", ", TRUE,
 IF(AND(L1264=TRUE, E1264&gt;0), "Membership Pricing", ""),
 IF(AND(L1264=TRUE, M1264&gt;0), "PC Points", ""),
 IF(AND(_xlfn.XLOOKUP(C1264, Products!A:A, Products!C:C, "")="Bakery", RAND()&lt;0.3), "50% Perishable", "")
)</f>
        <v/>
      </c>
      <c r="O1264" s="5">
        <f t="shared" ca="1" si="39"/>
        <v>0</v>
      </c>
    </row>
    <row r="1265" spans="1:15" x14ac:dyDescent="0.45">
      <c r="A1265" t="s">
        <v>231</v>
      </c>
      <c r="B1265" s="6">
        <f>_xlfn.XLOOKUP(Table1[[#This Row],[Transaction_ID]],Transactions!A$2:A$501,Transactions!D$2:D$501)</f>
        <v>45718</v>
      </c>
      <c r="C1265">
        <v>123599</v>
      </c>
      <c r="D1265" s="5">
        <f>_xlfn.XLOOKUP(Table1[[#This Row],[SKU]],Products!A$2:A$91,Products!E$2:E$91)</f>
        <v>6.99</v>
      </c>
      <c r="E1265" s="5">
        <f>_xlfn.XLOOKUP(C1265,Products!A$2:A$91,Products!F$2:F$91)</f>
        <v>0</v>
      </c>
      <c r="F1265">
        <v>5</v>
      </c>
      <c r="G1265" s="5">
        <f>Table1[[#This Row],[Price]]*Table1[[#This Row],[Quantity_Sold]]</f>
        <v>34.950000000000003</v>
      </c>
      <c r="H1265" s="5">
        <f t="shared" ca="1" si="38"/>
        <v>34.950000000000003</v>
      </c>
      <c r="I1265">
        <f>_xlfn.XLOOKUP(Table1[[#This Row],[Transaction_ID]],Transactions!A$2:A$501,Transactions!B$2:B$501)</f>
        <v>217</v>
      </c>
      <c r="J1265">
        <f>_xlfn.XLOOKUP(Table1[[#This Row],[Transaction_ID]],Transactions!$A$2:$A$501,Transactions!$C$2:$C$501)</f>
        <v>7</v>
      </c>
      <c r="K1265" t="str">
        <f>_xlfn.XLOOKUP(Table1[[#This Row],[Transaction_ID]],Transactions!A$2:A$501,Transactions!F$2:F$501)</f>
        <v>Cash</v>
      </c>
      <c r="L1265" t="b">
        <f>_xlfn.XLOOKUP(Table1[[#This Row],[Transaction_ID]],Transactions!A$2:A$501,Transactions!G$2:G$501)</f>
        <v>1</v>
      </c>
      <c r="M1265" s="1">
        <f>IF(L1265=TRUE, _xlfn.XLOOKUP(C1265, Products!A$2:A$91,Products!G$2:G$91), 0)</f>
        <v>0</v>
      </c>
      <c r="N1265" t="str">
        <f ca="1">_xlfn.TEXTJOIN(", ", TRUE,
 IF(AND(L1265=TRUE, E1265&gt;0), "Membership Pricing", ""),
 IF(AND(L1265=TRUE, M1265&gt;0), "PC Points", ""),
 IF(AND(_xlfn.XLOOKUP(C1265, Products!A:A, Products!C:C, "")="Bakery", RAND()&lt;0.3), "50% Perishable", "")
)</f>
        <v/>
      </c>
      <c r="O1265" s="5">
        <f t="shared" ca="1" si="39"/>
        <v>0</v>
      </c>
    </row>
    <row r="1266" spans="1:15" x14ac:dyDescent="0.45">
      <c r="A1266" t="s">
        <v>232</v>
      </c>
      <c r="B1266" s="6">
        <f>_xlfn.XLOOKUP(Table1[[#This Row],[Transaction_ID]],Transactions!A$2:A$501,Transactions!D$2:D$501)</f>
        <v>45746</v>
      </c>
      <c r="C1266">
        <v>123595</v>
      </c>
      <c r="D1266" s="5">
        <f>_xlfn.XLOOKUP(Table1[[#This Row],[SKU]],Products!A$2:A$91,Products!E$2:E$91)</f>
        <v>2.99</v>
      </c>
      <c r="E1266" s="5">
        <f>_xlfn.XLOOKUP(C1266,Products!A$2:A$91,Products!F$2:F$91)</f>
        <v>0</v>
      </c>
      <c r="F1266">
        <v>1</v>
      </c>
      <c r="G1266" s="5">
        <f>Table1[[#This Row],[Price]]*Table1[[#This Row],[Quantity_Sold]]</f>
        <v>2.99</v>
      </c>
      <c r="H1266" s="5">
        <f t="shared" ca="1" si="38"/>
        <v>2.99</v>
      </c>
      <c r="I1266">
        <f>_xlfn.XLOOKUP(Table1[[#This Row],[Transaction_ID]],Transactions!A$2:A$501,Transactions!B$2:B$501)</f>
        <v>223</v>
      </c>
      <c r="J1266">
        <f>_xlfn.XLOOKUP(Table1[[#This Row],[Transaction_ID]],Transactions!$A$2:$A$501,Transactions!$C$2:$C$501)</f>
        <v>1</v>
      </c>
      <c r="K1266" t="str">
        <f>_xlfn.XLOOKUP(Table1[[#This Row],[Transaction_ID]],Transactions!A$2:A$501,Transactions!F$2:F$501)</f>
        <v>Credit Card</v>
      </c>
      <c r="L1266" t="b">
        <f>_xlfn.XLOOKUP(Table1[[#This Row],[Transaction_ID]],Transactions!A$2:A$501,Transactions!G$2:G$501)</f>
        <v>1</v>
      </c>
      <c r="M1266" s="1">
        <f>IF(L1266=TRUE, _xlfn.XLOOKUP(C1266, Products!A$2:A$91,Products!G$2:G$91), 0)</f>
        <v>0</v>
      </c>
      <c r="N1266" t="str">
        <f ca="1">_xlfn.TEXTJOIN(", ", TRUE,
 IF(AND(L1266=TRUE, E1266&gt;0), "Membership Pricing", ""),
 IF(AND(L1266=TRUE, M1266&gt;0), "PC Points", ""),
 IF(AND(_xlfn.XLOOKUP(C1266, Products!A:A, Products!C:C, "")="Bakery", RAND()&lt;0.3), "50% Perishable", "")
)</f>
        <v/>
      </c>
      <c r="O1266" s="5">
        <f t="shared" ca="1" si="39"/>
        <v>0</v>
      </c>
    </row>
    <row r="1267" spans="1:15" x14ac:dyDescent="0.45">
      <c r="A1267" t="s">
        <v>232</v>
      </c>
      <c r="B1267" s="6">
        <f>_xlfn.XLOOKUP(Table1[[#This Row],[Transaction_ID]],Transactions!A$2:A$501,Transactions!D$2:D$501)</f>
        <v>45746</v>
      </c>
      <c r="C1267">
        <v>123577</v>
      </c>
      <c r="D1267" s="5">
        <f>_xlfn.XLOOKUP(Table1[[#This Row],[SKU]],Products!A$2:A$91,Products!E$2:E$91)</f>
        <v>2.4900000000000002</v>
      </c>
      <c r="E1267" s="5">
        <f>_xlfn.XLOOKUP(C1267,Products!A$2:A$91,Products!F$2:F$91)</f>
        <v>0</v>
      </c>
      <c r="F1267">
        <v>5</v>
      </c>
      <c r="G1267" s="5">
        <f>Table1[[#This Row],[Price]]*Table1[[#This Row],[Quantity_Sold]]</f>
        <v>12.450000000000001</v>
      </c>
      <c r="H1267" s="5">
        <f t="shared" ca="1" si="38"/>
        <v>12.450000000000001</v>
      </c>
      <c r="I1267">
        <f>_xlfn.XLOOKUP(Table1[[#This Row],[Transaction_ID]],Transactions!A$2:A$501,Transactions!B$2:B$501)</f>
        <v>223</v>
      </c>
      <c r="J1267">
        <f>_xlfn.XLOOKUP(Table1[[#This Row],[Transaction_ID]],Transactions!$A$2:$A$501,Transactions!$C$2:$C$501)</f>
        <v>1</v>
      </c>
      <c r="K1267" t="str">
        <f>_xlfn.XLOOKUP(Table1[[#This Row],[Transaction_ID]],Transactions!A$2:A$501,Transactions!F$2:F$501)</f>
        <v>Credit Card</v>
      </c>
      <c r="L1267" t="b">
        <f>_xlfn.XLOOKUP(Table1[[#This Row],[Transaction_ID]],Transactions!A$2:A$501,Transactions!G$2:G$501)</f>
        <v>1</v>
      </c>
      <c r="M1267" s="1">
        <f>IF(L1267=TRUE, _xlfn.XLOOKUP(C1267, Products!A$2:A$91,Products!G$2:G$91), 0)</f>
        <v>0</v>
      </c>
      <c r="N1267" t="str">
        <f ca="1">_xlfn.TEXTJOIN(", ", TRUE,
 IF(AND(L1267=TRUE, E1267&gt;0), "Membership Pricing", ""),
 IF(AND(L1267=TRUE, M1267&gt;0), "PC Points", ""),
 IF(AND(_xlfn.XLOOKUP(C1267, Products!A:A, Products!C:C, "")="Bakery", RAND()&lt;0.3), "50% Perishable", "")
)</f>
        <v/>
      </c>
      <c r="O1267" s="5">
        <f t="shared" ca="1" si="39"/>
        <v>0</v>
      </c>
    </row>
    <row r="1268" spans="1:15" x14ac:dyDescent="0.45">
      <c r="A1268" t="s">
        <v>232</v>
      </c>
      <c r="B1268" s="6">
        <f>_xlfn.XLOOKUP(Table1[[#This Row],[Transaction_ID]],Transactions!A$2:A$501,Transactions!D$2:D$501)</f>
        <v>45746</v>
      </c>
      <c r="C1268">
        <v>123584</v>
      </c>
      <c r="D1268" s="5">
        <f>_xlfn.XLOOKUP(Table1[[#This Row],[SKU]],Products!A$2:A$91,Products!E$2:E$91)</f>
        <v>4.99</v>
      </c>
      <c r="E1268" s="5">
        <f>_xlfn.XLOOKUP(C1268,Products!A$2:A$91,Products!F$2:F$91)</f>
        <v>0</v>
      </c>
      <c r="F1268">
        <v>4</v>
      </c>
      <c r="G1268" s="5">
        <f>Table1[[#This Row],[Price]]*Table1[[#This Row],[Quantity_Sold]]</f>
        <v>19.96</v>
      </c>
      <c r="H1268" s="5">
        <f t="shared" ca="1" si="38"/>
        <v>19.96</v>
      </c>
      <c r="I1268">
        <f>_xlfn.XLOOKUP(Table1[[#This Row],[Transaction_ID]],Transactions!A$2:A$501,Transactions!B$2:B$501)</f>
        <v>223</v>
      </c>
      <c r="J1268">
        <f>_xlfn.XLOOKUP(Table1[[#This Row],[Transaction_ID]],Transactions!$A$2:$A$501,Transactions!$C$2:$C$501)</f>
        <v>1</v>
      </c>
      <c r="K1268" t="str">
        <f>_xlfn.XLOOKUP(Table1[[#This Row],[Transaction_ID]],Transactions!A$2:A$501,Transactions!F$2:F$501)</f>
        <v>Credit Card</v>
      </c>
      <c r="L1268" t="b">
        <f>_xlfn.XLOOKUP(Table1[[#This Row],[Transaction_ID]],Transactions!A$2:A$501,Transactions!G$2:G$501)</f>
        <v>1</v>
      </c>
      <c r="M1268" s="1">
        <f>IF(L1268=TRUE, _xlfn.XLOOKUP(C1268, Products!A$2:A$91,Products!G$2:G$91), 0)</f>
        <v>0</v>
      </c>
      <c r="N1268" t="str">
        <f ca="1">_xlfn.TEXTJOIN(", ", TRUE,
 IF(AND(L1268=TRUE, E1268&gt;0), "Membership Pricing", ""),
 IF(AND(L1268=TRUE, M1268&gt;0), "PC Points", ""),
 IF(AND(_xlfn.XLOOKUP(C1268, Products!A:A, Products!C:C, "")="Bakery", RAND()&lt;0.3), "50% Perishable", "")
)</f>
        <v/>
      </c>
      <c r="O1268" s="5">
        <f t="shared" ca="1" si="39"/>
        <v>0</v>
      </c>
    </row>
    <row r="1269" spans="1:15" x14ac:dyDescent="0.45">
      <c r="A1269" t="s">
        <v>232</v>
      </c>
      <c r="B1269" s="6">
        <f>_xlfn.XLOOKUP(Table1[[#This Row],[Transaction_ID]],Transactions!A$2:A$501,Transactions!D$2:D$501)</f>
        <v>45746</v>
      </c>
      <c r="C1269">
        <v>123600</v>
      </c>
      <c r="D1269" s="5">
        <f>_xlfn.XLOOKUP(Table1[[#This Row],[SKU]],Products!A$2:A$91,Products!E$2:E$91)</f>
        <v>4.99</v>
      </c>
      <c r="E1269" s="5">
        <f>_xlfn.XLOOKUP(C1269,Products!A$2:A$91,Products!F$2:F$91)</f>
        <v>0</v>
      </c>
      <c r="F1269">
        <v>3</v>
      </c>
      <c r="G1269" s="5">
        <f>Table1[[#This Row],[Price]]*Table1[[#This Row],[Quantity_Sold]]</f>
        <v>14.97</v>
      </c>
      <c r="H1269" s="5">
        <f t="shared" ca="1" si="38"/>
        <v>14.97</v>
      </c>
      <c r="I1269">
        <f>_xlfn.XLOOKUP(Table1[[#This Row],[Transaction_ID]],Transactions!A$2:A$501,Transactions!B$2:B$501)</f>
        <v>223</v>
      </c>
      <c r="J1269">
        <f>_xlfn.XLOOKUP(Table1[[#This Row],[Transaction_ID]],Transactions!$A$2:$A$501,Transactions!$C$2:$C$501)</f>
        <v>1</v>
      </c>
      <c r="K1269" t="str">
        <f>_xlfn.XLOOKUP(Table1[[#This Row],[Transaction_ID]],Transactions!A$2:A$501,Transactions!F$2:F$501)</f>
        <v>Credit Card</v>
      </c>
      <c r="L1269" t="b">
        <f>_xlfn.XLOOKUP(Table1[[#This Row],[Transaction_ID]],Transactions!A$2:A$501,Transactions!G$2:G$501)</f>
        <v>1</v>
      </c>
      <c r="M1269" s="1">
        <f>IF(L1269=TRUE, _xlfn.XLOOKUP(C1269, Products!A$2:A$91,Products!G$2:G$91), 0)</f>
        <v>2000</v>
      </c>
      <c r="N1269" t="str">
        <f ca="1">_xlfn.TEXTJOIN(", ", TRUE,
 IF(AND(L1269=TRUE, E1269&gt;0), "Membership Pricing", ""),
 IF(AND(L1269=TRUE, M1269&gt;0), "PC Points", ""),
 IF(AND(_xlfn.XLOOKUP(C1269, Products!A:A, Products!C:C, "")="Bakery", RAND()&lt;0.3), "50% Perishable", "")
)</f>
        <v>PC Points</v>
      </c>
      <c r="O1269" s="5">
        <f t="shared" ca="1" si="39"/>
        <v>0</v>
      </c>
    </row>
    <row r="1270" spans="1:15" x14ac:dyDescent="0.45">
      <c r="A1270" t="s">
        <v>471</v>
      </c>
      <c r="B1270" s="6">
        <f>_xlfn.XLOOKUP(Table1[[#This Row],[Transaction_ID]],Transactions!A$2:A$501,Transactions!D$2:D$501)</f>
        <v>45746</v>
      </c>
      <c r="C1270">
        <v>123560</v>
      </c>
      <c r="D1270" s="5">
        <f>_xlfn.XLOOKUP(Table1[[#This Row],[SKU]],Products!A$2:A$91,Products!E$2:E$91)</f>
        <v>7.99</v>
      </c>
      <c r="E1270" s="5">
        <f>_xlfn.XLOOKUP(C1270,Products!A$2:A$91,Products!F$2:F$91)</f>
        <v>0</v>
      </c>
      <c r="F1270">
        <v>3</v>
      </c>
      <c r="G1270" s="5">
        <f>Table1[[#This Row],[Price]]*Table1[[#This Row],[Quantity_Sold]]</f>
        <v>23.97</v>
      </c>
      <c r="H1270" s="5">
        <f t="shared" ca="1" si="38"/>
        <v>23.97</v>
      </c>
      <c r="I1270">
        <f>_xlfn.XLOOKUP(Table1[[#This Row],[Transaction_ID]],Transactions!A$2:A$501,Transactions!B$2:B$501)</f>
        <v>210</v>
      </c>
      <c r="J1270">
        <f>_xlfn.XLOOKUP(Table1[[#This Row],[Transaction_ID]],Transactions!$A$2:$A$501,Transactions!$C$2:$C$501)</f>
        <v>7</v>
      </c>
      <c r="K1270" t="str">
        <f>_xlfn.XLOOKUP(Table1[[#This Row],[Transaction_ID]],Transactions!A$2:A$501,Transactions!F$2:F$501)</f>
        <v>Credit Card</v>
      </c>
      <c r="L1270" t="b">
        <f>_xlfn.XLOOKUP(Table1[[#This Row],[Transaction_ID]],Transactions!A$2:A$501,Transactions!G$2:G$501)</f>
        <v>1</v>
      </c>
      <c r="M1270" s="1">
        <f>IF(L1270=TRUE, _xlfn.XLOOKUP(C1270, Products!A$2:A$91,Products!G$2:G$91), 0)</f>
        <v>0</v>
      </c>
      <c r="N1270" t="str">
        <f ca="1">_xlfn.TEXTJOIN(", ", TRUE,
 IF(AND(L1270=TRUE, E1270&gt;0), "Membership Pricing", ""),
 IF(AND(L1270=TRUE, M1270&gt;0), "PC Points", ""),
 IF(AND(_xlfn.XLOOKUP(C1270, Products!A:A, Products!C:C, "")="Bakery", RAND()&lt;0.3), "50% Perishable", "")
)</f>
        <v/>
      </c>
      <c r="O1270" s="5">
        <f t="shared" ca="1" si="39"/>
        <v>0</v>
      </c>
    </row>
    <row r="1271" spans="1:15" x14ac:dyDescent="0.45">
      <c r="A1271" t="s">
        <v>471</v>
      </c>
      <c r="B1271" s="6">
        <f>_xlfn.XLOOKUP(Table1[[#This Row],[Transaction_ID]],Transactions!A$2:A$501,Transactions!D$2:D$501)</f>
        <v>45746</v>
      </c>
      <c r="C1271">
        <v>123528</v>
      </c>
      <c r="D1271" s="5">
        <f>_xlfn.XLOOKUP(Table1[[#This Row],[SKU]],Products!A$2:A$91,Products!E$2:E$91)</f>
        <v>3.99</v>
      </c>
      <c r="E1271" s="5">
        <f>_xlfn.XLOOKUP(C1271,Products!A$2:A$91,Products!F$2:F$91)</f>
        <v>0</v>
      </c>
      <c r="F1271">
        <v>4</v>
      </c>
      <c r="G1271" s="5">
        <f>Table1[[#This Row],[Price]]*Table1[[#This Row],[Quantity_Sold]]</f>
        <v>15.96</v>
      </c>
      <c r="H1271" s="5">
        <f t="shared" ca="1" si="38"/>
        <v>15.96</v>
      </c>
      <c r="I1271">
        <f>_xlfn.XLOOKUP(Table1[[#This Row],[Transaction_ID]],Transactions!A$2:A$501,Transactions!B$2:B$501)</f>
        <v>210</v>
      </c>
      <c r="J1271">
        <f>_xlfn.XLOOKUP(Table1[[#This Row],[Transaction_ID]],Transactions!$A$2:$A$501,Transactions!$C$2:$C$501)</f>
        <v>7</v>
      </c>
      <c r="K1271" t="str">
        <f>_xlfn.XLOOKUP(Table1[[#This Row],[Transaction_ID]],Transactions!A$2:A$501,Transactions!F$2:F$501)</f>
        <v>Credit Card</v>
      </c>
      <c r="L1271" t="b">
        <f>_xlfn.XLOOKUP(Table1[[#This Row],[Transaction_ID]],Transactions!A$2:A$501,Transactions!G$2:G$501)</f>
        <v>1</v>
      </c>
      <c r="M1271" s="1">
        <f>IF(L1271=TRUE, _xlfn.XLOOKUP(C1271, Products!A$2:A$91,Products!G$2:G$91), 0)</f>
        <v>0</v>
      </c>
      <c r="N1271" t="str">
        <f ca="1">_xlfn.TEXTJOIN(", ", TRUE,
 IF(AND(L1271=TRUE, E1271&gt;0), "Membership Pricing", ""),
 IF(AND(L1271=TRUE, M1271&gt;0), "PC Points", ""),
 IF(AND(_xlfn.XLOOKUP(C1271, Products!A:A, Products!C:C, "")="Bakery", RAND()&lt;0.3), "50% Perishable", "")
)</f>
        <v/>
      </c>
      <c r="O1271" s="5">
        <f t="shared" ca="1" si="39"/>
        <v>0</v>
      </c>
    </row>
    <row r="1272" spans="1:15" x14ac:dyDescent="0.45">
      <c r="A1272" t="s">
        <v>233</v>
      </c>
      <c r="B1272" s="6">
        <f>_xlfn.XLOOKUP(Table1[[#This Row],[Transaction_ID]],Transactions!A$2:A$501,Transactions!D$2:D$501)</f>
        <v>45746</v>
      </c>
      <c r="C1272">
        <v>123532</v>
      </c>
      <c r="D1272" s="5">
        <f>_xlfn.XLOOKUP(Table1[[#This Row],[SKU]],Products!A$2:A$91,Products!E$2:E$91)</f>
        <v>8.99</v>
      </c>
      <c r="E1272" s="5">
        <f>_xlfn.XLOOKUP(C1272,Products!A$2:A$91,Products!F$2:F$91)</f>
        <v>6</v>
      </c>
      <c r="F1272">
        <v>4</v>
      </c>
      <c r="G1272" s="5">
        <f>Table1[[#This Row],[Price]]*Table1[[#This Row],[Quantity_Sold]]</f>
        <v>35.96</v>
      </c>
      <c r="H1272" s="5">
        <f t="shared" ca="1" si="38"/>
        <v>24</v>
      </c>
      <c r="I1272">
        <f>_xlfn.XLOOKUP(Table1[[#This Row],[Transaction_ID]],Transactions!A$2:A$501,Transactions!B$2:B$501)</f>
        <v>217</v>
      </c>
      <c r="J1272">
        <f>_xlfn.XLOOKUP(Table1[[#This Row],[Transaction_ID]],Transactions!$A$2:$A$501,Transactions!$C$2:$C$501)</f>
        <v>2</v>
      </c>
      <c r="K1272" t="str">
        <f>_xlfn.XLOOKUP(Table1[[#This Row],[Transaction_ID]],Transactions!A$2:A$501,Transactions!F$2:F$501)</f>
        <v>Credit Card</v>
      </c>
      <c r="L1272" t="b">
        <f>_xlfn.XLOOKUP(Table1[[#This Row],[Transaction_ID]],Transactions!A$2:A$501,Transactions!G$2:G$501)</f>
        <v>1</v>
      </c>
      <c r="M1272" s="1">
        <f>IF(L1272=TRUE, _xlfn.XLOOKUP(C1272, Products!A$2:A$91,Products!G$2:G$91), 0)</f>
        <v>0</v>
      </c>
      <c r="N1272" t="str">
        <f ca="1">_xlfn.TEXTJOIN(", ", TRUE,
 IF(AND(L1272=TRUE, E1272&gt;0), "Membership Pricing", ""),
 IF(AND(L1272=TRUE, M1272&gt;0), "PC Points", ""),
 IF(AND(_xlfn.XLOOKUP(C1272, Products!A:A, Products!C:C, "")="Bakery", RAND()&lt;0.3), "50% Perishable", "")
)</f>
        <v>Membership Pricing</v>
      </c>
      <c r="O1272" s="5">
        <f t="shared" ca="1" si="39"/>
        <v>11.96</v>
      </c>
    </row>
    <row r="1273" spans="1:15" x14ac:dyDescent="0.45">
      <c r="A1273" t="s">
        <v>233</v>
      </c>
      <c r="B1273" s="6">
        <f>_xlfn.XLOOKUP(Table1[[#This Row],[Transaction_ID]],Transactions!A$2:A$501,Transactions!D$2:D$501)</f>
        <v>45746</v>
      </c>
      <c r="C1273">
        <v>123577</v>
      </c>
      <c r="D1273" s="5">
        <f>_xlfn.XLOOKUP(Table1[[#This Row],[SKU]],Products!A$2:A$91,Products!E$2:E$91)</f>
        <v>2.4900000000000002</v>
      </c>
      <c r="E1273" s="5">
        <f>_xlfn.XLOOKUP(C1273,Products!A$2:A$91,Products!F$2:F$91)</f>
        <v>0</v>
      </c>
      <c r="F1273">
        <v>4</v>
      </c>
      <c r="G1273" s="5">
        <f>Table1[[#This Row],[Price]]*Table1[[#This Row],[Quantity_Sold]]</f>
        <v>9.9600000000000009</v>
      </c>
      <c r="H1273" s="5">
        <f t="shared" ca="1" si="38"/>
        <v>9.9600000000000009</v>
      </c>
      <c r="I1273">
        <f>_xlfn.XLOOKUP(Table1[[#This Row],[Transaction_ID]],Transactions!A$2:A$501,Transactions!B$2:B$501)</f>
        <v>217</v>
      </c>
      <c r="J1273">
        <f>_xlfn.XLOOKUP(Table1[[#This Row],[Transaction_ID]],Transactions!$A$2:$A$501,Transactions!$C$2:$C$501)</f>
        <v>2</v>
      </c>
      <c r="K1273" t="str">
        <f>_xlfn.XLOOKUP(Table1[[#This Row],[Transaction_ID]],Transactions!A$2:A$501,Transactions!F$2:F$501)</f>
        <v>Credit Card</v>
      </c>
      <c r="L1273" t="b">
        <f>_xlfn.XLOOKUP(Table1[[#This Row],[Transaction_ID]],Transactions!A$2:A$501,Transactions!G$2:G$501)</f>
        <v>1</v>
      </c>
      <c r="M1273" s="1">
        <f>IF(L1273=TRUE, _xlfn.XLOOKUP(C1273, Products!A$2:A$91,Products!G$2:G$91), 0)</f>
        <v>0</v>
      </c>
      <c r="N1273" t="str">
        <f ca="1">_xlfn.TEXTJOIN(", ", TRUE,
 IF(AND(L1273=TRUE, E1273&gt;0), "Membership Pricing", ""),
 IF(AND(L1273=TRUE, M1273&gt;0), "PC Points", ""),
 IF(AND(_xlfn.XLOOKUP(C1273, Products!A:A, Products!C:C, "")="Bakery", RAND()&lt;0.3), "50% Perishable", "")
)</f>
        <v/>
      </c>
      <c r="O1273" s="5">
        <f t="shared" ca="1" si="39"/>
        <v>0</v>
      </c>
    </row>
    <row r="1274" spans="1:15" x14ac:dyDescent="0.45">
      <c r="A1274" t="s">
        <v>233</v>
      </c>
      <c r="B1274" s="6">
        <f>_xlfn.XLOOKUP(Table1[[#This Row],[Transaction_ID]],Transactions!A$2:A$501,Transactions!D$2:D$501)</f>
        <v>45746</v>
      </c>
      <c r="C1274">
        <v>123549</v>
      </c>
      <c r="D1274" s="5">
        <f>_xlfn.XLOOKUP(Table1[[#This Row],[SKU]],Products!A$2:A$91,Products!E$2:E$91)</f>
        <v>4.99</v>
      </c>
      <c r="E1274" s="5">
        <f>_xlfn.XLOOKUP(C1274,Products!A$2:A$91,Products!F$2:F$91)</f>
        <v>0</v>
      </c>
      <c r="F1274">
        <v>4</v>
      </c>
      <c r="G1274" s="5">
        <f>Table1[[#This Row],[Price]]*Table1[[#This Row],[Quantity_Sold]]</f>
        <v>19.96</v>
      </c>
      <c r="H1274" s="5">
        <f t="shared" ca="1" si="38"/>
        <v>19.96</v>
      </c>
      <c r="I1274">
        <f>_xlfn.XLOOKUP(Table1[[#This Row],[Transaction_ID]],Transactions!A$2:A$501,Transactions!B$2:B$501)</f>
        <v>217</v>
      </c>
      <c r="J1274">
        <f>_xlfn.XLOOKUP(Table1[[#This Row],[Transaction_ID]],Transactions!$A$2:$A$501,Transactions!$C$2:$C$501)</f>
        <v>2</v>
      </c>
      <c r="K1274" t="str">
        <f>_xlfn.XLOOKUP(Table1[[#This Row],[Transaction_ID]],Transactions!A$2:A$501,Transactions!F$2:F$501)</f>
        <v>Credit Card</v>
      </c>
      <c r="L1274" t="b">
        <f>_xlfn.XLOOKUP(Table1[[#This Row],[Transaction_ID]],Transactions!A$2:A$501,Transactions!G$2:G$501)</f>
        <v>1</v>
      </c>
      <c r="M1274" s="1">
        <f>IF(L1274=TRUE, _xlfn.XLOOKUP(C1274, Products!A$2:A$91,Products!G$2:G$91), 0)</f>
        <v>0</v>
      </c>
      <c r="N1274" t="str">
        <f ca="1">_xlfn.TEXTJOIN(", ", TRUE,
 IF(AND(L1274=TRUE, E1274&gt;0), "Membership Pricing", ""),
 IF(AND(L1274=TRUE, M1274&gt;0), "PC Points", ""),
 IF(AND(_xlfn.XLOOKUP(C1274, Products!A:A, Products!C:C, "")="Bakery", RAND()&lt;0.3), "50% Perishable", "")
)</f>
        <v/>
      </c>
      <c r="O1274" s="5">
        <f t="shared" ca="1" si="39"/>
        <v>0</v>
      </c>
    </row>
    <row r="1275" spans="1:15" x14ac:dyDescent="0.45">
      <c r="A1275" t="s">
        <v>233</v>
      </c>
      <c r="B1275" s="6">
        <f>_xlfn.XLOOKUP(Table1[[#This Row],[Transaction_ID]],Transactions!A$2:A$501,Transactions!D$2:D$501)</f>
        <v>45746</v>
      </c>
      <c r="C1275">
        <v>123523</v>
      </c>
      <c r="D1275" s="5">
        <f>_xlfn.XLOOKUP(Table1[[#This Row],[SKU]],Products!A$2:A$91,Products!E$2:E$91)</f>
        <v>5.99</v>
      </c>
      <c r="E1275" s="5">
        <f>_xlfn.XLOOKUP(C1275,Products!A$2:A$91,Products!F$2:F$91)</f>
        <v>0</v>
      </c>
      <c r="F1275">
        <v>1</v>
      </c>
      <c r="G1275" s="5">
        <f>Table1[[#This Row],[Price]]*Table1[[#This Row],[Quantity_Sold]]</f>
        <v>5.99</v>
      </c>
      <c r="H1275" s="5">
        <f t="shared" ca="1" si="38"/>
        <v>5.99</v>
      </c>
      <c r="I1275">
        <f>_xlfn.XLOOKUP(Table1[[#This Row],[Transaction_ID]],Transactions!A$2:A$501,Transactions!B$2:B$501)</f>
        <v>217</v>
      </c>
      <c r="J1275">
        <f>_xlfn.XLOOKUP(Table1[[#This Row],[Transaction_ID]],Transactions!$A$2:$A$501,Transactions!$C$2:$C$501)</f>
        <v>2</v>
      </c>
      <c r="K1275" t="str">
        <f>_xlfn.XLOOKUP(Table1[[#This Row],[Transaction_ID]],Transactions!A$2:A$501,Transactions!F$2:F$501)</f>
        <v>Credit Card</v>
      </c>
      <c r="L1275" t="b">
        <f>_xlfn.XLOOKUP(Table1[[#This Row],[Transaction_ID]],Transactions!A$2:A$501,Transactions!G$2:G$501)</f>
        <v>1</v>
      </c>
      <c r="M1275" s="1">
        <f>IF(L1275=TRUE, _xlfn.XLOOKUP(C1275, Products!A$2:A$91,Products!G$2:G$91), 0)</f>
        <v>0</v>
      </c>
      <c r="N1275" t="str">
        <f ca="1">_xlfn.TEXTJOIN(", ", TRUE,
 IF(AND(L1275=TRUE, E1275&gt;0), "Membership Pricing", ""),
 IF(AND(L1275=TRUE, M1275&gt;0), "PC Points", ""),
 IF(AND(_xlfn.XLOOKUP(C1275, Products!A:A, Products!C:C, "")="Bakery", RAND()&lt;0.3), "50% Perishable", "")
)</f>
        <v/>
      </c>
      <c r="O1275" s="5">
        <f t="shared" ca="1" si="39"/>
        <v>0</v>
      </c>
    </row>
    <row r="1276" spans="1:15" x14ac:dyDescent="0.45">
      <c r="A1276" t="s">
        <v>234</v>
      </c>
      <c r="B1276" s="6">
        <f>_xlfn.XLOOKUP(Table1[[#This Row],[Transaction_ID]],Transactions!A$2:A$501,Transactions!D$2:D$501)</f>
        <v>45746</v>
      </c>
      <c r="C1276">
        <v>123515</v>
      </c>
      <c r="D1276" s="5">
        <f>_xlfn.XLOOKUP(Table1[[#This Row],[SKU]],Products!A$2:A$91,Products!E$2:E$91)</f>
        <v>5.99</v>
      </c>
      <c r="E1276" s="5">
        <f>_xlfn.XLOOKUP(C1276,Products!A$2:A$91,Products!F$2:F$91)</f>
        <v>0</v>
      </c>
      <c r="F1276">
        <v>2</v>
      </c>
      <c r="G1276" s="5">
        <f>Table1[[#This Row],[Price]]*Table1[[#This Row],[Quantity_Sold]]</f>
        <v>11.98</v>
      </c>
      <c r="H1276" s="5">
        <f t="shared" ca="1" si="38"/>
        <v>11.98</v>
      </c>
      <c r="I1276">
        <f>_xlfn.XLOOKUP(Table1[[#This Row],[Transaction_ID]],Transactions!A$2:A$501,Transactions!B$2:B$501)</f>
        <v>213</v>
      </c>
      <c r="J1276">
        <f>_xlfn.XLOOKUP(Table1[[#This Row],[Transaction_ID]],Transactions!$A$2:$A$501,Transactions!$C$2:$C$501)</f>
        <v>6</v>
      </c>
      <c r="K1276" t="str">
        <f>_xlfn.XLOOKUP(Table1[[#This Row],[Transaction_ID]],Transactions!A$2:A$501,Transactions!F$2:F$501)</f>
        <v>Cash</v>
      </c>
      <c r="L1276" t="b">
        <f>_xlfn.XLOOKUP(Table1[[#This Row],[Transaction_ID]],Transactions!A$2:A$501,Transactions!G$2:G$501)</f>
        <v>1</v>
      </c>
      <c r="M1276" s="1">
        <f>IF(L1276=TRUE, _xlfn.XLOOKUP(C1276, Products!A$2:A$91,Products!G$2:G$91), 0)</f>
        <v>0</v>
      </c>
      <c r="N1276" t="str">
        <f ca="1">_xlfn.TEXTJOIN(", ", TRUE,
 IF(AND(L1276=TRUE, E1276&gt;0), "Membership Pricing", ""),
 IF(AND(L1276=TRUE, M1276&gt;0), "PC Points", ""),
 IF(AND(_xlfn.XLOOKUP(C1276, Products!A:A, Products!C:C, "")="Bakery", RAND()&lt;0.3), "50% Perishable", "")
)</f>
        <v/>
      </c>
      <c r="O1276" s="5">
        <f t="shared" ca="1" si="39"/>
        <v>0</v>
      </c>
    </row>
    <row r="1277" spans="1:15" x14ac:dyDescent="0.45">
      <c r="A1277" t="s">
        <v>234</v>
      </c>
      <c r="B1277" s="6">
        <f>_xlfn.XLOOKUP(Table1[[#This Row],[Transaction_ID]],Transactions!A$2:A$501,Transactions!D$2:D$501)</f>
        <v>45746</v>
      </c>
      <c r="C1277">
        <v>123577</v>
      </c>
      <c r="D1277" s="5">
        <f>_xlfn.XLOOKUP(Table1[[#This Row],[SKU]],Products!A$2:A$91,Products!E$2:E$91)</f>
        <v>2.4900000000000002</v>
      </c>
      <c r="E1277" s="5">
        <f>_xlfn.XLOOKUP(C1277,Products!A$2:A$91,Products!F$2:F$91)</f>
        <v>0</v>
      </c>
      <c r="F1277">
        <v>1</v>
      </c>
      <c r="G1277" s="5">
        <f>Table1[[#This Row],[Price]]*Table1[[#This Row],[Quantity_Sold]]</f>
        <v>2.4900000000000002</v>
      </c>
      <c r="H1277" s="5">
        <f t="shared" ca="1" si="38"/>
        <v>2.4900000000000002</v>
      </c>
      <c r="I1277">
        <f>_xlfn.XLOOKUP(Table1[[#This Row],[Transaction_ID]],Transactions!A$2:A$501,Transactions!B$2:B$501)</f>
        <v>213</v>
      </c>
      <c r="J1277">
        <f>_xlfn.XLOOKUP(Table1[[#This Row],[Transaction_ID]],Transactions!$A$2:$A$501,Transactions!$C$2:$C$501)</f>
        <v>6</v>
      </c>
      <c r="K1277" t="str">
        <f>_xlfn.XLOOKUP(Table1[[#This Row],[Transaction_ID]],Transactions!A$2:A$501,Transactions!F$2:F$501)</f>
        <v>Cash</v>
      </c>
      <c r="L1277" t="b">
        <f>_xlfn.XLOOKUP(Table1[[#This Row],[Transaction_ID]],Transactions!A$2:A$501,Transactions!G$2:G$501)</f>
        <v>1</v>
      </c>
      <c r="M1277" s="1">
        <f>IF(L1277=TRUE, _xlfn.XLOOKUP(C1277, Products!A$2:A$91,Products!G$2:G$91), 0)</f>
        <v>0</v>
      </c>
      <c r="N1277" t="str">
        <f ca="1">_xlfn.TEXTJOIN(", ", TRUE,
 IF(AND(L1277=TRUE, E1277&gt;0), "Membership Pricing", ""),
 IF(AND(L1277=TRUE, M1277&gt;0), "PC Points", ""),
 IF(AND(_xlfn.XLOOKUP(C1277, Products!A:A, Products!C:C, "")="Bakery", RAND()&lt;0.3), "50% Perishable", "")
)</f>
        <v/>
      </c>
      <c r="O1277" s="5">
        <f t="shared" ca="1" si="39"/>
        <v>0</v>
      </c>
    </row>
    <row r="1278" spans="1:15" x14ac:dyDescent="0.45">
      <c r="A1278" t="s">
        <v>472</v>
      </c>
      <c r="B1278" s="6">
        <f>_xlfn.XLOOKUP(Table1[[#This Row],[Transaction_ID]],Transactions!A$2:A$501,Transactions!D$2:D$501)</f>
        <v>45750</v>
      </c>
      <c r="C1278">
        <v>123517</v>
      </c>
      <c r="D1278" s="5">
        <f>_xlfn.XLOOKUP(Table1[[#This Row],[SKU]],Products!A$2:A$91,Products!E$2:E$91)</f>
        <v>2.4900000000000002</v>
      </c>
      <c r="E1278" s="5">
        <f>_xlfn.XLOOKUP(C1278,Products!A$2:A$91,Products!F$2:F$91)</f>
        <v>0</v>
      </c>
      <c r="F1278">
        <v>1</v>
      </c>
      <c r="G1278" s="5">
        <f>Table1[[#This Row],[Price]]*Table1[[#This Row],[Quantity_Sold]]</f>
        <v>2.4900000000000002</v>
      </c>
      <c r="H1278" s="5">
        <f t="shared" ca="1" si="38"/>
        <v>2.4900000000000002</v>
      </c>
      <c r="I1278">
        <f>_xlfn.XLOOKUP(Table1[[#This Row],[Transaction_ID]],Transactions!A$2:A$501,Transactions!B$2:B$501)</f>
        <v>215</v>
      </c>
      <c r="J1278">
        <f>_xlfn.XLOOKUP(Table1[[#This Row],[Transaction_ID]],Transactions!$A$2:$A$501,Transactions!$C$2:$C$501)</f>
        <v>1</v>
      </c>
      <c r="K1278" t="str">
        <f>_xlfn.XLOOKUP(Table1[[#This Row],[Transaction_ID]],Transactions!A$2:A$501,Transactions!F$2:F$501)</f>
        <v>Cash</v>
      </c>
      <c r="L1278" t="b">
        <f>_xlfn.XLOOKUP(Table1[[#This Row],[Transaction_ID]],Transactions!A$2:A$501,Transactions!G$2:G$501)</f>
        <v>1</v>
      </c>
      <c r="M1278" s="1">
        <f>IF(L1278=TRUE, _xlfn.XLOOKUP(C1278, Products!A$2:A$91,Products!G$2:G$91), 0)</f>
        <v>0</v>
      </c>
      <c r="N1278" t="str">
        <f ca="1">_xlfn.TEXTJOIN(", ", TRUE,
 IF(AND(L1278=TRUE, E1278&gt;0), "Membership Pricing", ""),
 IF(AND(L1278=TRUE, M1278&gt;0), "PC Points", ""),
 IF(AND(_xlfn.XLOOKUP(C1278, Products!A:A, Products!C:C, "")="Bakery", RAND()&lt;0.3), "50% Perishable", "")
)</f>
        <v/>
      </c>
      <c r="O1278" s="5">
        <f t="shared" ca="1" si="39"/>
        <v>0</v>
      </c>
    </row>
    <row r="1279" spans="1:15" x14ac:dyDescent="0.45">
      <c r="A1279" t="s">
        <v>472</v>
      </c>
      <c r="B1279" s="6">
        <f>_xlfn.XLOOKUP(Table1[[#This Row],[Transaction_ID]],Transactions!A$2:A$501,Transactions!D$2:D$501)</f>
        <v>45750</v>
      </c>
      <c r="C1279">
        <v>123562</v>
      </c>
      <c r="D1279" s="5">
        <f>_xlfn.XLOOKUP(Table1[[#This Row],[SKU]],Products!A$2:A$91,Products!E$2:E$91)</f>
        <v>5.99</v>
      </c>
      <c r="E1279" s="5">
        <f>_xlfn.XLOOKUP(C1279,Products!A$2:A$91,Products!F$2:F$91)</f>
        <v>0</v>
      </c>
      <c r="F1279">
        <v>5</v>
      </c>
      <c r="G1279" s="5">
        <f>Table1[[#This Row],[Price]]*Table1[[#This Row],[Quantity_Sold]]</f>
        <v>29.950000000000003</v>
      </c>
      <c r="H1279" s="5">
        <f t="shared" ca="1" si="38"/>
        <v>29.950000000000003</v>
      </c>
      <c r="I1279">
        <f>_xlfn.XLOOKUP(Table1[[#This Row],[Transaction_ID]],Transactions!A$2:A$501,Transactions!B$2:B$501)</f>
        <v>215</v>
      </c>
      <c r="J1279">
        <f>_xlfn.XLOOKUP(Table1[[#This Row],[Transaction_ID]],Transactions!$A$2:$A$501,Transactions!$C$2:$C$501)</f>
        <v>1</v>
      </c>
      <c r="K1279" t="str">
        <f>_xlfn.XLOOKUP(Table1[[#This Row],[Transaction_ID]],Transactions!A$2:A$501,Transactions!F$2:F$501)</f>
        <v>Cash</v>
      </c>
      <c r="L1279" t="b">
        <f>_xlfn.XLOOKUP(Table1[[#This Row],[Transaction_ID]],Transactions!A$2:A$501,Transactions!G$2:G$501)</f>
        <v>1</v>
      </c>
      <c r="M1279" s="1">
        <f>IF(L1279=TRUE, _xlfn.XLOOKUP(C1279, Products!A$2:A$91,Products!G$2:G$91), 0)</f>
        <v>0</v>
      </c>
      <c r="N1279" t="str">
        <f ca="1">_xlfn.TEXTJOIN(", ", TRUE,
 IF(AND(L1279=TRUE, E1279&gt;0), "Membership Pricing", ""),
 IF(AND(L1279=TRUE, M1279&gt;0), "PC Points", ""),
 IF(AND(_xlfn.XLOOKUP(C1279, Products!A:A, Products!C:C, "")="Bakery", RAND()&lt;0.3), "50% Perishable", "")
)</f>
        <v/>
      </c>
      <c r="O1279" s="5">
        <f t="shared" ca="1" si="39"/>
        <v>0</v>
      </c>
    </row>
    <row r="1280" spans="1:15" x14ac:dyDescent="0.45">
      <c r="A1280" t="s">
        <v>472</v>
      </c>
      <c r="B1280" s="6">
        <f>_xlfn.XLOOKUP(Table1[[#This Row],[Transaction_ID]],Transactions!A$2:A$501,Transactions!D$2:D$501)</f>
        <v>45750</v>
      </c>
      <c r="C1280">
        <v>123576</v>
      </c>
      <c r="D1280" s="5">
        <f>_xlfn.XLOOKUP(Table1[[#This Row],[SKU]],Products!A$2:A$91,Products!E$2:E$91)</f>
        <v>2.99</v>
      </c>
      <c r="E1280" s="5">
        <f>_xlfn.XLOOKUP(C1280,Products!A$2:A$91,Products!F$2:F$91)</f>
        <v>0</v>
      </c>
      <c r="F1280">
        <v>2</v>
      </c>
      <c r="G1280" s="5">
        <f>Table1[[#This Row],[Price]]*Table1[[#This Row],[Quantity_Sold]]</f>
        <v>5.98</v>
      </c>
      <c r="H1280" s="5">
        <f t="shared" ca="1" si="38"/>
        <v>5.98</v>
      </c>
      <c r="I1280">
        <f>_xlfn.XLOOKUP(Table1[[#This Row],[Transaction_ID]],Transactions!A$2:A$501,Transactions!B$2:B$501)</f>
        <v>215</v>
      </c>
      <c r="J1280">
        <f>_xlfn.XLOOKUP(Table1[[#This Row],[Transaction_ID]],Transactions!$A$2:$A$501,Transactions!$C$2:$C$501)</f>
        <v>1</v>
      </c>
      <c r="K1280" t="str">
        <f>_xlfn.XLOOKUP(Table1[[#This Row],[Transaction_ID]],Transactions!A$2:A$501,Transactions!F$2:F$501)</f>
        <v>Cash</v>
      </c>
      <c r="L1280" t="b">
        <f>_xlfn.XLOOKUP(Table1[[#This Row],[Transaction_ID]],Transactions!A$2:A$501,Transactions!G$2:G$501)</f>
        <v>1</v>
      </c>
      <c r="M1280" s="1">
        <f>IF(L1280=TRUE, _xlfn.XLOOKUP(C1280, Products!A$2:A$91,Products!G$2:G$91), 0)</f>
        <v>0</v>
      </c>
      <c r="N1280" t="str">
        <f ca="1">_xlfn.TEXTJOIN(", ", TRUE,
 IF(AND(L1280=TRUE, E1280&gt;0), "Membership Pricing", ""),
 IF(AND(L1280=TRUE, M1280&gt;0), "PC Points", ""),
 IF(AND(_xlfn.XLOOKUP(C1280, Products!A:A, Products!C:C, "")="Bakery", RAND()&lt;0.3), "50% Perishable", "")
)</f>
        <v/>
      </c>
      <c r="O1280" s="5">
        <f t="shared" ca="1" si="39"/>
        <v>0</v>
      </c>
    </row>
    <row r="1281" spans="1:15" x14ac:dyDescent="0.45">
      <c r="A1281" t="s">
        <v>473</v>
      </c>
      <c r="B1281" s="6">
        <f>_xlfn.XLOOKUP(Table1[[#This Row],[Transaction_ID]],Transactions!A$2:A$501,Transactions!D$2:D$501)</f>
        <v>45750</v>
      </c>
      <c r="C1281">
        <v>123518</v>
      </c>
      <c r="D1281" s="5">
        <f>_xlfn.XLOOKUP(Table1[[#This Row],[SKU]],Products!A$2:A$91,Products!E$2:E$91)</f>
        <v>1.99</v>
      </c>
      <c r="E1281" s="5">
        <f>_xlfn.XLOOKUP(C1281,Products!A$2:A$91,Products!F$2:F$91)</f>
        <v>0</v>
      </c>
      <c r="F1281">
        <v>1</v>
      </c>
      <c r="G1281" s="5">
        <f>Table1[[#This Row],[Price]]*Table1[[#This Row],[Quantity_Sold]]</f>
        <v>1.99</v>
      </c>
      <c r="H1281" s="5">
        <f t="shared" ca="1" si="38"/>
        <v>1.99</v>
      </c>
      <c r="I1281">
        <f>_xlfn.XLOOKUP(Table1[[#This Row],[Transaction_ID]],Transactions!A$2:A$501,Transactions!B$2:B$501)</f>
        <v>207</v>
      </c>
      <c r="J1281">
        <f>_xlfn.XLOOKUP(Table1[[#This Row],[Transaction_ID]],Transactions!$A$2:$A$501,Transactions!$C$2:$C$501)</f>
        <v>7</v>
      </c>
      <c r="K1281" t="str">
        <f>_xlfn.XLOOKUP(Table1[[#This Row],[Transaction_ID]],Transactions!A$2:A$501,Transactions!F$2:F$501)</f>
        <v>Cash</v>
      </c>
      <c r="L1281" t="b">
        <f>_xlfn.XLOOKUP(Table1[[#This Row],[Transaction_ID]],Transactions!A$2:A$501,Transactions!G$2:G$501)</f>
        <v>1</v>
      </c>
      <c r="M1281" s="1">
        <f>IF(L1281=TRUE, _xlfn.XLOOKUP(C1281, Products!A$2:A$91,Products!G$2:G$91), 0)</f>
        <v>0</v>
      </c>
      <c r="N1281" t="str">
        <f ca="1">_xlfn.TEXTJOIN(", ", TRUE,
 IF(AND(L1281=TRUE, E1281&gt;0), "Membership Pricing", ""),
 IF(AND(L1281=TRUE, M1281&gt;0), "PC Points", ""),
 IF(AND(_xlfn.XLOOKUP(C1281, Products!A:A, Products!C:C, "")="Bakery", RAND()&lt;0.3), "50% Perishable", "")
)</f>
        <v/>
      </c>
      <c r="O1281" s="5">
        <f t="shared" ca="1" si="39"/>
        <v>0</v>
      </c>
    </row>
    <row r="1282" spans="1:15" x14ac:dyDescent="0.45">
      <c r="A1282" t="s">
        <v>473</v>
      </c>
      <c r="B1282" s="6">
        <f>_xlfn.XLOOKUP(Table1[[#This Row],[Transaction_ID]],Transactions!A$2:A$501,Transactions!D$2:D$501)</f>
        <v>45750</v>
      </c>
      <c r="C1282">
        <v>123568</v>
      </c>
      <c r="D1282" s="5">
        <f>_xlfn.XLOOKUP(Table1[[#This Row],[SKU]],Products!A$2:A$91,Products!E$2:E$91)</f>
        <v>4.99</v>
      </c>
      <c r="E1282" s="5">
        <f>_xlfn.XLOOKUP(C1282,Products!A$2:A$91,Products!F$2:F$91)</f>
        <v>4</v>
      </c>
      <c r="F1282">
        <v>5</v>
      </c>
      <c r="G1282" s="5">
        <f>Table1[[#This Row],[Price]]*Table1[[#This Row],[Quantity_Sold]]</f>
        <v>24.950000000000003</v>
      </c>
      <c r="H1282" s="5">
        <f t="shared" ref="H1282:H1345" ca="1" si="40" xml:space="preserve">
 IF(AND(ISNUMBER(SEARCH("50% Perishable", N1282)), ISNUMBER(SEARCH("Membership Pricing", N1282)), E1282&gt;0),
    F1282 * E1282 * 0.5,
    IF(AND(ISNUMBER(SEARCH("50% Perishable", N1282)), NOT(ISNUMBER(SEARCH("Membership Pricing", N1282)))),
       F1282 * D1282 * 0.5,
       IF(AND(L1282=TRUE, ISNUMBER(SEARCH("Membership Pricing", N1282)), E1282&gt;0),
          F1282 * E1282,
          F1282 * D1282
       )
    )
)</f>
        <v>20</v>
      </c>
      <c r="I1282">
        <f>_xlfn.XLOOKUP(Table1[[#This Row],[Transaction_ID]],Transactions!A$2:A$501,Transactions!B$2:B$501)</f>
        <v>207</v>
      </c>
      <c r="J1282">
        <f>_xlfn.XLOOKUP(Table1[[#This Row],[Transaction_ID]],Transactions!$A$2:$A$501,Transactions!$C$2:$C$501)</f>
        <v>7</v>
      </c>
      <c r="K1282" t="str">
        <f>_xlfn.XLOOKUP(Table1[[#This Row],[Transaction_ID]],Transactions!A$2:A$501,Transactions!F$2:F$501)</f>
        <v>Cash</v>
      </c>
      <c r="L1282" t="b">
        <f>_xlfn.XLOOKUP(Table1[[#This Row],[Transaction_ID]],Transactions!A$2:A$501,Transactions!G$2:G$501)</f>
        <v>1</v>
      </c>
      <c r="M1282" s="1">
        <f>IF(L1282=TRUE, _xlfn.XLOOKUP(C1282, Products!A$2:A$91,Products!G$2:G$91), 0)</f>
        <v>0</v>
      </c>
      <c r="N1282" t="str">
        <f ca="1">_xlfn.TEXTJOIN(", ", TRUE,
 IF(AND(L1282=TRUE, E1282&gt;0), "Membership Pricing", ""),
 IF(AND(L1282=TRUE, M1282&gt;0), "PC Points", ""),
 IF(AND(_xlfn.XLOOKUP(C1282, Products!A:A, Products!C:C, "")="Bakery", RAND()&lt;0.3), "50% Perishable", "")
)</f>
        <v>Membership Pricing</v>
      </c>
      <c r="O1282" s="5">
        <f t="shared" ref="O1282:O1345" ca="1" si="41">G1282-H1282</f>
        <v>4.9500000000000028</v>
      </c>
    </row>
    <row r="1283" spans="1:15" x14ac:dyDescent="0.45">
      <c r="A1283" t="s">
        <v>473</v>
      </c>
      <c r="B1283" s="6">
        <f>_xlfn.XLOOKUP(Table1[[#This Row],[Transaction_ID]],Transactions!A$2:A$501,Transactions!D$2:D$501)</f>
        <v>45750</v>
      </c>
      <c r="C1283">
        <v>123530</v>
      </c>
      <c r="D1283" s="5">
        <f>_xlfn.XLOOKUP(Table1[[#This Row],[SKU]],Products!A$2:A$91,Products!E$2:E$91)</f>
        <v>3.49</v>
      </c>
      <c r="E1283" s="5">
        <f>_xlfn.XLOOKUP(C1283,Products!A$2:A$91,Products!F$2:F$91)</f>
        <v>0</v>
      </c>
      <c r="F1283">
        <v>5</v>
      </c>
      <c r="G1283" s="5">
        <f>Table1[[#This Row],[Price]]*Table1[[#This Row],[Quantity_Sold]]</f>
        <v>17.450000000000003</v>
      </c>
      <c r="H1283" s="5">
        <f t="shared" ca="1" si="40"/>
        <v>17.450000000000003</v>
      </c>
      <c r="I1283">
        <f>_xlfn.XLOOKUP(Table1[[#This Row],[Transaction_ID]],Transactions!A$2:A$501,Transactions!B$2:B$501)</f>
        <v>207</v>
      </c>
      <c r="J1283">
        <f>_xlfn.XLOOKUP(Table1[[#This Row],[Transaction_ID]],Transactions!$A$2:$A$501,Transactions!$C$2:$C$501)</f>
        <v>7</v>
      </c>
      <c r="K1283" t="str">
        <f>_xlfn.XLOOKUP(Table1[[#This Row],[Transaction_ID]],Transactions!A$2:A$501,Transactions!F$2:F$501)</f>
        <v>Cash</v>
      </c>
      <c r="L1283" t="b">
        <f>_xlfn.XLOOKUP(Table1[[#This Row],[Transaction_ID]],Transactions!A$2:A$501,Transactions!G$2:G$501)</f>
        <v>1</v>
      </c>
      <c r="M1283" s="1">
        <f>IF(L1283=TRUE, _xlfn.XLOOKUP(C1283, Products!A$2:A$91,Products!G$2:G$91), 0)</f>
        <v>0</v>
      </c>
      <c r="N1283" t="str">
        <f ca="1">_xlfn.TEXTJOIN(", ", TRUE,
 IF(AND(L1283=TRUE, E1283&gt;0), "Membership Pricing", ""),
 IF(AND(L1283=TRUE, M1283&gt;0), "PC Points", ""),
 IF(AND(_xlfn.XLOOKUP(C1283, Products!A:A, Products!C:C, "")="Bakery", RAND()&lt;0.3), "50% Perishable", "")
)</f>
        <v/>
      </c>
      <c r="O1283" s="5">
        <f t="shared" ca="1" si="41"/>
        <v>0</v>
      </c>
    </row>
    <row r="1284" spans="1:15" x14ac:dyDescent="0.45">
      <c r="A1284" t="s">
        <v>473</v>
      </c>
      <c r="B1284" s="6">
        <f>_xlfn.XLOOKUP(Table1[[#This Row],[Transaction_ID]],Transactions!A$2:A$501,Transactions!D$2:D$501)</f>
        <v>45750</v>
      </c>
      <c r="C1284">
        <v>123545</v>
      </c>
      <c r="D1284" s="5">
        <f>_xlfn.XLOOKUP(Table1[[#This Row],[SKU]],Products!A$2:A$91,Products!E$2:E$91)</f>
        <v>3.99</v>
      </c>
      <c r="E1284" s="5">
        <f>_xlfn.XLOOKUP(C1284,Products!A$2:A$91,Products!F$2:F$91)</f>
        <v>2.4900000000000002</v>
      </c>
      <c r="F1284">
        <v>1</v>
      </c>
      <c r="G1284" s="5">
        <f>Table1[[#This Row],[Price]]*Table1[[#This Row],[Quantity_Sold]]</f>
        <v>3.99</v>
      </c>
      <c r="H1284" s="5">
        <f t="shared" ca="1" si="40"/>
        <v>2.4900000000000002</v>
      </c>
      <c r="I1284">
        <f>_xlfn.XLOOKUP(Table1[[#This Row],[Transaction_ID]],Transactions!A$2:A$501,Transactions!B$2:B$501)</f>
        <v>207</v>
      </c>
      <c r="J1284">
        <f>_xlfn.XLOOKUP(Table1[[#This Row],[Transaction_ID]],Transactions!$A$2:$A$501,Transactions!$C$2:$C$501)</f>
        <v>7</v>
      </c>
      <c r="K1284" t="str">
        <f>_xlfn.XLOOKUP(Table1[[#This Row],[Transaction_ID]],Transactions!A$2:A$501,Transactions!F$2:F$501)</f>
        <v>Cash</v>
      </c>
      <c r="L1284" t="b">
        <f>_xlfn.XLOOKUP(Table1[[#This Row],[Transaction_ID]],Transactions!A$2:A$501,Transactions!G$2:G$501)</f>
        <v>1</v>
      </c>
      <c r="M1284" s="1">
        <f>IF(L1284=TRUE, _xlfn.XLOOKUP(C1284, Products!A$2:A$91,Products!G$2:G$91), 0)</f>
        <v>0</v>
      </c>
      <c r="N1284" t="str">
        <f ca="1">_xlfn.TEXTJOIN(", ", TRUE,
 IF(AND(L1284=TRUE, E1284&gt;0), "Membership Pricing", ""),
 IF(AND(L1284=TRUE, M1284&gt;0), "PC Points", ""),
 IF(AND(_xlfn.XLOOKUP(C1284, Products!A:A, Products!C:C, "")="Bakery", RAND()&lt;0.3), "50% Perishable", "")
)</f>
        <v>Membership Pricing</v>
      </c>
      <c r="O1284" s="5">
        <f t="shared" ca="1" si="41"/>
        <v>1.5</v>
      </c>
    </row>
    <row r="1285" spans="1:15" x14ac:dyDescent="0.45">
      <c r="A1285" t="s">
        <v>235</v>
      </c>
      <c r="B1285" s="6">
        <f>_xlfn.XLOOKUP(Table1[[#This Row],[Transaction_ID]],Transactions!A$2:A$501,Transactions!D$2:D$501)</f>
        <v>45750</v>
      </c>
      <c r="C1285">
        <v>123548</v>
      </c>
      <c r="D1285" s="5">
        <f>_xlfn.XLOOKUP(Table1[[#This Row],[SKU]],Products!A$2:A$91,Products!E$2:E$91)</f>
        <v>3.49</v>
      </c>
      <c r="E1285" s="5">
        <f>_xlfn.XLOOKUP(C1285,Products!A$2:A$91,Products!F$2:F$91)</f>
        <v>0</v>
      </c>
      <c r="F1285">
        <v>4</v>
      </c>
      <c r="G1285" s="5">
        <f>Table1[[#This Row],[Price]]*Table1[[#This Row],[Quantity_Sold]]</f>
        <v>13.96</v>
      </c>
      <c r="H1285" s="5">
        <f t="shared" ca="1" si="40"/>
        <v>13.96</v>
      </c>
      <c r="I1285">
        <f>_xlfn.XLOOKUP(Table1[[#This Row],[Transaction_ID]],Transactions!A$2:A$501,Transactions!B$2:B$501)</f>
        <v>211</v>
      </c>
      <c r="J1285">
        <f>_xlfn.XLOOKUP(Table1[[#This Row],[Transaction_ID]],Transactions!$A$2:$A$501,Transactions!$C$2:$C$501)</f>
        <v>4</v>
      </c>
      <c r="K1285" t="str">
        <f>_xlfn.XLOOKUP(Table1[[#This Row],[Transaction_ID]],Transactions!A$2:A$501,Transactions!F$2:F$501)</f>
        <v>Cash</v>
      </c>
      <c r="L1285" t="b">
        <f>_xlfn.XLOOKUP(Table1[[#This Row],[Transaction_ID]],Transactions!A$2:A$501,Transactions!G$2:G$501)</f>
        <v>1</v>
      </c>
      <c r="M1285" s="1">
        <f>IF(L1285=TRUE, _xlfn.XLOOKUP(C1285, Products!A$2:A$91,Products!G$2:G$91), 0)</f>
        <v>0</v>
      </c>
      <c r="N1285" t="str">
        <f ca="1">_xlfn.TEXTJOIN(", ", TRUE,
 IF(AND(L1285=TRUE, E1285&gt;0), "Membership Pricing", ""),
 IF(AND(L1285=TRUE, M1285&gt;0), "PC Points", ""),
 IF(AND(_xlfn.XLOOKUP(C1285, Products!A:A, Products!C:C, "")="Bakery", RAND()&lt;0.3), "50% Perishable", "")
)</f>
        <v/>
      </c>
      <c r="O1285" s="5">
        <f t="shared" ca="1" si="41"/>
        <v>0</v>
      </c>
    </row>
    <row r="1286" spans="1:15" x14ac:dyDescent="0.45">
      <c r="A1286" t="s">
        <v>235</v>
      </c>
      <c r="B1286" s="6">
        <f>_xlfn.XLOOKUP(Table1[[#This Row],[Transaction_ID]],Transactions!A$2:A$501,Transactions!D$2:D$501)</f>
        <v>45750</v>
      </c>
      <c r="C1286">
        <v>123531</v>
      </c>
      <c r="D1286" s="5">
        <f>_xlfn.XLOOKUP(Table1[[#This Row],[SKU]],Products!A$2:A$91,Products!E$2:E$91)</f>
        <v>7.99</v>
      </c>
      <c r="E1286" s="5">
        <f>_xlfn.XLOOKUP(C1286,Products!A$2:A$91,Products!F$2:F$91)</f>
        <v>0</v>
      </c>
      <c r="F1286">
        <v>3</v>
      </c>
      <c r="G1286" s="5">
        <f>Table1[[#This Row],[Price]]*Table1[[#This Row],[Quantity_Sold]]</f>
        <v>23.97</v>
      </c>
      <c r="H1286" s="5">
        <f t="shared" ca="1" si="40"/>
        <v>23.97</v>
      </c>
      <c r="I1286">
        <f>_xlfn.XLOOKUP(Table1[[#This Row],[Transaction_ID]],Transactions!A$2:A$501,Transactions!B$2:B$501)</f>
        <v>211</v>
      </c>
      <c r="J1286">
        <f>_xlfn.XLOOKUP(Table1[[#This Row],[Transaction_ID]],Transactions!$A$2:$A$501,Transactions!$C$2:$C$501)</f>
        <v>4</v>
      </c>
      <c r="K1286" t="str">
        <f>_xlfn.XLOOKUP(Table1[[#This Row],[Transaction_ID]],Transactions!A$2:A$501,Transactions!F$2:F$501)</f>
        <v>Cash</v>
      </c>
      <c r="L1286" t="b">
        <f>_xlfn.XLOOKUP(Table1[[#This Row],[Transaction_ID]],Transactions!A$2:A$501,Transactions!G$2:G$501)</f>
        <v>1</v>
      </c>
      <c r="M1286" s="1">
        <f>IF(L1286=TRUE, _xlfn.XLOOKUP(C1286, Products!A$2:A$91,Products!G$2:G$91), 0)</f>
        <v>0</v>
      </c>
      <c r="N1286" t="str">
        <f ca="1">_xlfn.TEXTJOIN(", ", TRUE,
 IF(AND(L1286=TRUE, E1286&gt;0), "Membership Pricing", ""),
 IF(AND(L1286=TRUE, M1286&gt;0), "PC Points", ""),
 IF(AND(_xlfn.XLOOKUP(C1286, Products!A:A, Products!C:C, "")="Bakery", RAND()&lt;0.3), "50% Perishable", "")
)</f>
        <v/>
      </c>
      <c r="O1286" s="5">
        <f t="shared" ca="1" si="41"/>
        <v>0</v>
      </c>
    </row>
    <row r="1287" spans="1:15" x14ac:dyDescent="0.45">
      <c r="A1287" t="s">
        <v>474</v>
      </c>
      <c r="B1287" s="6">
        <f>_xlfn.XLOOKUP(Table1[[#This Row],[Transaction_ID]],Transactions!A$2:A$501,Transactions!D$2:D$501)</f>
        <v>45696</v>
      </c>
      <c r="C1287">
        <v>123597</v>
      </c>
      <c r="D1287" s="5">
        <f>_xlfn.XLOOKUP(Table1[[#This Row],[SKU]],Products!A$2:A$91,Products!E$2:E$91)</f>
        <v>5.49</v>
      </c>
      <c r="E1287" s="5">
        <f>_xlfn.XLOOKUP(C1287,Products!A$2:A$91,Products!F$2:F$91)</f>
        <v>0</v>
      </c>
      <c r="F1287">
        <v>3</v>
      </c>
      <c r="G1287" s="5">
        <f>Table1[[#This Row],[Price]]*Table1[[#This Row],[Quantity_Sold]]</f>
        <v>16.47</v>
      </c>
      <c r="H1287" s="5">
        <f t="shared" ca="1" si="40"/>
        <v>16.47</v>
      </c>
      <c r="I1287">
        <f>_xlfn.XLOOKUP(Table1[[#This Row],[Transaction_ID]],Transactions!A$2:A$501,Transactions!B$2:B$501)</f>
        <v>219</v>
      </c>
      <c r="J1287">
        <f>_xlfn.XLOOKUP(Table1[[#This Row],[Transaction_ID]],Transactions!$A$2:$A$501,Transactions!$C$2:$C$501)</f>
        <v>3</v>
      </c>
      <c r="K1287" t="str">
        <f>_xlfn.XLOOKUP(Table1[[#This Row],[Transaction_ID]],Transactions!A$2:A$501,Transactions!F$2:F$501)</f>
        <v>Credit Card</v>
      </c>
      <c r="L1287" t="b">
        <f>_xlfn.XLOOKUP(Table1[[#This Row],[Transaction_ID]],Transactions!A$2:A$501,Transactions!G$2:G$501)</f>
        <v>1</v>
      </c>
      <c r="M1287" s="1">
        <f>IF(L1287=TRUE, _xlfn.XLOOKUP(C1287, Products!A$2:A$91,Products!G$2:G$91), 0)</f>
        <v>0</v>
      </c>
      <c r="N1287" t="str">
        <f ca="1">_xlfn.TEXTJOIN(", ", TRUE,
 IF(AND(L1287=TRUE, E1287&gt;0), "Membership Pricing", ""),
 IF(AND(L1287=TRUE, M1287&gt;0), "PC Points", ""),
 IF(AND(_xlfn.XLOOKUP(C1287, Products!A:A, Products!C:C, "")="Bakery", RAND()&lt;0.3), "50% Perishable", "")
)</f>
        <v/>
      </c>
      <c r="O1287" s="5">
        <f t="shared" ca="1" si="41"/>
        <v>0</v>
      </c>
    </row>
    <row r="1288" spans="1:15" x14ac:dyDescent="0.45">
      <c r="A1288" t="s">
        <v>474</v>
      </c>
      <c r="B1288" s="6">
        <f>_xlfn.XLOOKUP(Table1[[#This Row],[Transaction_ID]],Transactions!A$2:A$501,Transactions!D$2:D$501)</f>
        <v>45696</v>
      </c>
      <c r="C1288">
        <v>123556</v>
      </c>
      <c r="D1288" s="5">
        <f>_xlfn.XLOOKUP(Table1[[#This Row],[SKU]],Products!A$2:A$91,Products!E$2:E$91)</f>
        <v>9.99</v>
      </c>
      <c r="E1288" s="5">
        <f>_xlfn.XLOOKUP(C1288,Products!A$2:A$91,Products!F$2:F$91)</f>
        <v>0</v>
      </c>
      <c r="F1288">
        <v>5</v>
      </c>
      <c r="G1288" s="5">
        <f>Table1[[#This Row],[Price]]*Table1[[#This Row],[Quantity_Sold]]</f>
        <v>49.95</v>
      </c>
      <c r="H1288" s="5">
        <f t="shared" ca="1" si="40"/>
        <v>49.95</v>
      </c>
      <c r="I1288">
        <f>_xlfn.XLOOKUP(Table1[[#This Row],[Transaction_ID]],Transactions!A$2:A$501,Transactions!B$2:B$501)</f>
        <v>219</v>
      </c>
      <c r="J1288">
        <f>_xlfn.XLOOKUP(Table1[[#This Row],[Transaction_ID]],Transactions!$A$2:$A$501,Transactions!$C$2:$C$501)</f>
        <v>3</v>
      </c>
      <c r="K1288" t="str">
        <f>_xlfn.XLOOKUP(Table1[[#This Row],[Transaction_ID]],Transactions!A$2:A$501,Transactions!F$2:F$501)</f>
        <v>Credit Card</v>
      </c>
      <c r="L1288" t="b">
        <f>_xlfn.XLOOKUP(Table1[[#This Row],[Transaction_ID]],Transactions!A$2:A$501,Transactions!G$2:G$501)</f>
        <v>1</v>
      </c>
      <c r="M1288" s="1">
        <f>IF(L1288=TRUE, _xlfn.XLOOKUP(C1288, Products!A$2:A$91,Products!G$2:G$91), 0)</f>
        <v>0</v>
      </c>
      <c r="N1288" t="str">
        <f ca="1">_xlfn.TEXTJOIN(", ", TRUE,
 IF(AND(L1288=TRUE, E1288&gt;0), "Membership Pricing", ""),
 IF(AND(L1288=TRUE, M1288&gt;0), "PC Points", ""),
 IF(AND(_xlfn.XLOOKUP(C1288, Products!A:A, Products!C:C, "")="Bakery", RAND()&lt;0.3), "50% Perishable", "")
)</f>
        <v/>
      </c>
      <c r="O1288" s="5">
        <f t="shared" ca="1" si="41"/>
        <v>0</v>
      </c>
    </row>
    <row r="1289" spans="1:15" x14ac:dyDescent="0.45">
      <c r="A1289" t="s">
        <v>236</v>
      </c>
      <c r="B1289" s="6">
        <f>_xlfn.XLOOKUP(Table1[[#This Row],[Transaction_ID]],Transactions!A$2:A$501,Transactions!D$2:D$501)</f>
        <v>45696</v>
      </c>
      <c r="C1289">
        <v>123513</v>
      </c>
      <c r="D1289" s="5">
        <f>_xlfn.XLOOKUP(Table1[[#This Row],[SKU]],Products!A$2:A$91,Products!E$2:E$91)</f>
        <v>2.99</v>
      </c>
      <c r="E1289" s="5">
        <f>_xlfn.XLOOKUP(C1289,Products!A$2:A$91,Products!F$2:F$91)</f>
        <v>0</v>
      </c>
      <c r="F1289">
        <v>3</v>
      </c>
      <c r="G1289" s="5">
        <f>Table1[[#This Row],[Price]]*Table1[[#This Row],[Quantity_Sold]]</f>
        <v>8.9700000000000006</v>
      </c>
      <c r="H1289" s="5">
        <f t="shared" ca="1" si="40"/>
        <v>8.9700000000000006</v>
      </c>
      <c r="I1289">
        <f>_xlfn.XLOOKUP(Table1[[#This Row],[Transaction_ID]],Transactions!A$2:A$501,Transactions!B$2:B$501)</f>
        <v>222</v>
      </c>
      <c r="J1289">
        <f>_xlfn.XLOOKUP(Table1[[#This Row],[Transaction_ID]],Transactions!$A$2:$A$501,Transactions!$C$2:$C$501)</f>
        <v>4</v>
      </c>
      <c r="K1289" t="str">
        <f>_xlfn.XLOOKUP(Table1[[#This Row],[Transaction_ID]],Transactions!A$2:A$501,Transactions!F$2:F$501)</f>
        <v>Credit Card</v>
      </c>
      <c r="L1289" t="b">
        <f>_xlfn.XLOOKUP(Table1[[#This Row],[Transaction_ID]],Transactions!A$2:A$501,Transactions!G$2:G$501)</f>
        <v>1</v>
      </c>
      <c r="M1289" s="1">
        <f>IF(L1289=TRUE, _xlfn.XLOOKUP(C1289, Products!A$2:A$91,Products!G$2:G$91), 0)</f>
        <v>1000</v>
      </c>
      <c r="N1289" t="str">
        <f ca="1">_xlfn.TEXTJOIN(", ", TRUE,
 IF(AND(L1289=TRUE, E1289&gt;0), "Membership Pricing", ""),
 IF(AND(L1289=TRUE, M1289&gt;0), "PC Points", ""),
 IF(AND(_xlfn.XLOOKUP(C1289, Products!A:A, Products!C:C, "")="Bakery", RAND()&lt;0.3), "50% Perishable", "")
)</f>
        <v>PC Points</v>
      </c>
      <c r="O1289" s="5">
        <f t="shared" ca="1" si="41"/>
        <v>0</v>
      </c>
    </row>
    <row r="1290" spans="1:15" x14ac:dyDescent="0.45">
      <c r="A1290" t="s">
        <v>236</v>
      </c>
      <c r="B1290" s="6">
        <f>_xlfn.XLOOKUP(Table1[[#This Row],[Transaction_ID]],Transactions!A$2:A$501,Transactions!D$2:D$501)</f>
        <v>45696</v>
      </c>
      <c r="C1290">
        <v>123546</v>
      </c>
      <c r="D1290" s="5">
        <f>_xlfn.XLOOKUP(Table1[[#This Row],[SKU]],Products!A$2:A$91,Products!E$2:E$91)</f>
        <v>3.49</v>
      </c>
      <c r="E1290" s="5">
        <f>_xlfn.XLOOKUP(C1290,Products!A$2:A$91,Products!F$2:F$91)</f>
        <v>0</v>
      </c>
      <c r="F1290">
        <v>2</v>
      </c>
      <c r="G1290" s="5">
        <f>Table1[[#This Row],[Price]]*Table1[[#This Row],[Quantity_Sold]]</f>
        <v>6.98</v>
      </c>
      <c r="H1290" s="5">
        <f t="shared" ca="1" si="40"/>
        <v>6.98</v>
      </c>
      <c r="I1290">
        <f>_xlfn.XLOOKUP(Table1[[#This Row],[Transaction_ID]],Transactions!A$2:A$501,Transactions!B$2:B$501)</f>
        <v>222</v>
      </c>
      <c r="J1290">
        <f>_xlfn.XLOOKUP(Table1[[#This Row],[Transaction_ID]],Transactions!$A$2:$A$501,Transactions!$C$2:$C$501)</f>
        <v>4</v>
      </c>
      <c r="K1290" t="str">
        <f>_xlfn.XLOOKUP(Table1[[#This Row],[Transaction_ID]],Transactions!A$2:A$501,Transactions!F$2:F$501)</f>
        <v>Credit Card</v>
      </c>
      <c r="L1290" t="b">
        <f>_xlfn.XLOOKUP(Table1[[#This Row],[Transaction_ID]],Transactions!A$2:A$501,Transactions!G$2:G$501)</f>
        <v>1</v>
      </c>
      <c r="M1290" s="1">
        <f>IF(L1290=TRUE, _xlfn.XLOOKUP(C1290, Products!A$2:A$91,Products!G$2:G$91), 0)</f>
        <v>0</v>
      </c>
      <c r="N1290" t="str">
        <f ca="1">_xlfn.TEXTJOIN(", ", TRUE,
 IF(AND(L1290=TRUE, E1290&gt;0), "Membership Pricing", ""),
 IF(AND(L1290=TRUE, M1290&gt;0), "PC Points", ""),
 IF(AND(_xlfn.XLOOKUP(C1290, Products!A:A, Products!C:C, "")="Bakery", RAND()&lt;0.3), "50% Perishable", "")
)</f>
        <v/>
      </c>
      <c r="O1290" s="5">
        <f t="shared" ca="1" si="41"/>
        <v>0</v>
      </c>
    </row>
    <row r="1291" spans="1:15" x14ac:dyDescent="0.45">
      <c r="A1291" t="s">
        <v>236</v>
      </c>
      <c r="B1291" s="6">
        <f>_xlfn.XLOOKUP(Table1[[#This Row],[Transaction_ID]],Transactions!A$2:A$501,Transactions!D$2:D$501)</f>
        <v>45696</v>
      </c>
      <c r="C1291">
        <v>123587</v>
      </c>
      <c r="D1291" s="5">
        <f>_xlfn.XLOOKUP(Table1[[#This Row],[SKU]],Products!A$2:A$91,Products!E$2:E$91)</f>
        <v>3.99</v>
      </c>
      <c r="E1291" s="5">
        <f>_xlfn.XLOOKUP(C1291,Products!A$2:A$91,Products!F$2:F$91)</f>
        <v>0</v>
      </c>
      <c r="F1291">
        <v>3</v>
      </c>
      <c r="G1291" s="5">
        <f>Table1[[#This Row],[Price]]*Table1[[#This Row],[Quantity_Sold]]</f>
        <v>11.97</v>
      </c>
      <c r="H1291" s="5">
        <f t="shared" ca="1" si="40"/>
        <v>11.97</v>
      </c>
      <c r="I1291">
        <f>_xlfn.XLOOKUP(Table1[[#This Row],[Transaction_ID]],Transactions!A$2:A$501,Transactions!B$2:B$501)</f>
        <v>222</v>
      </c>
      <c r="J1291">
        <f>_xlfn.XLOOKUP(Table1[[#This Row],[Transaction_ID]],Transactions!$A$2:$A$501,Transactions!$C$2:$C$501)</f>
        <v>4</v>
      </c>
      <c r="K1291" t="str">
        <f>_xlfn.XLOOKUP(Table1[[#This Row],[Transaction_ID]],Transactions!A$2:A$501,Transactions!F$2:F$501)</f>
        <v>Credit Card</v>
      </c>
      <c r="L1291" t="b">
        <f>_xlfn.XLOOKUP(Table1[[#This Row],[Transaction_ID]],Transactions!A$2:A$501,Transactions!G$2:G$501)</f>
        <v>1</v>
      </c>
      <c r="M1291" s="1">
        <f>IF(L1291=TRUE, _xlfn.XLOOKUP(C1291, Products!A$2:A$91,Products!G$2:G$91), 0)</f>
        <v>0</v>
      </c>
      <c r="N1291" t="str">
        <f ca="1">_xlfn.TEXTJOIN(", ", TRUE,
 IF(AND(L1291=TRUE, E1291&gt;0), "Membership Pricing", ""),
 IF(AND(L1291=TRUE, M1291&gt;0), "PC Points", ""),
 IF(AND(_xlfn.XLOOKUP(C1291, Products!A:A, Products!C:C, "")="Bakery", RAND()&lt;0.3), "50% Perishable", "")
)</f>
        <v/>
      </c>
      <c r="O1291" s="5">
        <f t="shared" ca="1" si="41"/>
        <v>0</v>
      </c>
    </row>
    <row r="1292" spans="1:15" x14ac:dyDescent="0.45">
      <c r="A1292" t="s">
        <v>236</v>
      </c>
      <c r="B1292" s="6">
        <f>_xlfn.XLOOKUP(Table1[[#This Row],[Transaction_ID]],Transactions!A$2:A$501,Transactions!D$2:D$501)</f>
        <v>45696</v>
      </c>
      <c r="C1292">
        <v>123555</v>
      </c>
      <c r="D1292" s="5">
        <f>_xlfn.XLOOKUP(Table1[[#This Row],[SKU]],Products!A$2:A$91,Products!E$2:E$91)</f>
        <v>2.29</v>
      </c>
      <c r="E1292" s="5">
        <f>_xlfn.XLOOKUP(C1292,Products!A$2:A$91,Products!F$2:F$91)</f>
        <v>0</v>
      </c>
      <c r="F1292">
        <v>5</v>
      </c>
      <c r="G1292" s="5">
        <f>Table1[[#This Row],[Price]]*Table1[[#This Row],[Quantity_Sold]]</f>
        <v>11.45</v>
      </c>
      <c r="H1292" s="5">
        <f t="shared" ca="1" si="40"/>
        <v>11.45</v>
      </c>
      <c r="I1292">
        <f>_xlfn.XLOOKUP(Table1[[#This Row],[Transaction_ID]],Transactions!A$2:A$501,Transactions!B$2:B$501)</f>
        <v>222</v>
      </c>
      <c r="J1292">
        <f>_xlfn.XLOOKUP(Table1[[#This Row],[Transaction_ID]],Transactions!$A$2:$A$501,Transactions!$C$2:$C$501)</f>
        <v>4</v>
      </c>
      <c r="K1292" t="str">
        <f>_xlfn.XLOOKUP(Table1[[#This Row],[Transaction_ID]],Transactions!A$2:A$501,Transactions!F$2:F$501)</f>
        <v>Credit Card</v>
      </c>
      <c r="L1292" t="b">
        <f>_xlfn.XLOOKUP(Table1[[#This Row],[Transaction_ID]],Transactions!A$2:A$501,Transactions!G$2:G$501)</f>
        <v>1</v>
      </c>
      <c r="M1292" s="1">
        <f>IF(L1292=TRUE, _xlfn.XLOOKUP(C1292, Products!A$2:A$91,Products!G$2:G$91), 0)</f>
        <v>0</v>
      </c>
      <c r="N1292" t="str">
        <f ca="1">_xlfn.TEXTJOIN(", ", TRUE,
 IF(AND(L1292=TRUE, E1292&gt;0), "Membership Pricing", ""),
 IF(AND(L1292=TRUE, M1292&gt;0), "PC Points", ""),
 IF(AND(_xlfn.XLOOKUP(C1292, Products!A:A, Products!C:C, "")="Bakery", RAND()&lt;0.3), "50% Perishable", "")
)</f>
        <v/>
      </c>
      <c r="O1292" s="5">
        <f t="shared" ca="1" si="41"/>
        <v>0</v>
      </c>
    </row>
    <row r="1293" spans="1:15" x14ac:dyDescent="0.45">
      <c r="A1293" t="s">
        <v>237</v>
      </c>
      <c r="B1293" s="6">
        <f>_xlfn.XLOOKUP(Table1[[#This Row],[Transaction_ID]],Transactions!A$2:A$501,Transactions!D$2:D$501)</f>
        <v>45717</v>
      </c>
      <c r="C1293">
        <v>123542</v>
      </c>
      <c r="D1293" s="5">
        <f>_xlfn.XLOOKUP(Table1[[#This Row],[SKU]],Products!A$2:A$91,Products!E$2:E$91)</f>
        <v>2.4900000000000002</v>
      </c>
      <c r="E1293" s="5">
        <f>_xlfn.XLOOKUP(C1293,Products!A$2:A$91,Products!F$2:F$91)</f>
        <v>0</v>
      </c>
      <c r="F1293">
        <v>3</v>
      </c>
      <c r="G1293" s="5">
        <f>Table1[[#This Row],[Price]]*Table1[[#This Row],[Quantity_Sold]]</f>
        <v>7.4700000000000006</v>
      </c>
      <c r="H1293" s="5">
        <f t="shared" ca="1" si="40"/>
        <v>7.4700000000000006</v>
      </c>
      <c r="I1293">
        <f>_xlfn.XLOOKUP(Table1[[#This Row],[Transaction_ID]],Transactions!A$2:A$501,Transactions!B$2:B$501)</f>
        <v>208</v>
      </c>
      <c r="J1293">
        <f>_xlfn.XLOOKUP(Table1[[#This Row],[Transaction_ID]],Transactions!$A$2:$A$501,Transactions!$C$2:$C$501)</f>
        <v>3</v>
      </c>
      <c r="K1293" t="str">
        <f>_xlfn.XLOOKUP(Table1[[#This Row],[Transaction_ID]],Transactions!A$2:A$501,Transactions!F$2:F$501)</f>
        <v>Credit Card</v>
      </c>
      <c r="L1293" t="b">
        <f>_xlfn.XLOOKUP(Table1[[#This Row],[Transaction_ID]],Transactions!A$2:A$501,Transactions!G$2:G$501)</f>
        <v>1</v>
      </c>
      <c r="M1293" s="1">
        <f>IF(L1293=TRUE, _xlfn.XLOOKUP(C1293, Products!A$2:A$91,Products!G$2:G$91), 0)</f>
        <v>0</v>
      </c>
      <c r="N1293" t="str">
        <f ca="1">_xlfn.TEXTJOIN(", ", TRUE,
 IF(AND(L1293=TRUE, E1293&gt;0), "Membership Pricing", ""),
 IF(AND(L1293=TRUE, M1293&gt;0), "PC Points", ""),
 IF(AND(_xlfn.XLOOKUP(C1293, Products!A:A, Products!C:C, "")="Bakery", RAND()&lt;0.3), "50% Perishable", "")
)</f>
        <v/>
      </c>
      <c r="O1293" s="5">
        <f t="shared" ca="1" si="41"/>
        <v>0</v>
      </c>
    </row>
    <row r="1294" spans="1:15" x14ac:dyDescent="0.45">
      <c r="A1294" t="s">
        <v>237</v>
      </c>
      <c r="B1294" s="6">
        <f>_xlfn.XLOOKUP(Table1[[#This Row],[Transaction_ID]],Transactions!A$2:A$501,Transactions!D$2:D$501)</f>
        <v>45717</v>
      </c>
      <c r="C1294">
        <v>123564</v>
      </c>
      <c r="D1294" s="5">
        <f>_xlfn.XLOOKUP(Table1[[#This Row],[SKU]],Products!A$2:A$91,Products!E$2:E$91)</f>
        <v>4.49</v>
      </c>
      <c r="E1294" s="5">
        <f>_xlfn.XLOOKUP(C1294,Products!A$2:A$91,Products!F$2:F$91)</f>
        <v>0</v>
      </c>
      <c r="F1294">
        <v>5</v>
      </c>
      <c r="G1294" s="5">
        <f>Table1[[#This Row],[Price]]*Table1[[#This Row],[Quantity_Sold]]</f>
        <v>22.450000000000003</v>
      </c>
      <c r="H1294" s="5">
        <f t="shared" ca="1" si="40"/>
        <v>22.450000000000003</v>
      </c>
      <c r="I1294">
        <f>_xlfn.XLOOKUP(Table1[[#This Row],[Transaction_ID]],Transactions!A$2:A$501,Transactions!B$2:B$501)</f>
        <v>208</v>
      </c>
      <c r="J1294">
        <f>_xlfn.XLOOKUP(Table1[[#This Row],[Transaction_ID]],Transactions!$A$2:$A$501,Transactions!$C$2:$C$501)</f>
        <v>3</v>
      </c>
      <c r="K1294" t="str">
        <f>_xlfn.XLOOKUP(Table1[[#This Row],[Transaction_ID]],Transactions!A$2:A$501,Transactions!F$2:F$501)</f>
        <v>Credit Card</v>
      </c>
      <c r="L1294" t="b">
        <f>_xlfn.XLOOKUP(Table1[[#This Row],[Transaction_ID]],Transactions!A$2:A$501,Transactions!G$2:G$501)</f>
        <v>1</v>
      </c>
      <c r="M1294" s="1">
        <f>IF(L1294=TRUE, _xlfn.XLOOKUP(C1294, Products!A$2:A$91,Products!G$2:G$91), 0)</f>
        <v>0</v>
      </c>
      <c r="N1294" t="str">
        <f ca="1">_xlfn.TEXTJOIN(", ", TRUE,
 IF(AND(L1294=TRUE, E1294&gt;0), "Membership Pricing", ""),
 IF(AND(L1294=TRUE, M1294&gt;0), "PC Points", ""),
 IF(AND(_xlfn.XLOOKUP(C1294, Products!A:A, Products!C:C, "")="Bakery", RAND()&lt;0.3), "50% Perishable", "")
)</f>
        <v/>
      </c>
      <c r="O1294" s="5">
        <f t="shared" ca="1" si="41"/>
        <v>0</v>
      </c>
    </row>
    <row r="1295" spans="1:15" x14ac:dyDescent="0.45">
      <c r="A1295" t="s">
        <v>237</v>
      </c>
      <c r="B1295" s="6">
        <f>_xlfn.XLOOKUP(Table1[[#This Row],[Transaction_ID]],Transactions!A$2:A$501,Transactions!D$2:D$501)</f>
        <v>45717</v>
      </c>
      <c r="C1295">
        <v>123526</v>
      </c>
      <c r="D1295" s="5">
        <f>_xlfn.XLOOKUP(Table1[[#This Row],[SKU]],Products!A$2:A$91,Products!E$2:E$91)</f>
        <v>5.49</v>
      </c>
      <c r="E1295" s="5">
        <f>_xlfn.XLOOKUP(C1295,Products!A$2:A$91,Products!F$2:F$91)</f>
        <v>0</v>
      </c>
      <c r="F1295">
        <v>5</v>
      </c>
      <c r="G1295" s="5">
        <f>Table1[[#This Row],[Price]]*Table1[[#This Row],[Quantity_Sold]]</f>
        <v>27.450000000000003</v>
      </c>
      <c r="H1295" s="5">
        <f t="shared" ca="1" si="40"/>
        <v>27.450000000000003</v>
      </c>
      <c r="I1295">
        <f>_xlfn.XLOOKUP(Table1[[#This Row],[Transaction_ID]],Transactions!A$2:A$501,Transactions!B$2:B$501)</f>
        <v>208</v>
      </c>
      <c r="J1295">
        <f>_xlfn.XLOOKUP(Table1[[#This Row],[Transaction_ID]],Transactions!$A$2:$A$501,Transactions!$C$2:$C$501)</f>
        <v>3</v>
      </c>
      <c r="K1295" t="str">
        <f>_xlfn.XLOOKUP(Table1[[#This Row],[Transaction_ID]],Transactions!A$2:A$501,Transactions!F$2:F$501)</f>
        <v>Credit Card</v>
      </c>
      <c r="L1295" t="b">
        <f>_xlfn.XLOOKUP(Table1[[#This Row],[Transaction_ID]],Transactions!A$2:A$501,Transactions!G$2:G$501)</f>
        <v>1</v>
      </c>
      <c r="M1295" s="1">
        <f>IF(L1295=TRUE, _xlfn.XLOOKUP(C1295, Products!A$2:A$91,Products!G$2:G$91), 0)</f>
        <v>0</v>
      </c>
      <c r="N1295" t="str">
        <f ca="1">_xlfn.TEXTJOIN(", ", TRUE,
 IF(AND(L1295=TRUE, E1295&gt;0), "Membership Pricing", ""),
 IF(AND(L1295=TRUE, M1295&gt;0), "PC Points", ""),
 IF(AND(_xlfn.XLOOKUP(C1295, Products!A:A, Products!C:C, "")="Bakery", RAND()&lt;0.3), "50% Perishable", "")
)</f>
        <v/>
      </c>
      <c r="O1295" s="5">
        <f t="shared" ca="1" si="41"/>
        <v>0</v>
      </c>
    </row>
    <row r="1296" spans="1:15" x14ac:dyDescent="0.45">
      <c r="A1296" t="s">
        <v>237</v>
      </c>
      <c r="B1296" s="6">
        <f>_xlfn.XLOOKUP(Table1[[#This Row],[Transaction_ID]],Transactions!A$2:A$501,Transactions!D$2:D$501)</f>
        <v>45717</v>
      </c>
      <c r="C1296">
        <v>123547</v>
      </c>
      <c r="D1296" s="5">
        <f>_xlfn.XLOOKUP(Table1[[#This Row],[SKU]],Products!A$2:A$91,Products!E$2:E$91)</f>
        <v>2.99</v>
      </c>
      <c r="E1296" s="5">
        <f>_xlfn.XLOOKUP(C1296,Products!A$2:A$91,Products!F$2:F$91)</f>
        <v>0</v>
      </c>
      <c r="F1296">
        <v>1</v>
      </c>
      <c r="G1296" s="5">
        <f>Table1[[#This Row],[Price]]*Table1[[#This Row],[Quantity_Sold]]</f>
        <v>2.99</v>
      </c>
      <c r="H1296" s="5">
        <f t="shared" ca="1" si="40"/>
        <v>2.99</v>
      </c>
      <c r="I1296">
        <f>_xlfn.XLOOKUP(Table1[[#This Row],[Transaction_ID]],Transactions!A$2:A$501,Transactions!B$2:B$501)</f>
        <v>208</v>
      </c>
      <c r="J1296">
        <f>_xlfn.XLOOKUP(Table1[[#This Row],[Transaction_ID]],Transactions!$A$2:$A$501,Transactions!$C$2:$C$501)</f>
        <v>3</v>
      </c>
      <c r="K1296" t="str">
        <f>_xlfn.XLOOKUP(Table1[[#This Row],[Transaction_ID]],Transactions!A$2:A$501,Transactions!F$2:F$501)</f>
        <v>Credit Card</v>
      </c>
      <c r="L1296" t="b">
        <f>_xlfn.XLOOKUP(Table1[[#This Row],[Transaction_ID]],Transactions!A$2:A$501,Transactions!G$2:G$501)</f>
        <v>1</v>
      </c>
      <c r="M1296" s="1">
        <f>IF(L1296=TRUE, _xlfn.XLOOKUP(C1296, Products!A$2:A$91,Products!G$2:G$91), 0)</f>
        <v>0</v>
      </c>
      <c r="N1296" t="str">
        <f ca="1">_xlfn.TEXTJOIN(", ", TRUE,
 IF(AND(L1296=TRUE, E1296&gt;0), "Membership Pricing", ""),
 IF(AND(L1296=TRUE, M1296&gt;0), "PC Points", ""),
 IF(AND(_xlfn.XLOOKUP(C1296, Products!A:A, Products!C:C, "")="Bakery", RAND()&lt;0.3), "50% Perishable", "")
)</f>
        <v/>
      </c>
      <c r="O1296" s="5">
        <f t="shared" ca="1" si="41"/>
        <v>0</v>
      </c>
    </row>
    <row r="1297" spans="1:15" x14ac:dyDescent="0.45">
      <c r="A1297" t="s">
        <v>238</v>
      </c>
      <c r="B1297" s="6">
        <f>_xlfn.XLOOKUP(Table1[[#This Row],[Transaction_ID]],Transactions!A$2:A$501,Transactions!D$2:D$501)</f>
        <v>45717</v>
      </c>
      <c r="C1297">
        <v>123576</v>
      </c>
      <c r="D1297" s="5">
        <f>_xlfn.XLOOKUP(Table1[[#This Row],[SKU]],Products!A$2:A$91,Products!E$2:E$91)</f>
        <v>2.99</v>
      </c>
      <c r="E1297" s="5">
        <f>_xlfn.XLOOKUP(C1297,Products!A$2:A$91,Products!F$2:F$91)</f>
        <v>0</v>
      </c>
      <c r="F1297">
        <v>4</v>
      </c>
      <c r="G1297" s="5">
        <f>Table1[[#This Row],[Price]]*Table1[[#This Row],[Quantity_Sold]]</f>
        <v>11.96</v>
      </c>
      <c r="H1297" s="5">
        <f t="shared" ca="1" si="40"/>
        <v>5.98</v>
      </c>
      <c r="I1297">
        <f>_xlfn.XLOOKUP(Table1[[#This Row],[Transaction_ID]],Transactions!A$2:A$501,Transactions!B$2:B$501)</f>
        <v>216</v>
      </c>
      <c r="J1297">
        <f>_xlfn.XLOOKUP(Table1[[#This Row],[Transaction_ID]],Transactions!$A$2:$A$501,Transactions!$C$2:$C$501)</f>
        <v>3</v>
      </c>
      <c r="K1297" t="str">
        <f>_xlfn.XLOOKUP(Table1[[#This Row],[Transaction_ID]],Transactions!A$2:A$501,Transactions!F$2:F$501)</f>
        <v>Credit Card</v>
      </c>
      <c r="L1297" t="b">
        <f>_xlfn.XLOOKUP(Table1[[#This Row],[Transaction_ID]],Transactions!A$2:A$501,Transactions!G$2:G$501)</f>
        <v>1</v>
      </c>
      <c r="M1297" s="1">
        <f>IF(L1297=TRUE, _xlfn.XLOOKUP(C1297, Products!A$2:A$91,Products!G$2:G$91), 0)</f>
        <v>0</v>
      </c>
      <c r="N1297" t="str">
        <f ca="1">_xlfn.TEXTJOIN(", ", TRUE,
 IF(AND(L1297=TRUE, E1297&gt;0), "Membership Pricing", ""),
 IF(AND(L1297=TRUE, M1297&gt;0), "PC Points", ""),
 IF(AND(_xlfn.XLOOKUP(C1297, Products!A:A, Products!C:C, "")="Bakery", RAND()&lt;0.3), "50% Perishable", "")
)</f>
        <v>50% Perishable</v>
      </c>
      <c r="O1297" s="5">
        <f t="shared" ca="1" si="41"/>
        <v>5.98</v>
      </c>
    </row>
    <row r="1298" spans="1:15" x14ac:dyDescent="0.45">
      <c r="A1298" t="s">
        <v>238</v>
      </c>
      <c r="B1298" s="6">
        <f>_xlfn.XLOOKUP(Table1[[#This Row],[Transaction_ID]],Transactions!A$2:A$501,Transactions!D$2:D$501)</f>
        <v>45717</v>
      </c>
      <c r="C1298">
        <v>123560</v>
      </c>
      <c r="D1298" s="5">
        <f>_xlfn.XLOOKUP(Table1[[#This Row],[SKU]],Products!A$2:A$91,Products!E$2:E$91)</f>
        <v>7.99</v>
      </c>
      <c r="E1298" s="5">
        <f>_xlfn.XLOOKUP(C1298,Products!A$2:A$91,Products!F$2:F$91)</f>
        <v>0</v>
      </c>
      <c r="F1298">
        <v>4</v>
      </c>
      <c r="G1298" s="5">
        <f>Table1[[#This Row],[Price]]*Table1[[#This Row],[Quantity_Sold]]</f>
        <v>31.96</v>
      </c>
      <c r="H1298" s="5">
        <f t="shared" ca="1" si="40"/>
        <v>31.96</v>
      </c>
      <c r="I1298">
        <f>_xlfn.XLOOKUP(Table1[[#This Row],[Transaction_ID]],Transactions!A$2:A$501,Transactions!B$2:B$501)</f>
        <v>216</v>
      </c>
      <c r="J1298">
        <f>_xlfn.XLOOKUP(Table1[[#This Row],[Transaction_ID]],Transactions!$A$2:$A$501,Transactions!$C$2:$C$501)</f>
        <v>3</v>
      </c>
      <c r="K1298" t="str">
        <f>_xlfn.XLOOKUP(Table1[[#This Row],[Transaction_ID]],Transactions!A$2:A$501,Transactions!F$2:F$501)</f>
        <v>Credit Card</v>
      </c>
      <c r="L1298" t="b">
        <f>_xlfn.XLOOKUP(Table1[[#This Row],[Transaction_ID]],Transactions!A$2:A$501,Transactions!G$2:G$501)</f>
        <v>1</v>
      </c>
      <c r="M1298" s="1">
        <f>IF(L1298=TRUE, _xlfn.XLOOKUP(C1298, Products!A$2:A$91,Products!G$2:G$91), 0)</f>
        <v>0</v>
      </c>
      <c r="N1298" t="str">
        <f ca="1">_xlfn.TEXTJOIN(", ", TRUE,
 IF(AND(L1298=TRUE, E1298&gt;0), "Membership Pricing", ""),
 IF(AND(L1298=TRUE, M1298&gt;0), "PC Points", ""),
 IF(AND(_xlfn.XLOOKUP(C1298, Products!A:A, Products!C:C, "")="Bakery", RAND()&lt;0.3), "50% Perishable", "")
)</f>
        <v/>
      </c>
      <c r="O1298" s="5">
        <f t="shared" ca="1" si="41"/>
        <v>0</v>
      </c>
    </row>
    <row r="1299" spans="1:15" x14ac:dyDescent="0.45">
      <c r="A1299" t="s">
        <v>238</v>
      </c>
      <c r="B1299" s="6">
        <f>_xlfn.XLOOKUP(Table1[[#This Row],[Transaction_ID]],Transactions!A$2:A$501,Transactions!D$2:D$501)</f>
        <v>45717</v>
      </c>
      <c r="C1299">
        <v>123541</v>
      </c>
      <c r="D1299" s="5">
        <f>_xlfn.XLOOKUP(Table1[[#This Row],[SKU]],Products!A$2:A$91,Products!E$2:E$91)</f>
        <v>6.99</v>
      </c>
      <c r="E1299" s="5">
        <f>_xlfn.XLOOKUP(C1299,Products!A$2:A$91,Products!F$2:F$91)</f>
        <v>0</v>
      </c>
      <c r="F1299">
        <v>3</v>
      </c>
      <c r="G1299" s="5">
        <f>Table1[[#This Row],[Price]]*Table1[[#This Row],[Quantity_Sold]]</f>
        <v>20.97</v>
      </c>
      <c r="H1299" s="5">
        <f t="shared" ca="1" si="40"/>
        <v>20.97</v>
      </c>
      <c r="I1299">
        <f>_xlfn.XLOOKUP(Table1[[#This Row],[Transaction_ID]],Transactions!A$2:A$501,Transactions!B$2:B$501)</f>
        <v>216</v>
      </c>
      <c r="J1299">
        <f>_xlfn.XLOOKUP(Table1[[#This Row],[Transaction_ID]],Transactions!$A$2:$A$501,Transactions!$C$2:$C$501)</f>
        <v>3</v>
      </c>
      <c r="K1299" t="str">
        <f>_xlfn.XLOOKUP(Table1[[#This Row],[Transaction_ID]],Transactions!A$2:A$501,Transactions!F$2:F$501)</f>
        <v>Credit Card</v>
      </c>
      <c r="L1299" t="b">
        <f>_xlfn.XLOOKUP(Table1[[#This Row],[Transaction_ID]],Transactions!A$2:A$501,Transactions!G$2:G$501)</f>
        <v>1</v>
      </c>
      <c r="M1299" s="1">
        <f>IF(L1299=TRUE, _xlfn.XLOOKUP(C1299, Products!A$2:A$91,Products!G$2:G$91), 0)</f>
        <v>0</v>
      </c>
      <c r="N1299" t="str">
        <f ca="1">_xlfn.TEXTJOIN(", ", TRUE,
 IF(AND(L1299=TRUE, E1299&gt;0), "Membership Pricing", ""),
 IF(AND(L1299=TRUE, M1299&gt;0), "PC Points", ""),
 IF(AND(_xlfn.XLOOKUP(C1299, Products!A:A, Products!C:C, "")="Bakery", RAND()&lt;0.3), "50% Perishable", "")
)</f>
        <v/>
      </c>
      <c r="O1299" s="5">
        <f t="shared" ca="1" si="41"/>
        <v>0</v>
      </c>
    </row>
    <row r="1300" spans="1:15" x14ac:dyDescent="0.45">
      <c r="A1300" t="s">
        <v>238</v>
      </c>
      <c r="B1300" s="6">
        <f>_xlfn.XLOOKUP(Table1[[#This Row],[Transaction_ID]],Transactions!A$2:A$501,Transactions!D$2:D$501)</f>
        <v>45717</v>
      </c>
      <c r="C1300">
        <v>123539</v>
      </c>
      <c r="D1300" s="5">
        <f>_xlfn.XLOOKUP(Table1[[#This Row],[SKU]],Products!A$2:A$91,Products!E$2:E$91)</f>
        <v>3.99</v>
      </c>
      <c r="E1300" s="5">
        <f>_xlfn.XLOOKUP(C1300,Products!A$2:A$91,Products!F$2:F$91)</f>
        <v>0</v>
      </c>
      <c r="F1300">
        <v>3</v>
      </c>
      <c r="G1300" s="5">
        <f>Table1[[#This Row],[Price]]*Table1[[#This Row],[Quantity_Sold]]</f>
        <v>11.97</v>
      </c>
      <c r="H1300" s="5">
        <f t="shared" ca="1" si="40"/>
        <v>11.97</v>
      </c>
      <c r="I1300">
        <f>_xlfn.XLOOKUP(Table1[[#This Row],[Transaction_ID]],Transactions!A$2:A$501,Transactions!B$2:B$501)</f>
        <v>216</v>
      </c>
      <c r="J1300">
        <f>_xlfn.XLOOKUP(Table1[[#This Row],[Transaction_ID]],Transactions!$A$2:$A$501,Transactions!$C$2:$C$501)</f>
        <v>3</v>
      </c>
      <c r="K1300" t="str">
        <f>_xlfn.XLOOKUP(Table1[[#This Row],[Transaction_ID]],Transactions!A$2:A$501,Transactions!F$2:F$501)</f>
        <v>Credit Card</v>
      </c>
      <c r="L1300" t="b">
        <f>_xlfn.XLOOKUP(Table1[[#This Row],[Transaction_ID]],Transactions!A$2:A$501,Transactions!G$2:G$501)</f>
        <v>1</v>
      </c>
      <c r="M1300" s="1">
        <f>IF(L1300=TRUE, _xlfn.XLOOKUP(C1300, Products!A$2:A$91,Products!G$2:G$91), 0)</f>
        <v>0</v>
      </c>
      <c r="N1300" t="str">
        <f ca="1">_xlfn.TEXTJOIN(", ", TRUE,
 IF(AND(L1300=TRUE, E1300&gt;0), "Membership Pricing", ""),
 IF(AND(L1300=TRUE, M1300&gt;0), "PC Points", ""),
 IF(AND(_xlfn.XLOOKUP(C1300, Products!A:A, Products!C:C, "")="Bakery", RAND()&lt;0.3), "50% Perishable", "")
)</f>
        <v/>
      </c>
      <c r="O1300" s="5">
        <f t="shared" ca="1" si="41"/>
        <v>0</v>
      </c>
    </row>
    <row r="1301" spans="1:15" x14ac:dyDescent="0.45">
      <c r="A1301" t="s">
        <v>239</v>
      </c>
      <c r="B1301" s="6">
        <f>_xlfn.XLOOKUP(Table1[[#This Row],[Transaction_ID]],Transactions!A$2:A$501,Transactions!D$2:D$501)</f>
        <v>45708</v>
      </c>
      <c r="C1301">
        <v>123545</v>
      </c>
      <c r="D1301" s="5">
        <f>_xlfn.XLOOKUP(Table1[[#This Row],[SKU]],Products!A$2:A$91,Products!E$2:E$91)</f>
        <v>3.99</v>
      </c>
      <c r="E1301" s="5">
        <f>_xlfn.XLOOKUP(C1301,Products!A$2:A$91,Products!F$2:F$91)</f>
        <v>2.4900000000000002</v>
      </c>
      <c r="F1301">
        <v>4</v>
      </c>
      <c r="G1301" s="5">
        <f>Table1[[#This Row],[Price]]*Table1[[#This Row],[Quantity_Sold]]</f>
        <v>15.96</v>
      </c>
      <c r="H1301" s="5">
        <f t="shared" ca="1" si="40"/>
        <v>9.9600000000000009</v>
      </c>
      <c r="I1301">
        <f>_xlfn.XLOOKUP(Table1[[#This Row],[Transaction_ID]],Transactions!A$2:A$501,Transactions!B$2:B$501)</f>
        <v>222</v>
      </c>
      <c r="J1301">
        <f>_xlfn.XLOOKUP(Table1[[#This Row],[Transaction_ID]],Transactions!$A$2:$A$501,Transactions!$C$2:$C$501)</f>
        <v>4</v>
      </c>
      <c r="K1301" t="str">
        <f>_xlfn.XLOOKUP(Table1[[#This Row],[Transaction_ID]],Transactions!A$2:A$501,Transactions!F$2:F$501)</f>
        <v>Credit Card</v>
      </c>
      <c r="L1301" t="b">
        <f>_xlfn.XLOOKUP(Table1[[#This Row],[Transaction_ID]],Transactions!A$2:A$501,Transactions!G$2:G$501)</f>
        <v>1</v>
      </c>
      <c r="M1301" s="1">
        <f>IF(L1301=TRUE, _xlfn.XLOOKUP(C1301, Products!A$2:A$91,Products!G$2:G$91), 0)</f>
        <v>0</v>
      </c>
      <c r="N1301" t="str">
        <f ca="1">_xlfn.TEXTJOIN(", ", TRUE,
 IF(AND(L1301=TRUE, E1301&gt;0), "Membership Pricing", ""),
 IF(AND(L1301=TRUE, M1301&gt;0), "PC Points", ""),
 IF(AND(_xlfn.XLOOKUP(C1301, Products!A:A, Products!C:C, "")="Bakery", RAND()&lt;0.3), "50% Perishable", "")
)</f>
        <v>Membership Pricing</v>
      </c>
      <c r="O1301" s="5">
        <f t="shared" ca="1" si="41"/>
        <v>6</v>
      </c>
    </row>
    <row r="1302" spans="1:15" x14ac:dyDescent="0.45">
      <c r="A1302" t="s">
        <v>239</v>
      </c>
      <c r="B1302" s="6">
        <f>_xlfn.XLOOKUP(Table1[[#This Row],[Transaction_ID]],Transactions!A$2:A$501,Transactions!D$2:D$501)</f>
        <v>45708</v>
      </c>
      <c r="C1302">
        <v>123589</v>
      </c>
      <c r="D1302" s="5">
        <f>_xlfn.XLOOKUP(Table1[[#This Row],[SKU]],Products!A$2:A$91,Products!E$2:E$91)</f>
        <v>4.99</v>
      </c>
      <c r="E1302" s="5">
        <f>_xlfn.XLOOKUP(C1302,Products!A$2:A$91,Products!F$2:F$91)</f>
        <v>0</v>
      </c>
      <c r="F1302">
        <v>3</v>
      </c>
      <c r="G1302" s="5">
        <f>Table1[[#This Row],[Price]]*Table1[[#This Row],[Quantity_Sold]]</f>
        <v>14.97</v>
      </c>
      <c r="H1302" s="5">
        <f t="shared" ca="1" si="40"/>
        <v>14.97</v>
      </c>
      <c r="I1302">
        <f>_xlfn.XLOOKUP(Table1[[#This Row],[Transaction_ID]],Transactions!A$2:A$501,Transactions!B$2:B$501)</f>
        <v>222</v>
      </c>
      <c r="J1302">
        <f>_xlfn.XLOOKUP(Table1[[#This Row],[Transaction_ID]],Transactions!$A$2:$A$501,Transactions!$C$2:$C$501)</f>
        <v>4</v>
      </c>
      <c r="K1302" t="str">
        <f>_xlfn.XLOOKUP(Table1[[#This Row],[Transaction_ID]],Transactions!A$2:A$501,Transactions!F$2:F$501)</f>
        <v>Credit Card</v>
      </c>
      <c r="L1302" t="b">
        <f>_xlfn.XLOOKUP(Table1[[#This Row],[Transaction_ID]],Transactions!A$2:A$501,Transactions!G$2:G$501)</f>
        <v>1</v>
      </c>
      <c r="M1302" s="1">
        <f>IF(L1302=TRUE, _xlfn.XLOOKUP(C1302, Products!A$2:A$91,Products!G$2:G$91), 0)</f>
        <v>0</v>
      </c>
      <c r="N1302" t="str">
        <f ca="1">_xlfn.TEXTJOIN(", ", TRUE,
 IF(AND(L1302=TRUE, E1302&gt;0), "Membership Pricing", ""),
 IF(AND(L1302=TRUE, M1302&gt;0), "PC Points", ""),
 IF(AND(_xlfn.XLOOKUP(C1302, Products!A:A, Products!C:C, "")="Bakery", RAND()&lt;0.3), "50% Perishable", "")
)</f>
        <v/>
      </c>
      <c r="O1302" s="5">
        <f t="shared" ca="1" si="41"/>
        <v>0</v>
      </c>
    </row>
    <row r="1303" spans="1:15" x14ac:dyDescent="0.45">
      <c r="A1303" t="s">
        <v>239</v>
      </c>
      <c r="B1303" s="6">
        <f>_xlfn.XLOOKUP(Table1[[#This Row],[Transaction_ID]],Transactions!A$2:A$501,Transactions!D$2:D$501)</f>
        <v>45708</v>
      </c>
      <c r="C1303">
        <v>123600</v>
      </c>
      <c r="D1303" s="5">
        <f>_xlfn.XLOOKUP(Table1[[#This Row],[SKU]],Products!A$2:A$91,Products!E$2:E$91)</f>
        <v>4.99</v>
      </c>
      <c r="E1303" s="5">
        <f>_xlfn.XLOOKUP(C1303,Products!A$2:A$91,Products!F$2:F$91)</f>
        <v>0</v>
      </c>
      <c r="F1303">
        <v>5</v>
      </c>
      <c r="G1303" s="5">
        <f>Table1[[#This Row],[Price]]*Table1[[#This Row],[Quantity_Sold]]</f>
        <v>24.950000000000003</v>
      </c>
      <c r="H1303" s="5">
        <f t="shared" ca="1" si="40"/>
        <v>24.950000000000003</v>
      </c>
      <c r="I1303">
        <f>_xlfn.XLOOKUP(Table1[[#This Row],[Transaction_ID]],Transactions!A$2:A$501,Transactions!B$2:B$501)</f>
        <v>222</v>
      </c>
      <c r="J1303">
        <f>_xlfn.XLOOKUP(Table1[[#This Row],[Transaction_ID]],Transactions!$A$2:$A$501,Transactions!$C$2:$C$501)</f>
        <v>4</v>
      </c>
      <c r="K1303" t="str">
        <f>_xlfn.XLOOKUP(Table1[[#This Row],[Transaction_ID]],Transactions!A$2:A$501,Transactions!F$2:F$501)</f>
        <v>Credit Card</v>
      </c>
      <c r="L1303" t="b">
        <f>_xlfn.XLOOKUP(Table1[[#This Row],[Transaction_ID]],Transactions!A$2:A$501,Transactions!G$2:G$501)</f>
        <v>1</v>
      </c>
      <c r="M1303" s="1">
        <f>IF(L1303=TRUE, _xlfn.XLOOKUP(C1303, Products!A$2:A$91,Products!G$2:G$91), 0)</f>
        <v>2000</v>
      </c>
      <c r="N1303" t="str">
        <f ca="1">_xlfn.TEXTJOIN(", ", TRUE,
 IF(AND(L1303=TRUE, E1303&gt;0), "Membership Pricing", ""),
 IF(AND(L1303=TRUE, M1303&gt;0), "PC Points", ""),
 IF(AND(_xlfn.XLOOKUP(C1303, Products!A:A, Products!C:C, "")="Bakery", RAND()&lt;0.3), "50% Perishable", "")
)</f>
        <v>PC Points</v>
      </c>
      <c r="O1303" s="5">
        <f t="shared" ca="1" si="41"/>
        <v>0</v>
      </c>
    </row>
    <row r="1304" spans="1:15" x14ac:dyDescent="0.45">
      <c r="A1304" t="s">
        <v>239</v>
      </c>
      <c r="B1304" s="6">
        <f>_xlfn.XLOOKUP(Table1[[#This Row],[Transaction_ID]],Transactions!A$2:A$501,Transactions!D$2:D$501)</f>
        <v>45708</v>
      </c>
      <c r="C1304">
        <v>123563</v>
      </c>
      <c r="D1304" s="5">
        <f>_xlfn.XLOOKUP(Table1[[#This Row],[SKU]],Products!A$2:A$91,Products!E$2:E$91)</f>
        <v>3.49</v>
      </c>
      <c r="E1304" s="5">
        <f>_xlfn.XLOOKUP(C1304,Products!A$2:A$91,Products!F$2:F$91)</f>
        <v>0</v>
      </c>
      <c r="F1304">
        <v>3</v>
      </c>
      <c r="G1304" s="5">
        <f>Table1[[#This Row],[Price]]*Table1[[#This Row],[Quantity_Sold]]</f>
        <v>10.47</v>
      </c>
      <c r="H1304" s="5">
        <f t="shared" ca="1" si="40"/>
        <v>10.47</v>
      </c>
      <c r="I1304">
        <f>_xlfn.XLOOKUP(Table1[[#This Row],[Transaction_ID]],Transactions!A$2:A$501,Transactions!B$2:B$501)</f>
        <v>222</v>
      </c>
      <c r="J1304">
        <f>_xlfn.XLOOKUP(Table1[[#This Row],[Transaction_ID]],Transactions!$A$2:$A$501,Transactions!$C$2:$C$501)</f>
        <v>4</v>
      </c>
      <c r="K1304" t="str">
        <f>_xlfn.XLOOKUP(Table1[[#This Row],[Transaction_ID]],Transactions!A$2:A$501,Transactions!F$2:F$501)</f>
        <v>Credit Card</v>
      </c>
      <c r="L1304" t="b">
        <f>_xlfn.XLOOKUP(Table1[[#This Row],[Transaction_ID]],Transactions!A$2:A$501,Transactions!G$2:G$501)</f>
        <v>1</v>
      </c>
      <c r="M1304" s="1">
        <f>IF(L1304=TRUE, _xlfn.XLOOKUP(C1304, Products!A$2:A$91,Products!G$2:G$91), 0)</f>
        <v>0</v>
      </c>
      <c r="N1304" t="str">
        <f ca="1">_xlfn.TEXTJOIN(", ", TRUE,
 IF(AND(L1304=TRUE, E1304&gt;0), "Membership Pricing", ""),
 IF(AND(L1304=TRUE, M1304&gt;0), "PC Points", ""),
 IF(AND(_xlfn.XLOOKUP(C1304, Products!A:A, Products!C:C, "")="Bakery", RAND()&lt;0.3), "50% Perishable", "")
)</f>
        <v/>
      </c>
      <c r="O1304" s="5">
        <f t="shared" ca="1" si="41"/>
        <v>0</v>
      </c>
    </row>
    <row r="1305" spans="1:15" x14ac:dyDescent="0.45">
      <c r="A1305" t="s">
        <v>475</v>
      </c>
      <c r="B1305" s="6">
        <f>_xlfn.XLOOKUP(Table1[[#This Row],[Transaction_ID]],Transactions!A$2:A$501,Transactions!D$2:D$501)</f>
        <v>45708</v>
      </c>
      <c r="C1305">
        <v>123527</v>
      </c>
      <c r="D1305" s="5">
        <f>_xlfn.XLOOKUP(Table1[[#This Row],[SKU]],Products!A$2:A$91,Products!E$2:E$91)</f>
        <v>4.99</v>
      </c>
      <c r="E1305" s="5">
        <f>_xlfn.XLOOKUP(C1305,Products!A$2:A$91,Products!F$2:F$91)</f>
        <v>0</v>
      </c>
      <c r="F1305">
        <v>4</v>
      </c>
      <c r="G1305" s="5">
        <f>Table1[[#This Row],[Price]]*Table1[[#This Row],[Quantity_Sold]]</f>
        <v>19.96</v>
      </c>
      <c r="H1305" s="5">
        <f t="shared" ca="1" si="40"/>
        <v>9.98</v>
      </c>
      <c r="I1305">
        <f>_xlfn.XLOOKUP(Table1[[#This Row],[Transaction_ID]],Transactions!A$2:A$501,Transactions!B$2:B$501)</f>
        <v>213</v>
      </c>
      <c r="J1305">
        <f>_xlfn.XLOOKUP(Table1[[#This Row],[Transaction_ID]],Transactions!$A$2:$A$501,Transactions!$C$2:$C$501)</f>
        <v>4</v>
      </c>
      <c r="K1305" t="str">
        <f>_xlfn.XLOOKUP(Table1[[#This Row],[Transaction_ID]],Transactions!A$2:A$501,Transactions!F$2:F$501)</f>
        <v>Credit Card</v>
      </c>
      <c r="L1305" t="b">
        <f>_xlfn.XLOOKUP(Table1[[#This Row],[Transaction_ID]],Transactions!A$2:A$501,Transactions!G$2:G$501)</f>
        <v>1</v>
      </c>
      <c r="M1305" s="1">
        <f>IF(L1305=TRUE, _xlfn.XLOOKUP(C1305, Products!A$2:A$91,Products!G$2:G$91), 0)</f>
        <v>0</v>
      </c>
      <c r="N1305" t="str">
        <f ca="1">_xlfn.TEXTJOIN(", ", TRUE,
 IF(AND(L1305=TRUE, E1305&gt;0), "Membership Pricing", ""),
 IF(AND(L1305=TRUE, M1305&gt;0), "PC Points", ""),
 IF(AND(_xlfn.XLOOKUP(C1305, Products!A:A, Products!C:C, "")="Bakery", RAND()&lt;0.3), "50% Perishable", "")
)</f>
        <v>50% Perishable</v>
      </c>
      <c r="O1305" s="5">
        <f t="shared" ca="1" si="41"/>
        <v>9.98</v>
      </c>
    </row>
    <row r="1306" spans="1:15" x14ac:dyDescent="0.45">
      <c r="A1306" t="s">
        <v>475</v>
      </c>
      <c r="B1306" s="6">
        <f>_xlfn.XLOOKUP(Table1[[#This Row],[Transaction_ID]],Transactions!A$2:A$501,Transactions!D$2:D$501)</f>
        <v>45708</v>
      </c>
      <c r="C1306">
        <v>123550</v>
      </c>
      <c r="D1306" s="5">
        <f>_xlfn.XLOOKUP(Table1[[#This Row],[SKU]],Products!A$2:A$91,Products!E$2:E$91)</f>
        <v>5.99</v>
      </c>
      <c r="E1306" s="5">
        <f>_xlfn.XLOOKUP(C1306,Products!A$2:A$91,Products!F$2:F$91)</f>
        <v>0</v>
      </c>
      <c r="F1306">
        <v>5</v>
      </c>
      <c r="G1306" s="5">
        <f>Table1[[#This Row],[Price]]*Table1[[#This Row],[Quantity_Sold]]</f>
        <v>29.950000000000003</v>
      </c>
      <c r="H1306" s="5">
        <f t="shared" ca="1" si="40"/>
        <v>29.950000000000003</v>
      </c>
      <c r="I1306">
        <f>_xlfn.XLOOKUP(Table1[[#This Row],[Transaction_ID]],Transactions!A$2:A$501,Transactions!B$2:B$501)</f>
        <v>213</v>
      </c>
      <c r="J1306">
        <f>_xlfn.XLOOKUP(Table1[[#This Row],[Transaction_ID]],Transactions!$A$2:$A$501,Transactions!$C$2:$C$501)</f>
        <v>4</v>
      </c>
      <c r="K1306" t="str">
        <f>_xlfn.XLOOKUP(Table1[[#This Row],[Transaction_ID]],Transactions!A$2:A$501,Transactions!F$2:F$501)</f>
        <v>Credit Card</v>
      </c>
      <c r="L1306" t="b">
        <f>_xlfn.XLOOKUP(Table1[[#This Row],[Transaction_ID]],Transactions!A$2:A$501,Transactions!G$2:G$501)</f>
        <v>1</v>
      </c>
      <c r="M1306" s="1">
        <f>IF(L1306=TRUE, _xlfn.XLOOKUP(C1306, Products!A$2:A$91,Products!G$2:G$91), 0)</f>
        <v>0</v>
      </c>
      <c r="N1306" t="str">
        <f ca="1">_xlfn.TEXTJOIN(", ", TRUE,
 IF(AND(L1306=TRUE, E1306&gt;0), "Membership Pricing", ""),
 IF(AND(L1306=TRUE, M1306&gt;0), "PC Points", ""),
 IF(AND(_xlfn.XLOOKUP(C1306, Products!A:A, Products!C:C, "")="Bakery", RAND()&lt;0.3), "50% Perishable", "")
)</f>
        <v/>
      </c>
      <c r="O1306" s="5">
        <f t="shared" ca="1" si="41"/>
        <v>0</v>
      </c>
    </row>
    <row r="1307" spans="1:15" x14ac:dyDescent="0.45">
      <c r="A1307" t="s">
        <v>475</v>
      </c>
      <c r="B1307" s="6">
        <f>_xlfn.XLOOKUP(Table1[[#This Row],[Transaction_ID]],Transactions!A$2:A$501,Transactions!D$2:D$501)</f>
        <v>45708</v>
      </c>
      <c r="C1307">
        <v>123554</v>
      </c>
      <c r="D1307" s="5">
        <f>_xlfn.XLOOKUP(Table1[[#This Row],[SKU]],Products!A$2:A$91,Products!E$2:E$91)</f>
        <v>2.4900000000000002</v>
      </c>
      <c r="E1307" s="5">
        <f>_xlfn.XLOOKUP(C1307,Products!A$2:A$91,Products!F$2:F$91)</f>
        <v>0</v>
      </c>
      <c r="F1307">
        <v>3</v>
      </c>
      <c r="G1307" s="5">
        <f>Table1[[#This Row],[Price]]*Table1[[#This Row],[Quantity_Sold]]</f>
        <v>7.4700000000000006</v>
      </c>
      <c r="H1307" s="5">
        <f t="shared" ca="1" si="40"/>
        <v>7.4700000000000006</v>
      </c>
      <c r="I1307">
        <f>_xlfn.XLOOKUP(Table1[[#This Row],[Transaction_ID]],Transactions!A$2:A$501,Transactions!B$2:B$501)</f>
        <v>213</v>
      </c>
      <c r="J1307">
        <f>_xlfn.XLOOKUP(Table1[[#This Row],[Transaction_ID]],Transactions!$A$2:$A$501,Transactions!$C$2:$C$501)</f>
        <v>4</v>
      </c>
      <c r="K1307" t="str">
        <f>_xlfn.XLOOKUP(Table1[[#This Row],[Transaction_ID]],Transactions!A$2:A$501,Transactions!F$2:F$501)</f>
        <v>Credit Card</v>
      </c>
      <c r="L1307" t="b">
        <f>_xlfn.XLOOKUP(Table1[[#This Row],[Transaction_ID]],Transactions!A$2:A$501,Transactions!G$2:G$501)</f>
        <v>1</v>
      </c>
      <c r="M1307" s="1">
        <f>IF(L1307=TRUE, _xlfn.XLOOKUP(C1307, Products!A$2:A$91,Products!G$2:G$91), 0)</f>
        <v>0</v>
      </c>
      <c r="N1307" t="str">
        <f ca="1">_xlfn.TEXTJOIN(", ", TRUE,
 IF(AND(L1307=TRUE, E1307&gt;0), "Membership Pricing", ""),
 IF(AND(L1307=TRUE, M1307&gt;0), "PC Points", ""),
 IF(AND(_xlfn.XLOOKUP(C1307, Products!A:A, Products!C:C, "")="Bakery", RAND()&lt;0.3), "50% Perishable", "")
)</f>
        <v/>
      </c>
      <c r="O1307" s="5">
        <f t="shared" ca="1" si="41"/>
        <v>0</v>
      </c>
    </row>
    <row r="1308" spans="1:15" x14ac:dyDescent="0.45">
      <c r="A1308" t="s">
        <v>475</v>
      </c>
      <c r="B1308" s="6">
        <f>_xlfn.XLOOKUP(Table1[[#This Row],[Transaction_ID]],Transactions!A$2:A$501,Transactions!D$2:D$501)</f>
        <v>45708</v>
      </c>
      <c r="C1308">
        <v>123557</v>
      </c>
      <c r="D1308" s="5">
        <f>_xlfn.XLOOKUP(Table1[[#This Row],[SKU]],Products!A$2:A$91,Products!E$2:E$91)</f>
        <v>6.49</v>
      </c>
      <c r="E1308" s="5">
        <f>_xlfn.XLOOKUP(C1308,Products!A$2:A$91,Products!F$2:F$91)</f>
        <v>4.99</v>
      </c>
      <c r="F1308">
        <v>1</v>
      </c>
      <c r="G1308" s="5">
        <f>Table1[[#This Row],[Price]]*Table1[[#This Row],[Quantity_Sold]]</f>
        <v>6.49</v>
      </c>
      <c r="H1308" s="5">
        <f t="shared" ca="1" si="40"/>
        <v>4.99</v>
      </c>
      <c r="I1308">
        <f>_xlfn.XLOOKUP(Table1[[#This Row],[Transaction_ID]],Transactions!A$2:A$501,Transactions!B$2:B$501)</f>
        <v>213</v>
      </c>
      <c r="J1308">
        <f>_xlfn.XLOOKUP(Table1[[#This Row],[Transaction_ID]],Transactions!$A$2:$A$501,Transactions!$C$2:$C$501)</f>
        <v>4</v>
      </c>
      <c r="K1308" t="str">
        <f>_xlfn.XLOOKUP(Table1[[#This Row],[Transaction_ID]],Transactions!A$2:A$501,Transactions!F$2:F$501)</f>
        <v>Credit Card</v>
      </c>
      <c r="L1308" t="b">
        <f>_xlfn.XLOOKUP(Table1[[#This Row],[Transaction_ID]],Transactions!A$2:A$501,Transactions!G$2:G$501)</f>
        <v>1</v>
      </c>
      <c r="M1308" s="1">
        <f>IF(L1308=TRUE, _xlfn.XLOOKUP(C1308, Products!A$2:A$91,Products!G$2:G$91), 0)</f>
        <v>0</v>
      </c>
      <c r="N1308" t="str">
        <f ca="1">_xlfn.TEXTJOIN(", ", TRUE,
 IF(AND(L1308=TRUE, E1308&gt;0), "Membership Pricing", ""),
 IF(AND(L1308=TRUE, M1308&gt;0), "PC Points", ""),
 IF(AND(_xlfn.XLOOKUP(C1308, Products!A:A, Products!C:C, "")="Bakery", RAND()&lt;0.3), "50% Perishable", "")
)</f>
        <v>Membership Pricing</v>
      </c>
      <c r="O1308" s="5">
        <f t="shared" ca="1" si="41"/>
        <v>1.5</v>
      </c>
    </row>
    <row r="1309" spans="1:15" x14ac:dyDescent="0.45">
      <c r="A1309" t="s">
        <v>240</v>
      </c>
      <c r="B1309" s="6">
        <f>_xlfn.XLOOKUP(Table1[[#This Row],[Transaction_ID]],Transactions!A$2:A$501,Transactions!D$2:D$501)</f>
        <v>45718</v>
      </c>
      <c r="C1309">
        <v>123539</v>
      </c>
      <c r="D1309" s="5">
        <f>_xlfn.XLOOKUP(Table1[[#This Row],[SKU]],Products!A$2:A$91,Products!E$2:E$91)</f>
        <v>3.99</v>
      </c>
      <c r="E1309" s="5">
        <f>_xlfn.XLOOKUP(C1309,Products!A$2:A$91,Products!F$2:F$91)</f>
        <v>0</v>
      </c>
      <c r="F1309">
        <v>5</v>
      </c>
      <c r="G1309" s="5">
        <f>Table1[[#This Row],[Price]]*Table1[[#This Row],[Quantity_Sold]]</f>
        <v>19.950000000000003</v>
      </c>
      <c r="H1309" s="5">
        <f t="shared" ca="1" si="40"/>
        <v>19.950000000000003</v>
      </c>
      <c r="I1309">
        <f>_xlfn.XLOOKUP(Table1[[#This Row],[Transaction_ID]],Transactions!A$2:A$501,Transactions!B$2:B$501)</f>
        <v>215</v>
      </c>
      <c r="J1309">
        <f>_xlfn.XLOOKUP(Table1[[#This Row],[Transaction_ID]],Transactions!$A$2:$A$501,Transactions!$C$2:$C$501)</f>
        <v>3</v>
      </c>
      <c r="K1309" t="str">
        <f>_xlfn.XLOOKUP(Table1[[#This Row],[Transaction_ID]],Transactions!A$2:A$501,Transactions!F$2:F$501)</f>
        <v>Credit Card</v>
      </c>
      <c r="L1309" t="b">
        <f>_xlfn.XLOOKUP(Table1[[#This Row],[Transaction_ID]],Transactions!A$2:A$501,Transactions!G$2:G$501)</f>
        <v>1</v>
      </c>
      <c r="M1309" s="1">
        <f>IF(L1309=TRUE, _xlfn.XLOOKUP(C1309, Products!A$2:A$91,Products!G$2:G$91), 0)</f>
        <v>0</v>
      </c>
      <c r="N1309" t="str">
        <f ca="1">_xlfn.TEXTJOIN(", ", TRUE,
 IF(AND(L1309=TRUE, E1309&gt;0), "Membership Pricing", ""),
 IF(AND(L1309=TRUE, M1309&gt;0), "PC Points", ""),
 IF(AND(_xlfn.XLOOKUP(C1309, Products!A:A, Products!C:C, "")="Bakery", RAND()&lt;0.3), "50% Perishable", "")
)</f>
        <v/>
      </c>
      <c r="O1309" s="5">
        <f t="shared" ca="1" si="41"/>
        <v>0</v>
      </c>
    </row>
    <row r="1310" spans="1:15" x14ac:dyDescent="0.45">
      <c r="A1310" t="s">
        <v>240</v>
      </c>
      <c r="B1310" s="6">
        <f>_xlfn.XLOOKUP(Table1[[#This Row],[Transaction_ID]],Transactions!A$2:A$501,Transactions!D$2:D$501)</f>
        <v>45718</v>
      </c>
      <c r="C1310">
        <v>123587</v>
      </c>
      <c r="D1310" s="5">
        <f>_xlfn.XLOOKUP(Table1[[#This Row],[SKU]],Products!A$2:A$91,Products!E$2:E$91)</f>
        <v>3.99</v>
      </c>
      <c r="E1310" s="5">
        <f>_xlfn.XLOOKUP(C1310,Products!A$2:A$91,Products!F$2:F$91)</f>
        <v>0</v>
      </c>
      <c r="F1310">
        <v>3</v>
      </c>
      <c r="G1310" s="5">
        <f>Table1[[#This Row],[Price]]*Table1[[#This Row],[Quantity_Sold]]</f>
        <v>11.97</v>
      </c>
      <c r="H1310" s="5">
        <f t="shared" ca="1" si="40"/>
        <v>11.97</v>
      </c>
      <c r="I1310">
        <f>_xlfn.XLOOKUP(Table1[[#This Row],[Transaction_ID]],Transactions!A$2:A$501,Transactions!B$2:B$501)</f>
        <v>215</v>
      </c>
      <c r="J1310">
        <f>_xlfn.XLOOKUP(Table1[[#This Row],[Transaction_ID]],Transactions!$A$2:$A$501,Transactions!$C$2:$C$501)</f>
        <v>3</v>
      </c>
      <c r="K1310" t="str">
        <f>_xlfn.XLOOKUP(Table1[[#This Row],[Transaction_ID]],Transactions!A$2:A$501,Transactions!F$2:F$501)</f>
        <v>Credit Card</v>
      </c>
      <c r="L1310" t="b">
        <f>_xlfn.XLOOKUP(Table1[[#This Row],[Transaction_ID]],Transactions!A$2:A$501,Transactions!G$2:G$501)</f>
        <v>1</v>
      </c>
      <c r="M1310" s="1">
        <f>IF(L1310=TRUE, _xlfn.XLOOKUP(C1310, Products!A$2:A$91,Products!G$2:G$91), 0)</f>
        <v>0</v>
      </c>
      <c r="N1310" t="str">
        <f ca="1">_xlfn.TEXTJOIN(", ", TRUE,
 IF(AND(L1310=TRUE, E1310&gt;0), "Membership Pricing", ""),
 IF(AND(L1310=TRUE, M1310&gt;0), "PC Points", ""),
 IF(AND(_xlfn.XLOOKUP(C1310, Products!A:A, Products!C:C, "")="Bakery", RAND()&lt;0.3), "50% Perishable", "")
)</f>
        <v/>
      </c>
      <c r="O1310" s="5">
        <f t="shared" ca="1" si="41"/>
        <v>0</v>
      </c>
    </row>
    <row r="1311" spans="1:15" x14ac:dyDescent="0.45">
      <c r="A1311" t="s">
        <v>240</v>
      </c>
      <c r="B1311" s="6">
        <f>_xlfn.XLOOKUP(Table1[[#This Row],[Transaction_ID]],Transactions!A$2:A$501,Transactions!D$2:D$501)</f>
        <v>45718</v>
      </c>
      <c r="C1311">
        <v>123581</v>
      </c>
      <c r="D1311" s="5">
        <f>_xlfn.XLOOKUP(Table1[[#This Row],[SKU]],Products!A$2:A$91,Products!E$2:E$91)</f>
        <v>2.99</v>
      </c>
      <c r="E1311" s="5">
        <f>_xlfn.XLOOKUP(C1311,Products!A$2:A$91,Products!F$2:F$91)</f>
        <v>0</v>
      </c>
      <c r="F1311">
        <v>5</v>
      </c>
      <c r="G1311" s="5">
        <f>Table1[[#This Row],[Price]]*Table1[[#This Row],[Quantity_Sold]]</f>
        <v>14.950000000000001</v>
      </c>
      <c r="H1311" s="5">
        <f t="shared" ca="1" si="40"/>
        <v>14.950000000000001</v>
      </c>
      <c r="I1311">
        <f>_xlfn.XLOOKUP(Table1[[#This Row],[Transaction_ID]],Transactions!A$2:A$501,Transactions!B$2:B$501)</f>
        <v>215</v>
      </c>
      <c r="J1311">
        <f>_xlfn.XLOOKUP(Table1[[#This Row],[Transaction_ID]],Transactions!$A$2:$A$501,Transactions!$C$2:$C$501)</f>
        <v>3</v>
      </c>
      <c r="K1311" t="str">
        <f>_xlfn.XLOOKUP(Table1[[#This Row],[Transaction_ID]],Transactions!A$2:A$501,Transactions!F$2:F$501)</f>
        <v>Credit Card</v>
      </c>
      <c r="L1311" t="b">
        <f>_xlfn.XLOOKUP(Table1[[#This Row],[Transaction_ID]],Transactions!A$2:A$501,Transactions!G$2:G$501)</f>
        <v>1</v>
      </c>
      <c r="M1311" s="1">
        <f>IF(L1311=TRUE, _xlfn.XLOOKUP(C1311, Products!A$2:A$91,Products!G$2:G$91), 0)</f>
        <v>0</v>
      </c>
      <c r="N1311" t="str">
        <f ca="1">_xlfn.TEXTJOIN(", ", TRUE,
 IF(AND(L1311=TRUE, E1311&gt;0), "Membership Pricing", ""),
 IF(AND(L1311=TRUE, M1311&gt;0), "PC Points", ""),
 IF(AND(_xlfn.XLOOKUP(C1311, Products!A:A, Products!C:C, "")="Bakery", RAND()&lt;0.3), "50% Perishable", "")
)</f>
        <v/>
      </c>
      <c r="O1311" s="5">
        <f t="shared" ca="1" si="41"/>
        <v>0</v>
      </c>
    </row>
    <row r="1312" spans="1:15" x14ac:dyDescent="0.45">
      <c r="A1312" t="s">
        <v>476</v>
      </c>
      <c r="B1312" s="6">
        <f>_xlfn.XLOOKUP(Table1[[#This Row],[Transaction_ID]],Transactions!A$2:A$501,Transactions!D$2:D$501)</f>
        <v>45718</v>
      </c>
      <c r="C1312">
        <v>123514</v>
      </c>
      <c r="D1312" s="5">
        <f>_xlfn.XLOOKUP(Table1[[#This Row],[SKU]],Products!A$2:A$91,Products!E$2:E$91)</f>
        <v>9.99</v>
      </c>
      <c r="E1312" s="5">
        <f>_xlfn.XLOOKUP(C1312,Products!A$2:A$91,Products!F$2:F$91)</f>
        <v>0</v>
      </c>
      <c r="F1312">
        <v>2</v>
      </c>
      <c r="G1312" s="5">
        <f>Table1[[#This Row],[Price]]*Table1[[#This Row],[Quantity_Sold]]</f>
        <v>19.98</v>
      </c>
      <c r="H1312" s="5">
        <f t="shared" ca="1" si="40"/>
        <v>19.98</v>
      </c>
      <c r="I1312">
        <f>_xlfn.XLOOKUP(Table1[[#This Row],[Transaction_ID]],Transactions!A$2:A$501,Transactions!B$2:B$501)</f>
        <v>209</v>
      </c>
      <c r="J1312">
        <f>_xlfn.XLOOKUP(Table1[[#This Row],[Transaction_ID]],Transactions!$A$2:$A$501,Transactions!$C$2:$C$501)</f>
        <v>6</v>
      </c>
      <c r="K1312" t="str">
        <f>_xlfn.XLOOKUP(Table1[[#This Row],[Transaction_ID]],Transactions!A$2:A$501,Transactions!F$2:F$501)</f>
        <v>Credit Card</v>
      </c>
      <c r="L1312" t="b">
        <f>_xlfn.XLOOKUP(Table1[[#This Row],[Transaction_ID]],Transactions!A$2:A$501,Transactions!G$2:G$501)</f>
        <v>1</v>
      </c>
      <c r="M1312" s="1">
        <f>IF(L1312=TRUE, _xlfn.XLOOKUP(C1312, Products!A$2:A$91,Products!G$2:G$91), 0)</f>
        <v>0</v>
      </c>
      <c r="N1312" t="str">
        <f ca="1">_xlfn.TEXTJOIN(", ", TRUE,
 IF(AND(L1312=TRUE, E1312&gt;0), "Membership Pricing", ""),
 IF(AND(L1312=TRUE, M1312&gt;0), "PC Points", ""),
 IF(AND(_xlfn.XLOOKUP(C1312, Products!A:A, Products!C:C, "")="Bakery", RAND()&lt;0.3), "50% Perishable", "")
)</f>
        <v/>
      </c>
      <c r="O1312" s="5">
        <f t="shared" ca="1" si="41"/>
        <v>0</v>
      </c>
    </row>
    <row r="1313" spans="1:15" x14ac:dyDescent="0.45">
      <c r="A1313" t="s">
        <v>476</v>
      </c>
      <c r="B1313" s="6">
        <f>_xlfn.XLOOKUP(Table1[[#This Row],[Transaction_ID]],Transactions!A$2:A$501,Transactions!D$2:D$501)</f>
        <v>45718</v>
      </c>
      <c r="C1313">
        <v>123546</v>
      </c>
      <c r="D1313" s="5">
        <f>_xlfn.XLOOKUP(Table1[[#This Row],[SKU]],Products!A$2:A$91,Products!E$2:E$91)</f>
        <v>3.49</v>
      </c>
      <c r="E1313" s="5">
        <f>_xlfn.XLOOKUP(C1313,Products!A$2:A$91,Products!F$2:F$91)</f>
        <v>0</v>
      </c>
      <c r="F1313">
        <v>1</v>
      </c>
      <c r="G1313" s="5">
        <f>Table1[[#This Row],[Price]]*Table1[[#This Row],[Quantity_Sold]]</f>
        <v>3.49</v>
      </c>
      <c r="H1313" s="5">
        <f t="shared" ca="1" si="40"/>
        <v>3.49</v>
      </c>
      <c r="I1313">
        <f>_xlfn.XLOOKUP(Table1[[#This Row],[Transaction_ID]],Transactions!A$2:A$501,Transactions!B$2:B$501)</f>
        <v>209</v>
      </c>
      <c r="J1313">
        <f>_xlfn.XLOOKUP(Table1[[#This Row],[Transaction_ID]],Transactions!$A$2:$A$501,Transactions!$C$2:$C$501)</f>
        <v>6</v>
      </c>
      <c r="K1313" t="str">
        <f>_xlfn.XLOOKUP(Table1[[#This Row],[Transaction_ID]],Transactions!A$2:A$501,Transactions!F$2:F$501)</f>
        <v>Credit Card</v>
      </c>
      <c r="L1313" t="b">
        <f>_xlfn.XLOOKUP(Table1[[#This Row],[Transaction_ID]],Transactions!A$2:A$501,Transactions!G$2:G$501)</f>
        <v>1</v>
      </c>
      <c r="M1313" s="1">
        <f>IF(L1313=TRUE, _xlfn.XLOOKUP(C1313, Products!A$2:A$91,Products!G$2:G$91), 0)</f>
        <v>0</v>
      </c>
      <c r="N1313" t="str">
        <f ca="1">_xlfn.TEXTJOIN(", ", TRUE,
 IF(AND(L1313=TRUE, E1313&gt;0), "Membership Pricing", ""),
 IF(AND(L1313=TRUE, M1313&gt;0), "PC Points", ""),
 IF(AND(_xlfn.XLOOKUP(C1313, Products!A:A, Products!C:C, "")="Bakery", RAND()&lt;0.3), "50% Perishable", "")
)</f>
        <v/>
      </c>
      <c r="O1313" s="5">
        <f t="shared" ca="1" si="41"/>
        <v>0</v>
      </c>
    </row>
    <row r="1314" spans="1:15" x14ac:dyDescent="0.45">
      <c r="A1314" t="s">
        <v>241</v>
      </c>
      <c r="B1314" s="6">
        <f>_xlfn.XLOOKUP(Table1[[#This Row],[Transaction_ID]],Transactions!A$2:A$501,Transactions!D$2:D$501)</f>
        <v>45718</v>
      </c>
      <c r="C1314">
        <v>123541</v>
      </c>
      <c r="D1314" s="5">
        <f>_xlfn.XLOOKUP(Table1[[#This Row],[SKU]],Products!A$2:A$91,Products!E$2:E$91)</f>
        <v>6.99</v>
      </c>
      <c r="E1314" s="5">
        <f>_xlfn.XLOOKUP(C1314,Products!A$2:A$91,Products!F$2:F$91)</f>
        <v>0</v>
      </c>
      <c r="F1314">
        <v>2</v>
      </c>
      <c r="G1314" s="5">
        <f>Table1[[#This Row],[Price]]*Table1[[#This Row],[Quantity_Sold]]</f>
        <v>13.98</v>
      </c>
      <c r="H1314" s="5">
        <f t="shared" ca="1" si="40"/>
        <v>13.98</v>
      </c>
      <c r="I1314">
        <f>_xlfn.XLOOKUP(Table1[[#This Row],[Transaction_ID]],Transactions!A$2:A$501,Transactions!B$2:B$501)</f>
        <v>216</v>
      </c>
      <c r="J1314">
        <f>_xlfn.XLOOKUP(Table1[[#This Row],[Transaction_ID]],Transactions!$A$2:$A$501,Transactions!$C$2:$C$501)</f>
        <v>3</v>
      </c>
      <c r="K1314" t="str">
        <f>_xlfn.XLOOKUP(Table1[[#This Row],[Transaction_ID]],Transactions!A$2:A$501,Transactions!F$2:F$501)</f>
        <v>Credit Card</v>
      </c>
      <c r="L1314" t="b">
        <f>_xlfn.XLOOKUP(Table1[[#This Row],[Transaction_ID]],Transactions!A$2:A$501,Transactions!G$2:G$501)</f>
        <v>1</v>
      </c>
      <c r="M1314" s="1">
        <f>IF(L1314=TRUE, _xlfn.XLOOKUP(C1314, Products!A$2:A$91,Products!G$2:G$91), 0)</f>
        <v>0</v>
      </c>
      <c r="N1314" t="str">
        <f ca="1">_xlfn.TEXTJOIN(", ", TRUE,
 IF(AND(L1314=TRUE, E1314&gt;0), "Membership Pricing", ""),
 IF(AND(L1314=TRUE, M1314&gt;0), "PC Points", ""),
 IF(AND(_xlfn.XLOOKUP(C1314, Products!A:A, Products!C:C, "")="Bakery", RAND()&lt;0.3), "50% Perishable", "")
)</f>
        <v/>
      </c>
      <c r="O1314" s="5">
        <f t="shared" ca="1" si="41"/>
        <v>0</v>
      </c>
    </row>
    <row r="1315" spans="1:15" x14ac:dyDescent="0.45">
      <c r="A1315" t="s">
        <v>241</v>
      </c>
      <c r="B1315" s="6">
        <f>_xlfn.XLOOKUP(Table1[[#This Row],[Transaction_ID]],Transactions!A$2:A$501,Transactions!D$2:D$501)</f>
        <v>45718</v>
      </c>
      <c r="C1315">
        <v>123525</v>
      </c>
      <c r="D1315" s="5">
        <f>_xlfn.XLOOKUP(Table1[[#This Row],[SKU]],Products!A$2:A$91,Products!E$2:E$91)</f>
        <v>3.99</v>
      </c>
      <c r="E1315" s="5">
        <f>_xlfn.XLOOKUP(C1315,Products!A$2:A$91,Products!F$2:F$91)</f>
        <v>3</v>
      </c>
      <c r="F1315">
        <v>5</v>
      </c>
      <c r="G1315" s="5">
        <f>Table1[[#This Row],[Price]]*Table1[[#This Row],[Quantity_Sold]]</f>
        <v>19.950000000000003</v>
      </c>
      <c r="H1315" s="5">
        <f t="shared" ca="1" si="40"/>
        <v>15</v>
      </c>
      <c r="I1315">
        <f>_xlfn.XLOOKUP(Table1[[#This Row],[Transaction_ID]],Transactions!A$2:A$501,Transactions!B$2:B$501)</f>
        <v>216</v>
      </c>
      <c r="J1315">
        <f>_xlfn.XLOOKUP(Table1[[#This Row],[Transaction_ID]],Transactions!$A$2:$A$501,Transactions!$C$2:$C$501)</f>
        <v>3</v>
      </c>
      <c r="K1315" t="str">
        <f>_xlfn.XLOOKUP(Table1[[#This Row],[Transaction_ID]],Transactions!A$2:A$501,Transactions!F$2:F$501)</f>
        <v>Credit Card</v>
      </c>
      <c r="L1315" t="b">
        <f>_xlfn.XLOOKUP(Table1[[#This Row],[Transaction_ID]],Transactions!A$2:A$501,Transactions!G$2:G$501)</f>
        <v>1</v>
      </c>
      <c r="M1315" s="1">
        <f>IF(L1315=TRUE, _xlfn.XLOOKUP(C1315, Products!A$2:A$91,Products!G$2:G$91), 0)</f>
        <v>0</v>
      </c>
      <c r="N1315" t="str">
        <f ca="1">_xlfn.TEXTJOIN(", ", TRUE,
 IF(AND(L1315=TRUE, E1315&gt;0), "Membership Pricing", ""),
 IF(AND(L1315=TRUE, M1315&gt;0), "PC Points", ""),
 IF(AND(_xlfn.XLOOKUP(C1315, Products!A:A, Products!C:C, "")="Bakery", RAND()&lt;0.3), "50% Perishable", "")
)</f>
        <v>Membership Pricing</v>
      </c>
      <c r="O1315" s="5">
        <f t="shared" ca="1" si="41"/>
        <v>4.9500000000000028</v>
      </c>
    </row>
    <row r="1316" spans="1:15" x14ac:dyDescent="0.45">
      <c r="A1316" t="s">
        <v>241</v>
      </c>
      <c r="B1316" s="6">
        <f>_xlfn.XLOOKUP(Table1[[#This Row],[Transaction_ID]],Transactions!A$2:A$501,Transactions!D$2:D$501)</f>
        <v>45718</v>
      </c>
      <c r="C1316">
        <v>123528</v>
      </c>
      <c r="D1316" s="5">
        <f>_xlfn.XLOOKUP(Table1[[#This Row],[SKU]],Products!A$2:A$91,Products!E$2:E$91)</f>
        <v>3.99</v>
      </c>
      <c r="E1316" s="5">
        <f>_xlfn.XLOOKUP(C1316,Products!A$2:A$91,Products!F$2:F$91)</f>
        <v>0</v>
      </c>
      <c r="F1316">
        <v>2</v>
      </c>
      <c r="G1316" s="5">
        <f>Table1[[#This Row],[Price]]*Table1[[#This Row],[Quantity_Sold]]</f>
        <v>7.98</v>
      </c>
      <c r="H1316" s="5">
        <f t="shared" ca="1" si="40"/>
        <v>7.98</v>
      </c>
      <c r="I1316">
        <f>_xlfn.XLOOKUP(Table1[[#This Row],[Transaction_ID]],Transactions!A$2:A$501,Transactions!B$2:B$501)</f>
        <v>216</v>
      </c>
      <c r="J1316">
        <f>_xlfn.XLOOKUP(Table1[[#This Row],[Transaction_ID]],Transactions!$A$2:$A$501,Transactions!$C$2:$C$501)</f>
        <v>3</v>
      </c>
      <c r="K1316" t="str">
        <f>_xlfn.XLOOKUP(Table1[[#This Row],[Transaction_ID]],Transactions!A$2:A$501,Transactions!F$2:F$501)</f>
        <v>Credit Card</v>
      </c>
      <c r="L1316" t="b">
        <f>_xlfn.XLOOKUP(Table1[[#This Row],[Transaction_ID]],Transactions!A$2:A$501,Transactions!G$2:G$501)</f>
        <v>1</v>
      </c>
      <c r="M1316" s="1">
        <f>IF(L1316=TRUE, _xlfn.XLOOKUP(C1316, Products!A$2:A$91,Products!G$2:G$91), 0)</f>
        <v>0</v>
      </c>
      <c r="N1316" t="str">
        <f ca="1">_xlfn.TEXTJOIN(", ", TRUE,
 IF(AND(L1316=TRUE, E1316&gt;0), "Membership Pricing", ""),
 IF(AND(L1316=TRUE, M1316&gt;0), "PC Points", ""),
 IF(AND(_xlfn.XLOOKUP(C1316, Products!A:A, Products!C:C, "")="Bakery", RAND()&lt;0.3), "50% Perishable", "")
)</f>
        <v/>
      </c>
      <c r="O1316" s="5">
        <f t="shared" ca="1" si="41"/>
        <v>0</v>
      </c>
    </row>
    <row r="1317" spans="1:15" x14ac:dyDescent="0.45">
      <c r="A1317" t="s">
        <v>477</v>
      </c>
      <c r="B1317" s="6">
        <f>_xlfn.XLOOKUP(Table1[[#This Row],[Transaction_ID]],Transactions!A$2:A$501,Transactions!D$2:D$501)</f>
        <v>45708</v>
      </c>
      <c r="C1317">
        <v>123547</v>
      </c>
      <c r="D1317" s="5">
        <f>_xlfn.XLOOKUP(Table1[[#This Row],[SKU]],Products!A$2:A$91,Products!E$2:E$91)</f>
        <v>2.99</v>
      </c>
      <c r="E1317" s="5">
        <f>_xlfn.XLOOKUP(C1317,Products!A$2:A$91,Products!F$2:F$91)</f>
        <v>0</v>
      </c>
      <c r="F1317">
        <v>4</v>
      </c>
      <c r="G1317" s="5">
        <f>Table1[[#This Row],[Price]]*Table1[[#This Row],[Quantity_Sold]]</f>
        <v>11.96</v>
      </c>
      <c r="H1317" s="5">
        <f t="shared" ca="1" si="40"/>
        <v>11.96</v>
      </c>
      <c r="I1317">
        <f>_xlfn.XLOOKUP(Table1[[#This Row],[Transaction_ID]],Transactions!A$2:A$501,Transactions!B$2:B$501)</f>
        <v>217</v>
      </c>
      <c r="J1317">
        <f>_xlfn.XLOOKUP(Table1[[#This Row],[Transaction_ID]],Transactions!$A$2:$A$501,Transactions!$C$2:$C$501)</f>
        <v>5</v>
      </c>
      <c r="K1317" t="str">
        <f>_xlfn.XLOOKUP(Table1[[#This Row],[Transaction_ID]],Transactions!A$2:A$501,Transactions!F$2:F$501)</f>
        <v>Credit Card</v>
      </c>
      <c r="L1317" t="b">
        <f>_xlfn.XLOOKUP(Table1[[#This Row],[Transaction_ID]],Transactions!A$2:A$501,Transactions!G$2:G$501)</f>
        <v>1</v>
      </c>
      <c r="M1317" s="1">
        <f>IF(L1317=TRUE, _xlfn.XLOOKUP(C1317, Products!A$2:A$91,Products!G$2:G$91), 0)</f>
        <v>0</v>
      </c>
      <c r="N1317" t="str">
        <f ca="1">_xlfn.TEXTJOIN(", ", TRUE,
 IF(AND(L1317=TRUE, E1317&gt;0), "Membership Pricing", ""),
 IF(AND(L1317=TRUE, M1317&gt;0), "PC Points", ""),
 IF(AND(_xlfn.XLOOKUP(C1317, Products!A:A, Products!C:C, "")="Bakery", RAND()&lt;0.3), "50% Perishable", "")
)</f>
        <v/>
      </c>
      <c r="O1317" s="5">
        <f t="shared" ca="1" si="41"/>
        <v>0</v>
      </c>
    </row>
    <row r="1318" spans="1:15" x14ac:dyDescent="0.45">
      <c r="A1318" t="s">
        <v>477</v>
      </c>
      <c r="B1318" s="6">
        <f>_xlfn.XLOOKUP(Table1[[#This Row],[Transaction_ID]],Transactions!A$2:A$501,Transactions!D$2:D$501)</f>
        <v>45708</v>
      </c>
      <c r="C1318">
        <v>123542</v>
      </c>
      <c r="D1318" s="5">
        <f>_xlfn.XLOOKUP(Table1[[#This Row],[SKU]],Products!A$2:A$91,Products!E$2:E$91)</f>
        <v>2.4900000000000002</v>
      </c>
      <c r="E1318" s="5">
        <f>_xlfn.XLOOKUP(C1318,Products!A$2:A$91,Products!F$2:F$91)</f>
        <v>0</v>
      </c>
      <c r="F1318">
        <v>3</v>
      </c>
      <c r="G1318" s="5">
        <f>Table1[[#This Row],[Price]]*Table1[[#This Row],[Quantity_Sold]]</f>
        <v>7.4700000000000006</v>
      </c>
      <c r="H1318" s="5">
        <f t="shared" ca="1" si="40"/>
        <v>7.4700000000000006</v>
      </c>
      <c r="I1318">
        <f>_xlfn.XLOOKUP(Table1[[#This Row],[Transaction_ID]],Transactions!A$2:A$501,Transactions!B$2:B$501)</f>
        <v>217</v>
      </c>
      <c r="J1318">
        <f>_xlfn.XLOOKUP(Table1[[#This Row],[Transaction_ID]],Transactions!$A$2:$A$501,Transactions!$C$2:$C$501)</f>
        <v>5</v>
      </c>
      <c r="K1318" t="str">
        <f>_xlfn.XLOOKUP(Table1[[#This Row],[Transaction_ID]],Transactions!A$2:A$501,Transactions!F$2:F$501)</f>
        <v>Credit Card</v>
      </c>
      <c r="L1318" t="b">
        <f>_xlfn.XLOOKUP(Table1[[#This Row],[Transaction_ID]],Transactions!A$2:A$501,Transactions!G$2:G$501)</f>
        <v>1</v>
      </c>
      <c r="M1318" s="1">
        <f>IF(L1318=TRUE, _xlfn.XLOOKUP(C1318, Products!A$2:A$91,Products!G$2:G$91), 0)</f>
        <v>0</v>
      </c>
      <c r="N1318" t="str">
        <f ca="1">_xlfn.TEXTJOIN(", ", TRUE,
 IF(AND(L1318=TRUE, E1318&gt;0), "Membership Pricing", ""),
 IF(AND(L1318=TRUE, M1318&gt;0), "PC Points", ""),
 IF(AND(_xlfn.XLOOKUP(C1318, Products!A:A, Products!C:C, "")="Bakery", RAND()&lt;0.3), "50% Perishable", "")
)</f>
        <v/>
      </c>
      <c r="O1318" s="5">
        <f t="shared" ca="1" si="41"/>
        <v>0</v>
      </c>
    </row>
    <row r="1319" spans="1:15" x14ac:dyDescent="0.45">
      <c r="A1319" t="s">
        <v>242</v>
      </c>
      <c r="B1319" s="6">
        <f>_xlfn.XLOOKUP(Table1[[#This Row],[Transaction_ID]],Transactions!A$2:A$501,Transactions!D$2:D$501)</f>
        <v>45708</v>
      </c>
      <c r="C1319">
        <v>123514</v>
      </c>
      <c r="D1319" s="5">
        <f>_xlfn.XLOOKUP(Table1[[#This Row],[SKU]],Products!A$2:A$91,Products!E$2:E$91)</f>
        <v>9.99</v>
      </c>
      <c r="E1319" s="5">
        <f>_xlfn.XLOOKUP(C1319,Products!A$2:A$91,Products!F$2:F$91)</f>
        <v>0</v>
      </c>
      <c r="F1319">
        <v>2</v>
      </c>
      <c r="G1319" s="5">
        <f>Table1[[#This Row],[Price]]*Table1[[#This Row],[Quantity_Sold]]</f>
        <v>19.98</v>
      </c>
      <c r="H1319" s="5">
        <f t="shared" ca="1" si="40"/>
        <v>19.98</v>
      </c>
      <c r="I1319">
        <f>_xlfn.XLOOKUP(Table1[[#This Row],[Transaction_ID]],Transactions!A$2:A$501,Transactions!B$2:B$501)</f>
        <v>209</v>
      </c>
      <c r="J1319">
        <f>_xlfn.XLOOKUP(Table1[[#This Row],[Transaction_ID]],Transactions!$A$2:$A$501,Transactions!$C$2:$C$501)</f>
        <v>1</v>
      </c>
      <c r="K1319" t="str">
        <f>_xlfn.XLOOKUP(Table1[[#This Row],[Transaction_ID]],Transactions!A$2:A$501,Transactions!F$2:F$501)</f>
        <v>Credit Card</v>
      </c>
      <c r="L1319" t="b">
        <f>_xlfn.XLOOKUP(Table1[[#This Row],[Transaction_ID]],Transactions!A$2:A$501,Transactions!G$2:G$501)</f>
        <v>1</v>
      </c>
      <c r="M1319" s="1">
        <f>IF(L1319=TRUE, _xlfn.XLOOKUP(C1319, Products!A$2:A$91,Products!G$2:G$91), 0)</f>
        <v>0</v>
      </c>
      <c r="N1319" t="str">
        <f ca="1">_xlfn.TEXTJOIN(", ", TRUE,
 IF(AND(L1319=TRUE, E1319&gt;0), "Membership Pricing", ""),
 IF(AND(L1319=TRUE, M1319&gt;0), "PC Points", ""),
 IF(AND(_xlfn.XLOOKUP(C1319, Products!A:A, Products!C:C, "")="Bakery", RAND()&lt;0.3), "50% Perishable", "")
)</f>
        <v/>
      </c>
      <c r="O1319" s="5">
        <f t="shared" ca="1" si="41"/>
        <v>0</v>
      </c>
    </row>
    <row r="1320" spans="1:15" x14ac:dyDescent="0.45">
      <c r="A1320" t="s">
        <v>242</v>
      </c>
      <c r="B1320" s="6">
        <f>_xlfn.XLOOKUP(Table1[[#This Row],[Transaction_ID]],Transactions!A$2:A$501,Transactions!D$2:D$501)</f>
        <v>45708</v>
      </c>
      <c r="C1320">
        <v>123539</v>
      </c>
      <c r="D1320" s="5">
        <f>_xlfn.XLOOKUP(Table1[[#This Row],[SKU]],Products!A$2:A$91,Products!E$2:E$91)</f>
        <v>3.99</v>
      </c>
      <c r="E1320" s="5">
        <f>_xlfn.XLOOKUP(C1320,Products!A$2:A$91,Products!F$2:F$91)</f>
        <v>0</v>
      </c>
      <c r="F1320">
        <v>2</v>
      </c>
      <c r="G1320" s="5">
        <f>Table1[[#This Row],[Price]]*Table1[[#This Row],[Quantity_Sold]]</f>
        <v>7.98</v>
      </c>
      <c r="H1320" s="5">
        <f t="shared" ca="1" si="40"/>
        <v>7.98</v>
      </c>
      <c r="I1320">
        <f>_xlfn.XLOOKUP(Table1[[#This Row],[Transaction_ID]],Transactions!A$2:A$501,Transactions!B$2:B$501)</f>
        <v>209</v>
      </c>
      <c r="J1320">
        <f>_xlfn.XLOOKUP(Table1[[#This Row],[Transaction_ID]],Transactions!$A$2:$A$501,Transactions!$C$2:$C$501)</f>
        <v>1</v>
      </c>
      <c r="K1320" t="str">
        <f>_xlfn.XLOOKUP(Table1[[#This Row],[Transaction_ID]],Transactions!A$2:A$501,Transactions!F$2:F$501)</f>
        <v>Credit Card</v>
      </c>
      <c r="L1320" t="b">
        <f>_xlfn.XLOOKUP(Table1[[#This Row],[Transaction_ID]],Transactions!A$2:A$501,Transactions!G$2:G$501)</f>
        <v>1</v>
      </c>
      <c r="M1320" s="1">
        <f>IF(L1320=TRUE, _xlfn.XLOOKUP(C1320, Products!A$2:A$91,Products!G$2:G$91), 0)</f>
        <v>0</v>
      </c>
      <c r="N1320" t="str">
        <f ca="1">_xlfn.TEXTJOIN(", ", TRUE,
 IF(AND(L1320=TRUE, E1320&gt;0), "Membership Pricing", ""),
 IF(AND(L1320=TRUE, M1320&gt;0), "PC Points", ""),
 IF(AND(_xlfn.XLOOKUP(C1320, Products!A:A, Products!C:C, "")="Bakery", RAND()&lt;0.3), "50% Perishable", "")
)</f>
        <v/>
      </c>
      <c r="O1320" s="5">
        <f t="shared" ca="1" si="41"/>
        <v>0</v>
      </c>
    </row>
    <row r="1321" spans="1:15" x14ac:dyDescent="0.45">
      <c r="A1321" t="s">
        <v>242</v>
      </c>
      <c r="B1321" s="6">
        <f>_xlfn.XLOOKUP(Table1[[#This Row],[Transaction_ID]],Transactions!A$2:A$501,Transactions!D$2:D$501)</f>
        <v>45708</v>
      </c>
      <c r="C1321">
        <v>123584</v>
      </c>
      <c r="D1321" s="5">
        <f>_xlfn.XLOOKUP(Table1[[#This Row],[SKU]],Products!A$2:A$91,Products!E$2:E$91)</f>
        <v>4.99</v>
      </c>
      <c r="E1321" s="5">
        <f>_xlfn.XLOOKUP(C1321,Products!A$2:A$91,Products!F$2:F$91)</f>
        <v>0</v>
      </c>
      <c r="F1321">
        <v>3</v>
      </c>
      <c r="G1321" s="5">
        <f>Table1[[#This Row],[Price]]*Table1[[#This Row],[Quantity_Sold]]</f>
        <v>14.97</v>
      </c>
      <c r="H1321" s="5">
        <f t="shared" ca="1" si="40"/>
        <v>14.97</v>
      </c>
      <c r="I1321">
        <f>_xlfn.XLOOKUP(Table1[[#This Row],[Transaction_ID]],Transactions!A$2:A$501,Transactions!B$2:B$501)</f>
        <v>209</v>
      </c>
      <c r="J1321">
        <f>_xlfn.XLOOKUP(Table1[[#This Row],[Transaction_ID]],Transactions!$A$2:$A$501,Transactions!$C$2:$C$501)</f>
        <v>1</v>
      </c>
      <c r="K1321" t="str">
        <f>_xlfn.XLOOKUP(Table1[[#This Row],[Transaction_ID]],Transactions!A$2:A$501,Transactions!F$2:F$501)</f>
        <v>Credit Card</v>
      </c>
      <c r="L1321" t="b">
        <f>_xlfn.XLOOKUP(Table1[[#This Row],[Transaction_ID]],Transactions!A$2:A$501,Transactions!G$2:G$501)</f>
        <v>1</v>
      </c>
      <c r="M1321" s="1">
        <f>IF(L1321=TRUE, _xlfn.XLOOKUP(C1321, Products!A$2:A$91,Products!G$2:G$91), 0)</f>
        <v>0</v>
      </c>
      <c r="N1321" t="str">
        <f ca="1">_xlfn.TEXTJOIN(", ", TRUE,
 IF(AND(L1321=TRUE, E1321&gt;0), "Membership Pricing", ""),
 IF(AND(L1321=TRUE, M1321&gt;0), "PC Points", ""),
 IF(AND(_xlfn.XLOOKUP(C1321, Products!A:A, Products!C:C, "")="Bakery", RAND()&lt;0.3), "50% Perishable", "")
)</f>
        <v/>
      </c>
      <c r="O1321" s="5">
        <f t="shared" ca="1" si="41"/>
        <v>0</v>
      </c>
    </row>
    <row r="1322" spans="1:15" x14ac:dyDescent="0.45">
      <c r="A1322" t="s">
        <v>478</v>
      </c>
      <c r="B1322" s="6">
        <f>_xlfn.XLOOKUP(Table1[[#This Row],[Transaction_ID]],Transactions!A$2:A$501,Transactions!D$2:D$501)</f>
        <v>45736</v>
      </c>
      <c r="C1322">
        <v>123557</v>
      </c>
      <c r="D1322" s="5">
        <f>_xlfn.XLOOKUP(Table1[[#This Row],[SKU]],Products!A$2:A$91,Products!E$2:E$91)</f>
        <v>6.49</v>
      </c>
      <c r="E1322" s="5">
        <f>_xlfn.XLOOKUP(C1322,Products!A$2:A$91,Products!F$2:F$91)</f>
        <v>4.99</v>
      </c>
      <c r="F1322">
        <v>3</v>
      </c>
      <c r="G1322" s="5">
        <f>Table1[[#This Row],[Price]]*Table1[[#This Row],[Quantity_Sold]]</f>
        <v>19.47</v>
      </c>
      <c r="H1322" s="5">
        <f t="shared" ca="1" si="40"/>
        <v>14.97</v>
      </c>
      <c r="I1322">
        <f>_xlfn.XLOOKUP(Table1[[#This Row],[Transaction_ID]],Transactions!A$2:A$501,Transactions!B$2:B$501)</f>
        <v>211</v>
      </c>
      <c r="J1322">
        <f>_xlfn.XLOOKUP(Table1[[#This Row],[Transaction_ID]],Transactions!$A$2:$A$501,Transactions!$C$2:$C$501)</f>
        <v>1</v>
      </c>
      <c r="K1322" t="str">
        <f>_xlfn.XLOOKUP(Table1[[#This Row],[Transaction_ID]],Transactions!A$2:A$501,Transactions!F$2:F$501)</f>
        <v>Credit Card</v>
      </c>
      <c r="L1322" t="b">
        <f>_xlfn.XLOOKUP(Table1[[#This Row],[Transaction_ID]],Transactions!A$2:A$501,Transactions!G$2:G$501)</f>
        <v>1</v>
      </c>
      <c r="M1322" s="1">
        <f>IF(L1322=TRUE, _xlfn.XLOOKUP(C1322, Products!A$2:A$91,Products!G$2:G$91), 0)</f>
        <v>0</v>
      </c>
      <c r="N1322" t="str">
        <f ca="1">_xlfn.TEXTJOIN(", ", TRUE,
 IF(AND(L1322=TRUE, E1322&gt;0), "Membership Pricing", ""),
 IF(AND(L1322=TRUE, M1322&gt;0), "PC Points", ""),
 IF(AND(_xlfn.XLOOKUP(C1322, Products!A:A, Products!C:C, "")="Bakery", RAND()&lt;0.3), "50% Perishable", "")
)</f>
        <v>Membership Pricing</v>
      </c>
      <c r="O1322" s="5">
        <f t="shared" ca="1" si="41"/>
        <v>4.4999999999999982</v>
      </c>
    </row>
    <row r="1323" spans="1:15" x14ac:dyDescent="0.45">
      <c r="A1323" t="s">
        <v>478</v>
      </c>
      <c r="B1323" s="6">
        <f>_xlfn.XLOOKUP(Table1[[#This Row],[Transaction_ID]],Transactions!A$2:A$501,Transactions!D$2:D$501)</f>
        <v>45736</v>
      </c>
      <c r="C1323">
        <v>123556</v>
      </c>
      <c r="D1323" s="5">
        <f>_xlfn.XLOOKUP(Table1[[#This Row],[SKU]],Products!A$2:A$91,Products!E$2:E$91)</f>
        <v>9.99</v>
      </c>
      <c r="E1323" s="5">
        <f>_xlfn.XLOOKUP(C1323,Products!A$2:A$91,Products!F$2:F$91)</f>
        <v>0</v>
      </c>
      <c r="F1323">
        <v>2</v>
      </c>
      <c r="G1323" s="5">
        <f>Table1[[#This Row],[Price]]*Table1[[#This Row],[Quantity_Sold]]</f>
        <v>19.98</v>
      </c>
      <c r="H1323" s="5">
        <f t="shared" ca="1" si="40"/>
        <v>19.98</v>
      </c>
      <c r="I1323">
        <f>_xlfn.XLOOKUP(Table1[[#This Row],[Transaction_ID]],Transactions!A$2:A$501,Transactions!B$2:B$501)</f>
        <v>211</v>
      </c>
      <c r="J1323">
        <f>_xlfn.XLOOKUP(Table1[[#This Row],[Transaction_ID]],Transactions!$A$2:$A$501,Transactions!$C$2:$C$501)</f>
        <v>1</v>
      </c>
      <c r="K1323" t="str">
        <f>_xlfn.XLOOKUP(Table1[[#This Row],[Transaction_ID]],Transactions!A$2:A$501,Transactions!F$2:F$501)</f>
        <v>Credit Card</v>
      </c>
      <c r="L1323" t="b">
        <f>_xlfn.XLOOKUP(Table1[[#This Row],[Transaction_ID]],Transactions!A$2:A$501,Transactions!G$2:G$501)</f>
        <v>1</v>
      </c>
      <c r="M1323" s="1">
        <f>IF(L1323=TRUE, _xlfn.XLOOKUP(C1323, Products!A$2:A$91,Products!G$2:G$91), 0)</f>
        <v>0</v>
      </c>
      <c r="N1323" t="str">
        <f ca="1">_xlfn.TEXTJOIN(", ", TRUE,
 IF(AND(L1323=TRUE, E1323&gt;0), "Membership Pricing", ""),
 IF(AND(L1323=TRUE, M1323&gt;0), "PC Points", ""),
 IF(AND(_xlfn.XLOOKUP(C1323, Products!A:A, Products!C:C, "")="Bakery", RAND()&lt;0.3), "50% Perishable", "")
)</f>
        <v/>
      </c>
      <c r="O1323" s="5">
        <f t="shared" ca="1" si="41"/>
        <v>0</v>
      </c>
    </row>
    <row r="1324" spans="1:15" x14ac:dyDescent="0.45">
      <c r="A1324" t="s">
        <v>478</v>
      </c>
      <c r="B1324" s="6">
        <f>_xlfn.XLOOKUP(Table1[[#This Row],[Transaction_ID]],Transactions!A$2:A$501,Transactions!D$2:D$501)</f>
        <v>45736</v>
      </c>
      <c r="C1324">
        <v>123597</v>
      </c>
      <c r="D1324" s="5">
        <f>_xlfn.XLOOKUP(Table1[[#This Row],[SKU]],Products!A$2:A$91,Products!E$2:E$91)</f>
        <v>5.49</v>
      </c>
      <c r="E1324" s="5">
        <f>_xlfn.XLOOKUP(C1324,Products!A$2:A$91,Products!F$2:F$91)</f>
        <v>0</v>
      </c>
      <c r="F1324">
        <v>1</v>
      </c>
      <c r="G1324" s="5">
        <f>Table1[[#This Row],[Price]]*Table1[[#This Row],[Quantity_Sold]]</f>
        <v>5.49</v>
      </c>
      <c r="H1324" s="5">
        <f t="shared" ca="1" si="40"/>
        <v>5.49</v>
      </c>
      <c r="I1324">
        <f>_xlfn.XLOOKUP(Table1[[#This Row],[Transaction_ID]],Transactions!A$2:A$501,Transactions!B$2:B$501)</f>
        <v>211</v>
      </c>
      <c r="J1324">
        <f>_xlfn.XLOOKUP(Table1[[#This Row],[Transaction_ID]],Transactions!$A$2:$A$501,Transactions!$C$2:$C$501)</f>
        <v>1</v>
      </c>
      <c r="K1324" t="str">
        <f>_xlfn.XLOOKUP(Table1[[#This Row],[Transaction_ID]],Transactions!A$2:A$501,Transactions!F$2:F$501)</f>
        <v>Credit Card</v>
      </c>
      <c r="L1324" t="b">
        <f>_xlfn.XLOOKUP(Table1[[#This Row],[Transaction_ID]],Transactions!A$2:A$501,Transactions!G$2:G$501)</f>
        <v>1</v>
      </c>
      <c r="M1324" s="1">
        <f>IF(L1324=TRUE, _xlfn.XLOOKUP(C1324, Products!A$2:A$91,Products!G$2:G$91), 0)</f>
        <v>0</v>
      </c>
      <c r="N1324" t="str">
        <f ca="1">_xlfn.TEXTJOIN(", ", TRUE,
 IF(AND(L1324=TRUE, E1324&gt;0), "Membership Pricing", ""),
 IF(AND(L1324=TRUE, M1324&gt;0), "PC Points", ""),
 IF(AND(_xlfn.XLOOKUP(C1324, Products!A:A, Products!C:C, "")="Bakery", RAND()&lt;0.3), "50% Perishable", "")
)</f>
        <v/>
      </c>
      <c r="O1324" s="5">
        <f t="shared" ca="1" si="41"/>
        <v>0</v>
      </c>
    </row>
    <row r="1325" spans="1:15" x14ac:dyDescent="0.45">
      <c r="A1325" t="s">
        <v>478</v>
      </c>
      <c r="B1325" s="6">
        <f>_xlfn.XLOOKUP(Table1[[#This Row],[Transaction_ID]],Transactions!A$2:A$501,Transactions!D$2:D$501)</f>
        <v>45736</v>
      </c>
      <c r="C1325">
        <v>123547</v>
      </c>
      <c r="D1325" s="5">
        <f>_xlfn.XLOOKUP(Table1[[#This Row],[SKU]],Products!A$2:A$91,Products!E$2:E$91)</f>
        <v>2.99</v>
      </c>
      <c r="E1325" s="5">
        <f>_xlfn.XLOOKUP(C1325,Products!A$2:A$91,Products!F$2:F$91)</f>
        <v>0</v>
      </c>
      <c r="F1325">
        <v>3</v>
      </c>
      <c r="G1325" s="5">
        <f>Table1[[#This Row],[Price]]*Table1[[#This Row],[Quantity_Sold]]</f>
        <v>8.9700000000000006</v>
      </c>
      <c r="H1325" s="5">
        <f t="shared" ca="1" si="40"/>
        <v>8.9700000000000006</v>
      </c>
      <c r="I1325">
        <f>_xlfn.XLOOKUP(Table1[[#This Row],[Transaction_ID]],Transactions!A$2:A$501,Transactions!B$2:B$501)</f>
        <v>211</v>
      </c>
      <c r="J1325">
        <f>_xlfn.XLOOKUP(Table1[[#This Row],[Transaction_ID]],Transactions!$A$2:$A$501,Transactions!$C$2:$C$501)</f>
        <v>1</v>
      </c>
      <c r="K1325" t="str">
        <f>_xlfn.XLOOKUP(Table1[[#This Row],[Transaction_ID]],Transactions!A$2:A$501,Transactions!F$2:F$501)</f>
        <v>Credit Card</v>
      </c>
      <c r="L1325" t="b">
        <f>_xlfn.XLOOKUP(Table1[[#This Row],[Transaction_ID]],Transactions!A$2:A$501,Transactions!G$2:G$501)</f>
        <v>1</v>
      </c>
      <c r="M1325" s="1">
        <f>IF(L1325=TRUE, _xlfn.XLOOKUP(C1325, Products!A$2:A$91,Products!G$2:G$91), 0)</f>
        <v>0</v>
      </c>
      <c r="N1325" t="str">
        <f ca="1">_xlfn.TEXTJOIN(", ", TRUE,
 IF(AND(L1325=TRUE, E1325&gt;0), "Membership Pricing", ""),
 IF(AND(L1325=TRUE, M1325&gt;0), "PC Points", ""),
 IF(AND(_xlfn.XLOOKUP(C1325, Products!A:A, Products!C:C, "")="Bakery", RAND()&lt;0.3), "50% Perishable", "")
)</f>
        <v/>
      </c>
      <c r="O1325" s="5">
        <f t="shared" ca="1" si="41"/>
        <v>0</v>
      </c>
    </row>
    <row r="1326" spans="1:15" x14ac:dyDescent="0.45">
      <c r="A1326" t="s">
        <v>479</v>
      </c>
      <c r="B1326" s="6">
        <f>_xlfn.XLOOKUP(Table1[[#This Row],[Transaction_ID]],Transactions!A$2:A$501,Transactions!D$2:D$501)</f>
        <v>45736</v>
      </c>
      <c r="C1326">
        <v>123570</v>
      </c>
      <c r="D1326" s="5">
        <f>_xlfn.XLOOKUP(Table1[[#This Row],[SKU]],Products!A$2:A$91,Products!E$2:E$91)</f>
        <v>5.49</v>
      </c>
      <c r="E1326" s="5">
        <f>_xlfn.XLOOKUP(C1326,Products!A$2:A$91,Products!F$2:F$91)</f>
        <v>0</v>
      </c>
      <c r="F1326">
        <v>2</v>
      </c>
      <c r="G1326" s="5">
        <f>Table1[[#This Row],[Price]]*Table1[[#This Row],[Quantity_Sold]]</f>
        <v>10.98</v>
      </c>
      <c r="H1326" s="5">
        <f t="shared" ca="1" si="40"/>
        <v>10.98</v>
      </c>
      <c r="I1326">
        <f>_xlfn.XLOOKUP(Table1[[#This Row],[Transaction_ID]],Transactions!A$2:A$501,Transactions!B$2:B$501)</f>
        <v>218</v>
      </c>
      <c r="J1326">
        <f>_xlfn.XLOOKUP(Table1[[#This Row],[Transaction_ID]],Transactions!$A$2:$A$501,Transactions!$C$2:$C$501)</f>
        <v>5</v>
      </c>
      <c r="K1326" t="str">
        <f>_xlfn.XLOOKUP(Table1[[#This Row],[Transaction_ID]],Transactions!A$2:A$501,Transactions!F$2:F$501)</f>
        <v>Credit Card</v>
      </c>
      <c r="L1326" t="b">
        <f>_xlfn.XLOOKUP(Table1[[#This Row],[Transaction_ID]],Transactions!A$2:A$501,Transactions!G$2:G$501)</f>
        <v>1</v>
      </c>
      <c r="M1326" s="1">
        <f>IF(L1326=TRUE, _xlfn.XLOOKUP(C1326, Products!A$2:A$91,Products!G$2:G$91), 0)</f>
        <v>0</v>
      </c>
      <c r="N1326" t="str">
        <f ca="1">_xlfn.TEXTJOIN(", ", TRUE,
 IF(AND(L1326=TRUE, E1326&gt;0), "Membership Pricing", ""),
 IF(AND(L1326=TRUE, M1326&gt;0), "PC Points", ""),
 IF(AND(_xlfn.XLOOKUP(C1326, Products!A:A, Products!C:C, "")="Bakery", RAND()&lt;0.3), "50% Perishable", "")
)</f>
        <v/>
      </c>
      <c r="O1326" s="5">
        <f t="shared" ca="1" si="41"/>
        <v>0</v>
      </c>
    </row>
    <row r="1327" spans="1:15" x14ac:dyDescent="0.45">
      <c r="A1327" t="s">
        <v>479</v>
      </c>
      <c r="B1327" s="6">
        <f>_xlfn.XLOOKUP(Table1[[#This Row],[Transaction_ID]],Transactions!A$2:A$501,Transactions!D$2:D$501)</f>
        <v>45736</v>
      </c>
      <c r="C1327">
        <v>123524</v>
      </c>
      <c r="D1327" s="5">
        <f>_xlfn.XLOOKUP(Table1[[#This Row],[SKU]],Products!A$2:A$91,Products!E$2:E$91)</f>
        <v>2.99</v>
      </c>
      <c r="E1327" s="5">
        <f>_xlfn.XLOOKUP(C1327,Products!A$2:A$91,Products!F$2:F$91)</f>
        <v>0</v>
      </c>
      <c r="F1327">
        <v>1</v>
      </c>
      <c r="G1327" s="5">
        <f>Table1[[#This Row],[Price]]*Table1[[#This Row],[Quantity_Sold]]</f>
        <v>2.99</v>
      </c>
      <c r="H1327" s="5">
        <f t="shared" ca="1" si="40"/>
        <v>2.99</v>
      </c>
      <c r="I1327">
        <f>_xlfn.XLOOKUP(Table1[[#This Row],[Transaction_ID]],Transactions!A$2:A$501,Transactions!B$2:B$501)</f>
        <v>218</v>
      </c>
      <c r="J1327">
        <f>_xlfn.XLOOKUP(Table1[[#This Row],[Transaction_ID]],Transactions!$A$2:$A$501,Transactions!$C$2:$C$501)</f>
        <v>5</v>
      </c>
      <c r="K1327" t="str">
        <f>_xlfn.XLOOKUP(Table1[[#This Row],[Transaction_ID]],Transactions!A$2:A$501,Transactions!F$2:F$501)</f>
        <v>Credit Card</v>
      </c>
      <c r="L1327" t="b">
        <f>_xlfn.XLOOKUP(Table1[[#This Row],[Transaction_ID]],Transactions!A$2:A$501,Transactions!G$2:G$501)</f>
        <v>1</v>
      </c>
      <c r="M1327" s="1">
        <f>IF(L1327=TRUE, _xlfn.XLOOKUP(C1327, Products!A$2:A$91,Products!G$2:G$91), 0)</f>
        <v>0</v>
      </c>
      <c r="N1327" t="str">
        <f ca="1">_xlfn.TEXTJOIN(", ", TRUE,
 IF(AND(L1327=TRUE, E1327&gt;0), "Membership Pricing", ""),
 IF(AND(L1327=TRUE, M1327&gt;0), "PC Points", ""),
 IF(AND(_xlfn.XLOOKUP(C1327, Products!A:A, Products!C:C, "")="Bakery", RAND()&lt;0.3), "50% Perishable", "")
)</f>
        <v/>
      </c>
      <c r="O1327" s="5">
        <f t="shared" ca="1" si="41"/>
        <v>0</v>
      </c>
    </row>
    <row r="1328" spans="1:15" x14ac:dyDescent="0.45">
      <c r="A1328" t="s">
        <v>479</v>
      </c>
      <c r="B1328" s="6">
        <f>_xlfn.XLOOKUP(Table1[[#This Row],[Transaction_ID]],Transactions!A$2:A$501,Transactions!D$2:D$501)</f>
        <v>45736</v>
      </c>
      <c r="C1328">
        <v>123540</v>
      </c>
      <c r="D1328" s="5">
        <f>_xlfn.XLOOKUP(Table1[[#This Row],[SKU]],Products!A$2:A$91,Products!E$2:E$91)</f>
        <v>4.49</v>
      </c>
      <c r="E1328" s="5">
        <f>_xlfn.XLOOKUP(C1328,Products!A$2:A$91,Products!F$2:F$91)</f>
        <v>0</v>
      </c>
      <c r="F1328">
        <v>5</v>
      </c>
      <c r="G1328" s="5">
        <f>Table1[[#This Row],[Price]]*Table1[[#This Row],[Quantity_Sold]]</f>
        <v>22.450000000000003</v>
      </c>
      <c r="H1328" s="5">
        <f t="shared" ca="1" si="40"/>
        <v>22.450000000000003</v>
      </c>
      <c r="I1328">
        <f>_xlfn.XLOOKUP(Table1[[#This Row],[Transaction_ID]],Transactions!A$2:A$501,Transactions!B$2:B$501)</f>
        <v>218</v>
      </c>
      <c r="J1328">
        <f>_xlfn.XLOOKUP(Table1[[#This Row],[Transaction_ID]],Transactions!$A$2:$A$501,Transactions!$C$2:$C$501)</f>
        <v>5</v>
      </c>
      <c r="K1328" t="str">
        <f>_xlfn.XLOOKUP(Table1[[#This Row],[Transaction_ID]],Transactions!A$2:A$501,Transactions!F$2:F$501)</f>
        <v>Credit Card</v>
      </c>
      <c r="L1328" t="b">
        <f>_xlfn.XLOOKUP(Table1[[#This Row],[Transaction_ID]],Transactions!A$2:A$501,Transactions!G$2:G$501)</f>
        <v>1</v>
      </c>
      <c r="M1328" s="1">
        <f>IF(L1328=TRUE, _xlfn.XLOOKUP(C1328, Products!A$2:A$91,Products!G$2:G$91), 0)</f>
        <v>0</v>
      </c>
      <c r="N1328" t="str">
        <f ca="1">_xlfn.TEXTJOIN(", ", TRUE,
 IF(AND(L1328=TRUE, E1328&gt;0), "Membership Pricing", ""),
 IF(AND(L1328=TRUE, M1328&gt;0), "PC Points", ""),
 IF(AND(_xlfn.XLOOKUP(C1328, Products!A:A, Products!C:C, "")="Bakery", RAND()&lt;0.3), "50% Perishable", "")
)</f>
        <v/>
      </c>
      <c r="O1328" s="5">
        <f t="shared" ca="1" si="41"/>
        <v>0</v>
      </c>
    </row>
    <row r="1329" spans="1:15" x14ac:dyDescent="0.45">
      <c r="A1329" t="s">
        <v>243</v>
      </c>
      <c r="B1329" s="6">
        <f>_xlfn.XLOOKUP(Table1[[#This Row],[Transaction_ID]],Transactions!A$2:A$501,Transactions!D$2:D$501)</f>
        <v>45736</v>
      </c>
      <c r="C1329">
        <v>123584</v>
      </c>
      <c r="D1329" s="5">
        <f>_xlfn.XLOOKUP(Table1[[#This Row],[SKU]],Products!A$2:A$91,Products!E$2:E$91)</f>
        <v>4.99</v>
      </c>
      <c r="E1329" s="5">
        <f>_xlfn.XLOOKUP(C1329,Products!A$2:A$91,Products!F$2:F$91)</f>
        <v>0</v>
      </c>
      <c r="F1329">
        <v>3</v>
      </c>
      <c r="G1329" s="5">
        <f>Table1[[#This Row],[Price]]*Table1[[#This Row],[Quantity_Sold]]</f>
        <v>14.97</v>
      </c>
      <c r="H1329" s="5">
        <f t="shared" ca="1" si="40"/>
        <v>14.97</v>
      </c>
      <c r="I1329">
        <f>_xlfn.XLOOKUP(Table1[[#This Row],[Transaction_ID]],Transactions!A$2:A$501,Transactions!B$2:B$501)</f>
        <v>222</v>
      </c>
      <c r="J1329">
        <f>_xlfn.XLOOKUP(Table1[[#This Row],[Transaction_ID]],Transactions!$A$2:$A$501,Transactions!$C$2:$C$501)</f>
        <v>7</v>
      </c>
      <c r="K1329" t="str">
        <f>_xlfn.XLOOKUP(Table1[[#This Row],[Transaction_ID]],Transactions!A$2:A$501,Transactions!F$2:F$501)</f>
        <v>Credit Card</v>
      </c>
      <c r="L1329" t="b">
        <f>_xlfn.XLOOKUP(Table1[[#This Row],[Transaction_ID]],Transactions!A$2:A$501,Transactions!G$2:G$501)</f>
        <v>1</v>
      </c>
      <c r="M1329" s="1">
        <f>IF(L1329=TRUE, _xlfn.XLOOKUP(C1329, Products!A$2:A$91,Products!G$2:G$91), 0)</f>
        <v>0</v>
      </c>
      <c r="N1329" t="str">
        <f ca="1">_xlfn.TEXTJOIN(", ", TRUE,
 IF(AND(L1329=TRUE, E1329&gt;0), "Membership Pricing", ""),
 IF(AND(L1329=TRUE, M1329&gt;0), "PC Points", ""),
 IF(AND(_xlfn.XLOOKUP(C1329, Products!A:A, Products!C:C, "")="Bakery", RAND()&lt;0.3), "50% Perishable", "")
)</f>
        <v/>
      </c>
      <c r="O1329" s="5">
        <f t="shared" ca="1" si="41"/>
        <v>0</v>
      </c>
    </row>
    <row r="1330" spans="1:15" x14ac:dyDescent="0.45">
      <c r="A1330" t="s">
        <v>243</v>
      </c>
      <c r="B1330" s="6">
        <f>_xlfn.XLOOKUP(Table1[[#This Row],[Transaction_ID]],Transactions!A$2:A$501,Transactions!D$2:D$501)</f>
        <v>45736</v>
      </c>
      <c r="C1330">
        <v>123524</v>
      </c>
      <c r="D1330" s="5">
        <f>_xlfn.XLOOKUP(Table1[[#This Row],[SKU]],Products!A$2:A$91,Products!E$2:E$91)</f>
        <v>2.99</v>
      </c>
      <c r="E1330" s="5">
        <f>_xlfn.XLOOKUP(C1330,Products!A$2:A$91,Products!F$2:F$91)</f>
        <v>0</v>
      </c>
      <c r="F1330">
        <v>1</v>
      </c>
      <c r="G1330" s="5">
        <f>Table1[[#This Row],[Price]]*Table1[[#This Row],[Quantity_Sold]]</f>
        <v>2.99</v>
      </c>
      <c r="H1330" s="5">
        <f t="shared" ca="1" si="40"/>
        <v>2.99</v>
      </c>
      <c r="I1330">
        <f>_xlfn.XLOOKUP(Table1[[#This Row],[Transaction_ID]],Transactions!A$2:A$501,Transactions!B$2:B$501)</f>
        <v>222</v>
      </c>
      <c r="J1330">
        <f>_xlfn.XLOOKUP(Table1[[#This Row],[Transaction_ID]],Transactions!$A$2:$A$501,Transactions!$C$2:$C$501)</f>
        <v>7</v>
      </c>
      <c r="K1330" t="str">
        <f>_xlfn.XLOOKUP(Table1[[#This Row],[Transaction_ID]],Transactions!A$2:A$501,Transactions!F$2:F$501)</f>
        <v>Credit Card</v>
      </c>
      <c r="L1330" t="b">
        <f>_xlfn.XLOOKUP(Table1[[#This Row],[Transaction_ID]],Transactions!A$2:A$501,Transactions!G$2:G$501)</f>
        <v>1</v>
      </c>
      <c r="M1330" s="1">
        <f>IF(L1330=TRUE, _xlfn.XLOOKUP(C1330, Products!A$2:A$91,Products!G$2:G$91), 0)</f>
        <v>0</v>
      </c>
      <c r="N1330" t="str">
        <f ca="1">_xlfn.TEXTJOIN(", ", TRUE,
 IF(AND(L1330=TRUE, E1330&gt;0), "Membership Pricing", ""),
 IF(AND(L1330=TRUE, M1330&gt;0), "PC Points", ""),
 IF(AND(_xlfn.XLOOKUP(C1330, Products!A:A, Products!C:C, "")="Bakery", RAND()&lt;0.3), "50% Perishable", "")
)</f>
        <v/>
      </c>
      <c r="O1330" s="5">
        <f t="shared" ca="1" si="41"/>
        <v>0</v>
      </c>
    </row>
    <row r="1331" spans="1:15" x14ac:dyDescent="0.45">
      <c r="A1331" t="s">
        <v>243</v>
      </c>
      <c r="B1331" s="6">
        <f>_xlfn.XLOOKUP(Table1[[#This Row],[Transaction_ID]],Transactions!A$2:A$501,Transactions!D$2:D$501)</f>
        <v>45736</v>
      </c>
      <c r="C1331">
        <v>123514</v>
      </c>
      <c r="D1331" s="5">
        <f>_xlfn.XLOOKUP(Table1[[#This Row],[SKU]],Products!A$2:A$91,Products!E$2:E$91)</f>
        <v>9.99</v>
      </c>
      <c r="E1331" s="5">
        <f>_xlfn.XLOOKUP(C1331,Products!A$2:A$91,Products!F$2:F$91)</f>
        <v>0</v>
      </c>
      <c r="F1331">
        <v>1</v>
      </c>
      <c r="G1331" s="5">
        <f>Table1[[#This Row],[Price]]*Table1[[#This Row],[Quantity_Sold]]</f>
        <v>9.99</v>
      </c>
      <c r="H1331" s="5">
        <f t="shared" ca="1" si="40"/>
        <v>9.99</v>
      </c>
      <c r="I1331">
        <f>_xlfn.XLOOKUP(Table1[[#This Row],[Transaction_ID]],Transactions!A$2:A$501,Transactions!B$2:B$501)</f>
        <v>222</v>
      </c>
      <c r="J1331">
        <f>_xlfn.XLOOKUP(Table1[[#This Row],[Transaction_ID]],Transactions!$A$2:$A$501,Transactions!$C$2:$C$501)</f>
        <v>7</v>
      </c>
      <c r="K1331" t="str">
        <f>_xlfn.XLOOKUP(Table1[[#This Row],[Transaction_ID]],Transactions!A$2:A$501,Transactions!F$2:F$501)</f>
        <v>Credit Card</v>
      </c>
      <c r="L1331" t="b">
        <f>_xlfn.XLOOKUP(Table1[[#This Row],[Transaction_ID]],Transactions!A$2:A$501,Transactions!G$2:G$501)</f>
        <v>1</v>
      </c>
      <c r="M1331" s="1">
        <f>IF(L1331=TRUE, _xlfn.XLOOKUP(C1331, Products!A$2:A$91,Products!G$2:G$91), 0)</f>
        <v>0</v>
      </c>
      <c r="N1331" t="str">
        <f ca="1">_xlfn.TEXTJOIN(", ", TRUE,
 IF(AND(L1331=TRUE, E1331&gt;0), "Membership Pricing", ""),
 IF(AND(L1331=TRUE, M1331&gt;0), "PC Points", ""),
 IF(AND(_xlfn.XLOOKUP(C1331, Products!A:A, Products!C:C, "")="Bakery", RAND()&lt;0.3), "50% Perishable", "")
)</f>
        <v/>
      </c>
      <c r="O1331" s="5">
        <f t="shared" ca="1" si="41"/>
        <v>0</v>
      </c>
    </row>
    <row r="1332" spans="1:15" x14ac:dyDescent="0.45">
      <c r="A1332" t="s">
        <v>244</v>
      </c>
      <c r="B1332" s="6">
        <f>_xlfn.XLOOKUP(Table1[[#This Row],[Transaction_ID]],Transactions!A$2:A$501,Transactions!D$2:D$501)</f>
        <v>45731</v>
      </c>
      <c r="C1332">
        <v>123577</v>
      </c>
      <c r="D1332" s="5">
        <f>_xlfn.XLOOKUP(Table1[[#This Row],[SKU]],Products!A$2:A$91,Products!E$2:E$91)</f>
        <v>2.4900000000000002</v>
      </c>
      <c r="E1332" s="5">
        <f>_xlfn.XLOOKUP(C1332,Products!A$2:A$91,Products!F$2:F$91)</f>
        <v>0</v>
      </c>
      <c r="F1332">
        <v>5</v>
      </c>
      <c r="G1332" s="5">
        <f>Table1[[#This Row],[Price]]*Table1[[#This Row],[Quantity_Sold]]</f>
        <v>12.450000000000001</v>
      </c>
      <c r="H1332" s="5">
        <f t="shared" ca="1" si="40"/>
        <v>12.450000000000001</v>
      </c>
      <c r="I1332">
        <f>_xlfn.XLOOKUP(Table1[[#This Row],[Transaction_ID]],Transactions!A$2:A$501,Transactions!B$2:B$501)</f>
        <v>222</v>
      </c>
      <c r="J1332">
        <f>_xlfn.XLOOKUP(Table1[[#This Row],[Transaction_ID]],Transactions!$A$2:$A$501,Transactions!$C$2:$C$501)</f>
        <v>5</v>
      </c>
      <c r="K1332" t="str">
        <f>_xlfn.XLOOKUP(Table1[[#This Row],[Transaction_ID]],Transactions!A$2:A$501,Transactions!F$2:F$501)</f>
        <v>Credit Card</v>
      </c>
      <c r="L1332" t="b">
        <f>_xlfn.XLOOKUP(Table1[[#This Row],[Transaction_ID]],Transactions!A$2:A$501,Transactions!G$2:G$501)</f>
        <v>1</v>
      </c>
      <c r="M1332" s="1">
        <f>IF(L1332=TRUE, _xlfn.XLOOKUP(C1332, Products!A$2:A$91,Products!G$2:G$91), 0)</f>
        <v>0</v>
      </c>
      <c r="N1332" t="str">
        <f ca="1">_xlfn.TEXTJOIN(", ", TRUE,
 IF(AND(L1332=TRUE, E1332&gt;0), "Membership Pricing", ""),
 IF(AND(L1332=TRUE, M1332&gt;0), "PC Points", ""),
 IF(AND(_xlfn.XLOOKUP(C1332, Products!A:A, Products!C:C, "")="Bakery", RAND()&lt;0.3), "50% Perishable", "")
)</f>
        <v/>
      </c>
      <c r="O1332" s="5">
        <f t="shared" ca="1" si="41"/>
        <v>0</v>
      </c>
    </row>
    <row r="1333" spans="1:15" x14ac:dyDescent="0.45">
      <c r="A1333" t="s">
        <v>244</v>
      </c>
      <c r="B1333" s="6">
        <f>_xlfn.XLOOKUP(Table1[[#This Row],[Transaction_ID]],Transactions!A$2:A$501,Transactions!D$2:D$501)</f>
        <v>45731</v>
      </c>
      <c r="C1333">
        <v>123520</v>
      </c>
      <c r="D1333" s="5">
        <f>_xlfn.XLOOKUP(Table1[[#This Row],[SKU]],Products!A$2:A$91,Products!E$2:E$91)</f>
        <v>3.49</v>
      </c>
      <c r="E1333" s="5">
        <f>_xlfn.XLOOKUP(C1333,Products!A$2:A$91,Products!F$2:F$91)</f>
        <v>0</v>
      </c>
      <c r="F1333">
        <v>4</v>
      </c>
      <c r="G1333" s="5">
        <f>Table1[[#This Row],[Price]]*Table1[[#This Row],[Quantity_Sold]]</f>
        <v>13.96</v>
      </c>
      <c r="H1333" s="5">
        <f t="shared" ca="1" si="40"/>
        <v>13.96</v>
      </c>
      <c r="I1333">
        <f>_xlfn.XLOOKUP(Table1[[#This Row],[Transaction_ID]],Transactions!A$2:A$501,Transactions!B$2:B$501)</f>
        <v>222</v>
      </c>
      <c r="J1333">
        <f>_xlfn.XLOOKUP(Table1[[#This Row],[Transaction_ID]],Transactions!$A$2:$A$501,Transactions!$C$2:$C$501)</f>
        <v>5</v>
      </c>
      <c r="K1333" t="str">
        <f>_xlfn.XLOOKUP(Table1[[#This Row],[Transaction_ID]],Transactions!A$2:A$501,Transactions!F$2:F$501)</f>
        <v>Credit Card</v>
      </c>
      <c r="L1333" t="b">
        <f>_xlfn.XLOOKUP(Table1[[#This Row],[Transaction_ID]],Transactions!A$2:A$501,Transactions!G$2:G$501)</f>
        <v>1</v>
      </c>
      <c r="M1333" s="1">
        <f>IF(L1333=TRUE, _xlfn.XLOOKUP(C1333, Products!A$2:A$91,Products!G$2:G$91), 0)</f>
        <v>2000</v>
      </c>
      <c r="N1333" t="str">
        <f ca="1">_xlfn.TEXTJOIN(", ", TRUE,
 IF(AND(L1333=TRUE, E1333&gt;0), "Membership Pricing", ""),
 IF(AND(L1333=TRUE, M1333&gt;0), "PC Points", ""),
 IF(AND(_xlfn.XLOOKUP(C1333, Products!A:A, Products!C:C, "")="Bakery", RAND()&lt;0.3), "50% Perishable", "")
)</f>
        <v>PC Points</v>
      </c>
      <c r="O1333" s="5">
        <f t="shared" ca="1" si="41"/>
        <v>0</v>
      </c>
    </row>
    <row r="1334" spans="1:15" x14ac:dyDescent="0.45">
      <c r="A1334" t="s">
        <v>245</v>
      </c>
      <c r="B1334" s="6">
        <f>_xlfn.XLOOKUP(Table1[[#This Row],[Transaction_ID]],Transactions!A$2:A$501,Transactions!D$2:D$501)</f>
        <v>45731</v>
      </c>
      <c r="C1334">
        <v>123540</v>
      </c>
      <c r="D1334" s="5">
        <f>_xlfn.XLOOKUP(Table1[[#This Row],[SKU]],Products!A$2:A$91,Products!E$2:E$91)</f>
        <v>4.49</v>
      </c>
      <c r="E1334" s="5">
        <f>_xlfn.XLOOKUP(C1334,Products!A$2:A$91,Products!F$2:F$91)</f>
        <v>0</v>
      </c>
      <c r="F1334">
        <v>4</v>
      </c>
      <c r="G1334" s="5">
        <f>Table1[[#This Row],[Price]]*Table1[[#This Row],[Quantity_Sold]]</f>
        <v>17.96</v>
      </c>
      <c r="H1334" s="5">
        <f t="shared" ca="1" si="40"/>
        <v>17.96</v>
      </c>
      <c r="I1334">
        <f>_xlfn.XLOOKUP(Table1[[#This Row],[Transaction_ID]],Transactions!A$2:A$501,Transactions!B$2:B$501)</f>
        <v>221</v>
      </c>
      <c r="J1334">
        <f>_xlfn.XLOOKUP(Table1[[#This Row],[Transaction_ID]],Transactions!$A$2:$A$501,Transactions!$C$2:$C$501)</f>
        <v>3</v>
      </c>
      <c r="K1334" t="str">
        <f>_xlfn.XLOOKUP(Table1[[#This Row],[Transaction_ID]],Transactions!A$2:A$501,Transactions!F$2:F$501)</f>
        <v>Credit Card</v>
      </c>
      <c r="L1334" t="b">
        <f>_xlfn.XLOOKUP(Table1[[#This Row],[Transaction_ID]],Transactions!A$2:A$501,Transactions!G$2:G$501)</f>
        <v>1</v>
      </c>
      <c r="M1334" s="1">
        <f>IF(L1334=TRUE, _xlfn.XLOOKUP(C1334, Products!A$2:A$91,Products!G$2:G$91), 0)</f>
        <v>0</v>
      </c>
      <c r="N1334" t="str">
        <f ca="1">_xlfn.TEXTJOIN(", ", TRUE,
 IF(AND(L1334=TRUE, E1334&gt;0), "Membership Pricing", ""),
 IF(AND(L1334=TRUE, M1334&gt;0), "PC Points", ""),
 IF(AND(_xlfn.XLOOKUP(C1334, Products!A:A, Products!C:C, "")="Bakery", RAND()&lt;0.3), "50% Perishable", "")
)</f>
        <v/>
      </c>
      <c r="O1334" s="5">
        <f t="shared" ca="1" si="41"/>
        <v>0</v>
      </c>
    </row>
    <row r="1335" spans="1:15" x14ac:dyDescent="0.45">
      <c r="A1335" t="s">
        <v>245</v>
      </c>
      <c r="B1335" s="6">
        <f>_xlfn.XLOOKUP(Table1[[#This Row],[Transaction_ID]],Transactions!A$2:A$501,Transactions!D$2:D$501)</f>
        <v>45731</v>
      </c>
      <c r="C1335">
        <v>123573</v>
      </c>
      <c r="D1335" s="5">
        <f>_xlfn.XLOOKUP(Table1[[#This Row],[SKU]],Products!A$2:A$91,Products!E$2:E$91)</f>
        <v>2.99</v>
      </c>
      <c r="E1335" s="5">
        <f>_xlfn.XLOOKUP(C1335,Products!A$2:A$91,Products!F$2:F$91)</f>
        <v>0</v>
      </c>
      <c r="F1335">
        <v>1</v>
      </c>
      <c r="G1335" s="5">
        <f>Table1[[#This Row],[Price]]*Table1[[#This Row],[Quantity_Sold]]</f>
        <v>2.99</v>
      </c>
      <c r="H1335" s="5">
        <f t="shared" ca="1" si="40"/>
        <v>2.99</v>
      </c>
      <c r="I1335">
        <f>_xlfn.XLOOKUP(Table1[[#This Row],[Transaction_ID]],Transactions!A$2:A$501,Transactions!B$2:B$501)</f>
        <v>221</v>
      </c>
      <c r="J1335">
        <f>_xlfn.XLOOKUP(Table1[[#This Row],[Transaction_ID]],Transactions!$A$2:$A$501,Transactions!$C$2:$C$501)</f>
        <v>3</v>
      </c>
      <c r="K1335" t="str">
        <f>_xlfn.XLOOKUP(Table1[[#This Row],[Transaction_ID]],Transactions!A$2:A$501,Transactions!F$2:F$501)</f>
        <v>Credit Card</v>
      </c>
      <c r="L1335" t="b">
        <f>_xlfn.XLOOKUP(Table1[[#This Row],[Transaction_ID]],Transactions!A$2:A$501,Transactions!G$2:G$501)</f>
        <v>1</v>
      </c>
      <c r="M1335" s="1">
        <f>IF(L1335=TRUE, _xlfn.XLOOKUP(C1335, Products!A$2:A$91,Products!G$2:G$91), 0)</f>
        <v>0</v>
      </c>
      <c r="N1335" t="str">
        <f ca="1">_xlfn.TEXTJOIN(", ", TRUE,
 IF(AND(L1335=TRUE, E1335&gt;0), "Membership Pricing", ""),
 IF(AND(L1335=TRUE, M1335&gt;0), "PC Points", ""),
 IF(AND(_xlfn.XLOOKUP(C1335, Products!A:A, Products!C:C, "")="Bakery", RAND()&lt;0.3), "50% Perishable", "")
)</f>
        <v/>
      </c>
      <c r="O1335" s="5">
        <f t="shared" ca="1" si="41"/>
        <v>0</v>
      </c>
    </row>
    <row r="1336" spans="1:15" x14ac:dyDescent="0.45">
      <c r="A1336" t="s">
        <v>480</v>
      </c>
      <c r="B1336" s="6">
        <f>_xlfn.XLOOKUP(Table1[[#This Row],[Transaction_ID]],Transactions!A$2:A$501,Transactions!D$2:D$501)</f>
        <v>45735</v>
      </c>
      <c r="C1336">
        <v>123548</v>
      </c>
      <c r="D1336" s="5">
        <f>_xlfn.XLOOKUP(Table1[[#This Row],[SKU]],Products!A$2:A$91,Products!E$2:E$91)</f>
        <v>3.49</v>
      </c>
      <c r="E1336" s="5">
        <f>_xlfn.XLOOKUP(C1336,Products!A$2:A$91,Products!F$2:F$91)</f>
        <v>0</v>
      </c>
      <c r="F1336">
        <v>2</v>
      </c>
      <c r="G1336" s="5">
        <f>Table1[[#This Row],[Price]]*Table1[[#This Row],[Quantity_Sold]]</f>
        <v>6.98</v>
      </c>
      <c r="H1336" s="5">
        <f t="shared" ca="1" si="40"/>
        <v>6.98</v>
      </c>
      <c r="I1336">
        <f>_xlfn.XLOOKUP(Table1[[#This Row],[Transaction_ID]],Transactions!A$2:A$501,Transactions!B$2:B$501)</f>
        <v>212</v>
      </c>
      <c r="J1336">
        <f>_xlfn.XLOOKUP(Table1[[#This Row],[Transaction_ID]],Transactions!$A$2:$A$501,Transactions!$C$2:$C$501)</f>
        <v>3</v>
      </c>
      <c r="K1336" t="str">
        <f>_xlfn.XLOOKUP(Table1[[#This Row],[Transaction_ID]],Transactions!A$2:A$501,Transactions!F$2:F$501)</f>
        <v>Credit Card</v>
      </c>
      <c r="L1336" t="b">
        <f>_xlfn.XLOOKUP(Table1[[#This Row],[Transaction_ID]],Transactions!A$2:A$501,Transactions!G$2:G$501)</f>
        <v>1</v>
      </c>
      <c r="M1336" s="1">
        <f>IF(L1336=TRUE, _xlfn.XLOOKUP(C1336, Products!A$2:A$91,Products!G$2:G$91), 0)</f>
        <v>0</v>
      </c>
      <c r="N1336" t="str">
        <f ca="1">_xlfn.TEXTJOIN(", ", TRUE,
 IF(AND(L1336=TRUE, E1336&gt;0), "Membership Pricing", ""),
 IF(AND(L1336=TRUE, M1336&gt;0), "PC Points", ""),
 IF(AND(_xlfn.XLOOKUP(C1336, Products!A:A, Products!C:C, "")="Bakery", RAND()&lt;0.3), "50% Perishable", "")
)</f>
        <v/>
      </c>
      <c r="O1336" s="5">
        <f t="shared" ca="1" si="41"/>
        <v>0</v>
      </c>
    </row>
    <row r="1337" spans="1:15" x14ac:dyDescent="0.45">
      <c r="A1337" t="s">
        <v>480</v>
      </c>
      <c r="B1337" s="6">
        <f>_xlfn.XLOOKUP(Table1[[#This Row],[Transaction_ID]],Transactions!A$2:A$501,Transactions!D$2:D$501)</f>
        <v>45735</v>
      </c>
      <c r="C1337">
        <v>123564</v>
      </c>
      <c r="D1337" s="5">
        <f>_xlfn.XLOOKUP(Table1[[#This Row],[SKU]],Products!A$2:A$91,Products!E$2:E$91)</f>
        <v>4.49</v>
      </c>
      <c r="E1337" s="5">
        <f>_xlfn.XLOOKUP(C1337,Products!A$2:A$91,Products!F$2:F$91)</f>
        <v>0</v>
      </c>
      <c r="F1337">
        <v>2</v>
      </c>
      <c r="G1337" s="5">
        <f>Table1[[#This Row],[Price]]*Table1[[#This Row],[Quantity_Sold]]</f>
        <v>8.98</v>
      </c>
      <c r="H1337" s="5">
        <f t="shared" ca="1" si="40"/>
        <v>8.98</v>
      </c>
      <c r="I1337">
        <f>_xlfn.XLOOKUP(Table1[[#This Row],[Transaction_ID]],Transactions!A$2:A$501,Transactions!B$2:B$501)</f>
        <v>212</v>
      </c>
      <c r="J1337">
        <f>_xlfn.XLOOKUP(Table1[[#This Row],[Transaction_ID]],Transactions!$A$2:$A$501,Transactions!$C$2:$C$501)</f>
        <v>3</v>
      </c>
      <c r="K1337" t="str">
        <f>_xlfn.XLOOKUP(Table1[[#This Row],[Transaction_ID]],Transactions!A$2:A$501,Transactions!F$2:F$501)</f>
        <v>Credit Card</v>
      </c>
      <c r="L1337" t="b">
        <f>_xlfn.XLOOKUP(Table1[[#This Row],[Transaction_ID]],Transactions!A$2:A$501,Transactions!G$2:G$501)</f>
        <v>1</v>
      </c>
      <c r="M1337" s="1">
        <f>IF(L1337=TRUE, _xlfn.XLOOKUP(C1337, Products!A$2:A$91,Products!G$2:G$91), 0)</f>
        <v>0</v>
      </c>
      <c r="N1337" t="str">
        <f ca="1">_xlfn.TEXTJOIN(", ", TRUE,
 IF(AND(L1337=TRUE, E1337&gt;0), "Membership Pricing", ""),
 IF(AND(L1337=TRUE, M1337&gt;0), "PC Points", ""),
 IF(AND(_xlfn.XLOOKUP(C1337, Products!A:A, Products!C:C, "")="Bakery", RAND()&lt;0.3), "50% Perishable", "")
)</f>
        <v/>
      </c>
      <c r="O1337" s="5">
        <f t="shared" ca="1" si="41"/>
        <v>0</v>
      </c>
    </row>
    <row r="1338" spans="1:15" x14ac:dyDescent="0.45">
      <c r="A1338" t="s">
        <v>480</v>
      </c>
      <c r="B1338" s="6">
        <f>_xlfn.XLOOKUP(Table1[[#This Row],[Transaction_ID]],Transactions!A$2:A$501,Transactions!D$2:D$501)</f>
        <v>45735</v>
      </c>
      <c r="C1338">
        <v>123591</v>
      </c>
      <c r="D1338" s="5">
        <f>_xlfn.XLOOKUP(Table1[[#This Row],[SKU]],Products!A$2:A$91,Products!E$2:E$91)</f>
        <v>4.49</v>
      </c>
      <c r="E1338" s="5">
        <f>_xlfn.XLOOKUP(C1338,Products!A$2:A$91,Products!F$2:F$91)</f>
        <v>0</v>
      </c>
      <c r="F1338">
        <v>4</v>
      </c>
      <c r="G1338" s="5">
        <f>Table1[[#This Row],[Price]]*Table1[[#This Row],[Quantity_Sold]]</f>
        <v>17.96</v>
      </c>
      <c r="H1338" s="5">
        <f t="shared" ca="1" si="40"/>
        <v>17.96</v>
      </c>
      <c r="I1338">
        <f>_xlfn.XLOOKUP(Table1[[#This Row],[Transaction_ID]],Transactions!A$2:A$501,Transactions!B$2:B$501)</f>
        <v>212</v>
      </c>
      <c r="J1338">
        <f>_xlfn.XLOOKUP(Table1[[#This Row],[Transaction_ID]],Transactions!$A$2:$A$501,Transactions!$C$2:$C$501)</f>
        <v>3</v>
      </c>
      <c r="K1338" t="str">
        <f>_xlfn.XLOOKUP(Table1[[#This Row],[Transaction_ID]],Transactions!A$2:A$501,Transactions!F$2:F$501)</f>
        <v>Credit Card</v>
      </c>
      <c r="L1338" t="b">
        <f>_xlfn.XLOOKUP(Table1[[#This Row],[Transaction_ID]],Transactions!A$2:A$501,Transactions!G$2:G$501)</f>
        <v>1</v>
      </c>
      <c r="M1338" s="1">
        <f>IF(L1338=TRUE, _xlfn.XLOOKUP(C1338, Products!A$2:A$91,Products!G$2:G$91), 0)</f>
        <v>0</v>
      </c>
      <c r="N1338" t="str">
        <f ca="1">_xlfn.TEXTJOIN(", ", TRUE,
 IF(AND(L1338=TRUE, E1338&gt;0), "Membership Pricing", ""),
 IF(AND(L1338=TRUE, M1338&gt;0), "PC Points", ""),
 IF(AND(_xlfn.XLOOKUP(C1338, Products!A:A, Products!C:C, "")="Bakery", RAND()&lt;0.3), "50% Perishable", "")
)</f>
        <v/>
      </c>
      <c r="O1338" s="5">
        <f t="shared" ca="1" si="41"/>
        <v>0</v>
      </c>
    </row>
    <row r="1339" spans="1:15" x14ac:dyDescent="0.45">
      <c r="A1339" t="s">
        <v>480</v>
      </c>
      <c r="B1339" s="6">
        <f>_xlfn.XLOOKUP(Table1[[#This Row],[Transaction_ID]],Transactions!A$2:A$501,Transactions!D$2:D$501)</f>
        <v>45735</v>
      </c>
      <c r="C1339">
        <v>123549</v>
      </c>
      <c r="D1339" s="5">
        <f>_xlfn.XLOOKUP(Table1[[#This Row],[SKU]],Products!A$2:A$91,Products!E$2:E$91)</f>
        <v>4.99</v>
      </c>
      <c r="E1339" s="5">
        <f>_xlfn.XLOOKUP(C1339,Products!A$2:A$91,Products!F$2:F$91)</f>
        <v>0</v>
      </c>
      <c r="F1339">
        <v>5</v>
      </c>
      <c r="G1339" s="5">
        <f>Table1[[#This Row],[Price]]*Table1[[#This Row],[Quantity_Sold]]</f>
        <v>24.950000000000003</v>
      </c>
      <c r="H1339" s="5">
        <f t="shared" ca="1" si="40"/>
        <v>24.950000000000003</v>
      </c>
      <c r="I1339">
        <f>_xlfn.XLOOKUP(Table1[[#This Row],[Transaction_ID]],Transactions!A$2:A$501,Transactions!B$2:B$501)</f>
        <v>212</v>
      </c>
      <c r="J1339">
        <f>_xlfn.XLOOKUP(Table1[[#This Row],[Transaction_ID]],Transactions!$A$2:$A$501,Transactions!$C$2:$C$501)</f>
        <v>3</v>
      </c>
      <c r="K1339" t="str">
        <f>_xlfn.XLOOKUP(Table1[[#This Row],[Transaction_ID]],Transactions!A$2:A$501,Transactions!F$2:F$501)</f>
        <v>Credit Card</v>
      </c>
      <c r="L1339" t="b">
        <f>_xlfn.XLOOKUP(Table1[[#This Row],[Transaction_ID]],Transactions!A$2:A$501,Transactions!G$2:G$501)</f>
        <v>1</v>
      </c>
      <c r="M1339" s="1">
        <f>IF(L1339=TRUE, _xlfn.XLOOKUP(C1339, Products!A$2:A$91,Products!G$2:G$91), 0)</f>
        <v>0</v>
      </c>
      <c r="N1339" t="str">
        <f ca="1">_xlfn.TEXTJOIN(", ", TRUE,
 IF(AND(L1339=TRUE, E1339&gt;0), "Membership Pricing", ""),
 IF(AND(L1339=TRUE, M1339&gt;0), "PC Points", ""),
 IF(AND(_xlfn.XLOOKUP(C1339, Products!A:A, Products!C:C, "")="Bakery", RAND()&lt;0.3), "50% Perishable", "")
)</f>
        <v/>
      </c>
      <c r="O1339" s="5">
        <f t="shared" ca="1" si="41"/>
        <v>0</v>
      </c>
    </row>
    <row r="1340" spans="1:15" x14ac:dyDescent="0.45">
      <c r="A1340" t="s">
        <v>246</v>
      </c>
      <c r="B1340" s="6">
        <f>_xlfn.XLOOKUP(Table1[[#This Row],[Transaction_ID]],Transactions!A$2:A$501,Transactions!D$2:D$501)</f>
        <v>45735</v>
      </c>
      <c r="C1340">
        <v>123526</v>
      </c>
      <c r="D1340" s="5">
        <f>_xlfn.XLOOKUP(Table1[[#This Row],[SKU]],Products!A$2:A$91,Products!E$2:E$91)</f>
        <v>5.49</v>
      </c>
      <c r="E1340" s="5">
        <f>_xlfn.XLOOKUP(C1340,Products!A$2:A$91,Products!F$2:F$91)</f>
        <v>0</v>
      </c>
      <c r="F1340">
        <v>1</v>
      </c>
      <c r="G1340" s="5">
        <f>Table1[[#This Row],[Price]]*Table1[[#This Row],[Quantity_Sold]]</f>
        <v>5.49</v>
      </c>
      <c r="H1340" s="5">
        <f t="shared" ca="1" si="40"/>
        <v>5.49</v>
      </c>
      <c r="I1340">
        <f>_xlfn.XLOOKUP(Table1[[#This Row],[Transaction_ID]],Transactions!A$2:A$501,Transactions!B$2:B$501)</f>
        <v>208</v>
      </c>
      <c r="J1340">
        <f>_xlfn.XLOOKUP(Table1[[#This Row],[Transaction_ID]],Transactions!$A$2:$A$501,Transactions!$C$2:$C$501)</f>
        <v>2</v>
      </c>
      <c r="K1340" t="str">
        <f>_xlfn.XLOOKUP(Table1[[#This Row],[Transaction_ID]],Transactions!A$2:A$501,Transactions!F$2:F$501)</f>
        <v>Credit Card</v>
      </c>
      <c r="L1340" t="b">
        <f>_xlfn.XLOOKUP(Table1[[#This Row],[Transaction_ID]],Transactions!A$2:A$501,Transactions!G$2:G$501)</f>
        <v>1</v>
      </c>
      <c r="M1340" s="1">
        <f>IF(L1340=TRUE, _xlfn.XLOOKUP(C1340, Products!A$2:A$91,Products!G$2:G$91), 0)</f>
        <v>0</v>
      </c>
      <c r="N1340" t="str">
        <f ca="1">_xlfn.TEXTJOIN(", ", TRUE,
 IF(AND(L1340=TRUE, E1340&gt;0), "Membership Pricing", ""),
 IF(AND(L1340=TRUE, M1340&gt;0), "PC Points", ""),
 IF(AND(_xlfn.XLOOKUP(C1340, Products!A:A, Products!C:C, "")="Bakery", RAND()&lt;0.3), "50% Perishable", "")
)</f>
        <v/>
      </c>
      <c r="O1340" s="5">
        <f t="shared" ca="1" si="41"/>
        <v>0</v>
      </c>
    </row>
    <row r="1341" spans="1:15" x14ac:dyDescent="0.45">
      <c r="A1341" t="s">
        <v>246</v>
      </c>
      <c r="B1341" s="6">
        <f>_xlfn.XLOOKUP(Table1[[#This Row],[Transaction_ID]],Transactions!A$2:A$501,Transactions!D$2:D$501)</f>
        <v>45735</v>
      </c>
      <c r="C1341">
        <v>123542</v>
      </c>
      <c r="D1341" s="5">
        <f>_xlfn.XLOOKUP(Table1[[#This Row],[SKU]],Products!A$2:A$91,Products!E$2:E$91)</f>
        <v>2.4900000000000002</v>
      </c>
      <c r="E1341" s="5">
        <f>_xlfn.XLOOKUP(C1341,Products!A$2:A$91,Products!F$2:F$91)</f>
        <v>0</v>
      </c>
      <c r="F1341">
        <v>5</v>
      </c>
      <c r="G1341" s="5">
        <f>Table1[[#This Row],[Price]]*Table1[[#This Row],[Quantity_Sold]]</f>
        <v>12.450000000000001</v>
      </c>
      <c r="H1341" s="5">
        <f t="shared" ca="1" si="40"/>
        <v>12.450000000000001</v>
      </c>
      <c r="I1341">
        <f>_xlfn.XLOOKUP(Table1[[#This Row],[Transaction_ID]],Transactions!A$2:A$501,Transactions!B$2:B$501)</f>
        <v>208</v>
      </c>
      <c r="J1341">
        <f>_xlfn.XLOOKUP(Table1[[#This Row],[Transaction_ID]],Transactions!$A$2:$A$501,Transactions!$C$2:$C$501)</f>
        <v>2</v>
      </c>
      <c r="K1341" t="str">
        <f>_xlfn.XLOOKUP(Table1[[#This Row],[Transaction_ID]],Transactions!A$2:A$501,Transactions!F$2:F$501)</f>
        <v>Credit Card</v>
      </c>
      <c r="L1341" t="b">
        <f>_xlfn.XLOOKUP(Table1[[#This Row],[Transaction_ID]],Transactions!A$2:A$501,Transactions!G$2:G$501)</f>
        <v>1</v>
      </c>
      <c r="M1341" s="1">
        <f>IF(L1341=TRUE, _xlfn.XLOOKUP(C1341, Products!A$2:A$91,Products!G$2:G$91), 0)</f>
        <v>0</v>
      </c>
      <c r="N1341" t="str">
        <f ca="1">_xlfn.TEXTJOIN(", ", TRUE,
 IF(AND(L1341=TRUE, E1341&gt;0), "Membership Pricing", ""),
 IF(AND(L1341=TRUE, M1341&gt;0), "PC Points", ""),
 IF(AND(_xlfn.XLOOKUP(C1341, Products!A:A, Products!C:C, "")="Bakery", RAND()&lt;0.3), "50% Perishable", "")
)</f>
        <v/>
      </c>
      <c r="O1341" s="5">
        <f t="shared" ca="1" si="41"/>
        <v>0</v>
      </c>
    </row>
    <row r="1342" spans="1:15" x14ac:dyDescent="0.45">
      <c r="A1342" t="s">
        <v>246</v>
      </c>
      <c r="B1342" s="6">
        <f>_xlfn.XLOOKUP(Table1[[#This Row],[Transaction_ID]],Transactions!A$2:A$501,Transactions!D$2:D$501)</f>
        <v>45735</v>
      </c>
      <c r="C1342">
        <v>123546</v>
      </c>
      <c r="D1342" s="5">
        <f>_xlfn.XLOOKUP(Table1[[#This Row],[SKU]],Products!A$2:A$91,Products!E$2:E$91)</f>
        <v>3.49</v>
      </c>
      <c r="E1342" s="5">
        <f>_xlfn.XLOOKUP(C1342,Products!A$2:A$91,Products!F$2:F$91)</f>
        <v>0</v>
      </c>
      <c r="F1342">
        <v>4</v>
      </c>
      <c r="G1342" s="5">
        <f>Table1[[#This Row],[Price]]*Table1[[#This Row],[Quantity_Sold]]</f>
        <v>13.96</v>
      </c>
      <c r="H1342" s="5">
        <f t="shared" ca="1" si="40"/>
        <v>13.96</v>
      </c>
      <c r="I1342">
        <f>_xlfn.XLOOKUP(Table1[[#This Row],[Transaction_ID]],Transactions!A$2:A$501,Transactions!B$2:B$501)</f>
        <v>208</v>
      </c>
      <c r="J1342">
        <f>_xlfn.XLOOKUP(Table1[[#This Row],[Transaction_ID]],Transactions!$A$2:$A$501,Transactions!$C$2:$C$501)</f>
        <v>2</v>
      </c>
      <c r="K1342" t="str">
        <f>_xlfn.XLOOKUP(Table1[[#This Row],[Transaction_ID]],Transactions!A$2:A$501,Transactions!F$2:F$501)</f>
        <v>Credit Card</v>
      </c>
      <c r="L1342" t="b">
        <f>_xlfn.XLOOKUP(Table1[[#This Row],[Transaction_ID]],Transactions!A$2:A$501,Transactions!G$2:G$501)</f>
        <v>1</v>
      </c>
      <c r="M1342" s="1">
        <f>IF(L1342=TRUE, _xlfn.XLOOKUP(C1342, Products!A$2:A$91,Products!G$2:G$91), 0)</f>
        <v>0</v>
      </c>
      <c r="N1342" t="str">
        <f ca="1">_xlfn.TEXTJOIN(", ", TRUE,
 IF(AND(L1342=TRUE, E1342&gt;0), "Membership Pricing", ""),
 IF(AND(L1342=TRUE, M1342&gt;0), "PC Points", ""),
 IF(AND(_xlfn.XLOOKUP(C1342, Products!A:A, Products!C:C, "")="Bakery", RAND()&lt;0.3), "50% Perishable", "")
)</f>
        <v/>
      </c>
      <c r="O1342" s="5">
        <f t="shared" ca="1" si="41"/>
        <v>0</v>
      </c>
    </row>
    <row r="1343" spans="1:15" x14ac:dyDescent="0.45">
      <c r="A1343" t="s">
        <v>481</v>
      </c>
      <c r="B1343" s="6">
        <f>_xlfn.XLOOKUP(Table1[[#This Row],[Transaction_ID]],Transactions!A$2:A$501,Transactions!D$2:D$501)</f>
        <v>45735</v>
      </c>
      <c r="C1343">
        <v>123591</v>
      </c>
      <c r="D1343" s="5">
        <f>_xlfn.XLOOKUP(Table1[[#This Row],[SKU]],Products!A$2:A$91,Products!E$2:E$91)</f>
        <v>4.49</v>
      </c>
      <c r="E1343" s="5">
        <f>_xlfn.XLOOKUP(C1343,Products!A$2:A$91,Products!F$2:F$91)</f>
        <v>0</v>
      </c>
      <c r="F1343">
        <v>3</v>
      </c>
      <c r="G1343" s="5">
        <f>Table1[[#This Row],[Price]]*Table1[[#This Row],[Quantity_Sold]]</f>
        <v>13.47</v>
      </c>
      <c r="H1343" s="5">
        <f t="shared" ca="1" si="40"/>
        <v>13.47</v>
      </c>
      <c r="I1343">
        <f>_xlfn.XLOOKUP(Table1[[#This Row],[Transaction_ID]],Transactions!A$2:A$501,Transactions!B$2:B$501)</f>
        <v>215</v>
      </c>
      <c r="J1343">
        <f>_xlfn.XLOOKUP(Table1[[#This Row],[Transaction_ID]],Transactions!$A$2:$A$501,Transactions!$C$2:$C$501)</f>
        <v>6</v>
      </c>
      <c r="K1343" t="str">
        <f>_xlfn.XLOOKUP(Table1[[#This Row],[Transaction_ID]],Transactions!A$2:A$501,Transactions!F$2:F$501)</f>
        <v>Credit Card</v>
      </c>
      <c r="L1343" t="b">
        <f>_xlfn.XLOOKUP(Table1[[#This Row],[Transaction_ID]],Transactions!A$2:A$501,Transactions!G$2:G$501)</f>
        <v>1</v>
      </c>
      <c r="M1343" s="1">
        <f>IF(L1343=TRUE, _xlfn.XLOOKUP(C1343, Products!A$2:A$91,Products!G$2:G$91), 0)</f>
        <v>0</v>
      </c>
      <c r="N1343" t="str">
        <f ca="1">_xlfn.TEXTJOIN(", ", TRUE,
 IF(AND(L1343=TRUE, E1343&gt;0), "Membership Pricing", ""),
 IF(AND(L1343=TRUE, M1343&gt;0), "PC Points", ""),
 IF(AND(_xlfn.XLOOKUP(C1343, Products!A:A, Products!C:C, "")="Bakery", RAND()&lt;0.3), "50% Perishable", "")
)</f>
        <v/>
      </c>
      <c r="O1343" s="5">
        <f t="shared" ca="1" si="41"/>
        <v>0</v>
      </c>
    </row>
    <row r="1344" spans="1:15" x14ac:dyDescent="0.45">
      <c r="A1344" t="s">
        <v>481</v>
      </c>
      <c r="B1344" s="6">
        <f>_xlfn.XLOOKUP(Table1[[#This Row],[Transaction_ID]],Transactions!A$2:A$501,Transactions!D$2:D$501)</f>
        <v>45735</v>
      </c>
      <c r="C1344">
        <v>123586</v>
      </c>
      <c r="D1344" s="5">
        <f>_xlfn.XLOOKUP(Table1[[#This Row],[SKU]],Products!A$2:A$91,Products!E$2:E$91)</f>
        <v>3.49</v>
      </c>
      <c r="E1344" s="5">
        <f>_xlfn.XLOOKUP(C1344,Products!A$2:A$91,Products!F$2:F$91)</f>
        <v>0</v>
      </c>
      <c r="F1344">
        <v>2</v>
      </c>
      <c r="G1344" s="5">
        <f>Table1[[#This Row],[Price]]*Table1[[#This Row],[Quantity_Sold]]</f>
        <v>6.98</v>
      </c>
      <c r="H1344" s="5">
        <f t="shared" ca="1" si="40"/>
        <v>6.98</v>
      </c>
      <c r="I1344">
        <f>_xlfn.XLOOKUP(Table1[[#This Row],[Transaction_ID]],Transactions!A$2:A$501,Transactions!B$2:B$501)</f>
        <v>215</v>
      </c>
      <c r="J1344">
        <f>_xlfn.XLOOKUP(Table1[[#This Row],[Transaction_ID]],Transactions!$A$2:$A$501,Transactions!$C$2:$C$501)</f>
        <v>6</v>
      </c>
      <c r="K1344" t="str">
        <f>_xlfn.XLOOKUP(Table1[[#This Row],[Transaction_ID]],Transactions!A$2:A$501,Transactions!F$2:F$501)</f>
        <v>Credit Card</v>
      </c>
      <c r="L1344" t="b">
        <f>_xlfn.XLOOKUP(Table1[[#This Row],[Transaction_ID]],Transactions!A$2:A$501,Transactions!G$2:G$501)</f>
        <v>1</v>
      </c>
      <c r="M1344" s="1">
        <f>IF(L1344=TRUE, _xlfn.XLOOKUP(C1344, Products!A$2:A$91,Products!G$2:G$91), 0)</f>
        <v>0</v>
      </c>
      <c r="N1344" t="str">
        <f ca="1">_xlfn.TEXTJOIN(", ", TRUE,
 IF(AND(L1344=TRUE, E1344&gt;0), "Membership Pricing", ""),
 IF(AND(L1344=TRUE, M1344&gt;0), "PC Points", ""),
 IF(AND(_xlfn.XLOOKUP(C1344, Products!A:A, Products!C:C, "")="Bakery", RAND()&lt;0.3), "50% Perishable", "")
)</f>
        <v/>
      </c>
      <c r="O1344" s="5">
        <f t="shared" ca="1" si="41"/>
        <v>0</v>
      </c>
    </row>
    <row r="1345" spans="1:15" x14ac:dyDescent="0.45">
      <c r="A1345" t="s">
        <v>481</v>
      </c>
      <c r="B1345" s="6">
        <f>_xlfn.XLOOKUP(Table1[[#This Row],[Transaction_ID]],Transactions!A$2:A$501,Transactions!D$2:D$501)</f>
        <v>45735</v>
      </c>
      <c r="C1345">
        <v>123595</v>
      </c>
      <c r="D1345" s="5">
        <f>_xlfn.XLOOKUP(Table1[[#This Row],[SKU]],Products!A$2:A$91,Products!E$2:E$91)</f>
        <v>2.99</v>
      </c>
      <c r="E1345" s="5">
        <f>_xlfn.XLOOKUP(C1345,Products!A$2:A$91,Products!F$2:F$91)</f>
        <v>0</v>
      </c>
      <c r="F1345">
        <v>2</v>
      </c>
      <c r="G1345" s="5">
        <f>Table1[[#This Row],[Price]]*Table1[[#This Row],[Quantity_Sold]]</f>
        <v>5.98</v>
      </c>
      <c r="H1345" s="5">
        <f t="shared" ca="1" si="40"/>
        <v>5.98</v>
      </c>
      <c r="I1345">
        <f>_xlfn.XLOOKUP(Table1[[#This Row],[Transaction_ID]],Transactions!A$2:A$501,Transactions!B$2:B$501)</f>
        <v>215</v>
      </c>
      <c r="J1345">
        <f>_xlfn.XLOOKUP(Table1[[#This Row],[Transaction_ID]],Transactions!$A$2:$A$501,Transactions!$C$2:$C$501)</f>
        <v>6</v>
      </c>
      <c r="K1345" t="str">
        <f>_xlfn.XLOOKUP(Table1[[#This Row],[Transaction_ID]],Transactions!A$2:A$501,Transactions!F$2:F$501)</f>
        <v>Credit Card</v>
      </c>
      <c r="L1345" t="b">
        <f>_xlfn.XLOOKUP(Table1[[#This Row],[Transaction_ID]],Transactions!A$2:A$501,Transactions!G$2:G$501)</f>
        <v>1</v>
      </c>
      <c r="M1345" s="1">
        <f>IF(L1345=TRUE, _xlfn.XLOOKUP(C1345, Products!A$2:A$91,Products!G$2:G$91), 0)</f>
        <v>0</v>
      </c>
      <c r="N1345" t="str">
        <f ca="1">_xlfn.TEXTJOIN(", ", TRUE,
 IF(AND(L1345=TRUE, E1345&gt;0), "Membership Pricing", ""),
 IF(AND(L1345=TRUE, M1345&gt;0), "PC Points", ""),
 IF(AND(_xlfn.XLOOKUP(C1345, Products!A:A, Products!C:C, "")="Bakery", RAND()&lt;0.3), "50% Perishable", "")
)</f>
        <v/>
      </c>
      <c r="O1345" s="5">
        <f t="shared" ca="1" si="41"/>
        <v>0</v>
      </c>
    </row>
    <row r="1346" spans="1:15" x14ac:dyDescent="0.45">
      <c r="A1346" t="s">
        <v>481</v>
      </c>
      <c r="B1346" s="6">
        <f>_xlfn.XLOOKUP(Table1[[#This Row],[Transaction_ID]],Transactions!A$2:A$501,Transactions!D$2:D$501)</f>
        <v>45735</v>
      </c>
      <c r="C1346">
        <v>123523</v>
      </c>
      <c r="D1346" s="5">
        <f>_xlfn.XLOOKUP(Table1[[#This Row],[SKU]],Products!A$2:A$91,Products!E$2:E$91)</f>
        <v>5.99</v>
      </c>
      <c r="E1346" s="5">
        <f>_xlfn.XLOOKUP(C1346,Products!A$2:A$91,Products!F$2:F$91)</f>
        <v>0</v>
      </c>
      <c r="F1346">
        <v>5</v>
      </c>
      <c r="G1346" s="5">
        <f>Table1[[#This Row],[Price]]*Table1[[#This Row],[Quantity_Sold]]</f>
        <v>29.950000000000003</v>
      </c>
      <c r="H1346" s="5">
        <f t="shared" ref="H1346:H1409" ca="1" si="42" xml:space="preserve">
 IF(AND(ISNUMBER(SEARCH("50% Perishable", N1346)), ISNUMBER(SEARCH("Membership Pricing", N1346)), E1346&gt;0),
    F1346 * E1346 * 0.5,
    IF(AND(ISNUMBER(SEARCH("50% Perishable", N1346)), NOT(ISNUMBER(SEARCH("Membership Pricing", N1346)))),
       F1346 * D1346 * 0.5,
       IF(AND(L1346=TRUE, ISNUMBER(SEARCH("Membership Pricing", N1346)), E1346&gt;0),
          F1346 * E1346,
          F1346 * D1346
       )
    )
)</f>
        <v>29.950000000000003</v>
      </c>
      <c r="I1346">
        <f>_xlfn.XLOOKUP(Table1[[#This Row],[Transaction_ID]],Transactions!A$2:A$501,Transactions!B$2:B$501)</f>
        <v>215</v>
      </c>
      <c r="J1346">
        <f>_xlfn.XLOOKUP(Table1[[#This Row],[Transaction_ID]],Transactions!$A$2:$A$501,Transactions!$C$2:$C$501)</f>
        <v>6</v>
      </c>
      <c r="K1346" t="str">
        <f>_xlfn.XLOOKUP(Table1[[#This Row],[Transaction_ID]],Transactions!A$2:A$501,Transactions!F$2:F$501)</f>
        <v>Credit Card</v>
      </c>
      <c r="L1346" t="b">
        <f>_xlfn.XLOOKUP(Table1[[#This Row],[Transaction_ID]],Transactions!A$2:A$501,Transactions!G$2:G$501)</f>
        <v>1</v>
      </c>
      <c r="M1346" s="1">
        <f>IF(L1346=TRUE, _xlfn.XLOOKUP(C1346, Products!A$2:A$91,Products!G$2:G$91), 0)</f>
        <v>0</v>
      </c>
      <c r="N1346" t="str">
        <f ca="1">_xlfn.TEXTJOIN(", ", TRUE,
 IF(AND(L1346=TRUE, E1346&gt;0), "Membership Pricing", ""),
 IF(AND(L1346=TRUE, M1346&gt;0), "PC Points", ""),
 IF(AND(_xlfn.XLOOKUP(C1346, Products!A:A, Products!C:C, "")="Bakery", RAND()&lt;0.3), "50% Perishable", "")
)</f>
        <v/>
      </c>
      <c r="O1346" s="5">
        <f t="shared" ref="O1346:O1409" ca="1" si="43">G1346-H1346</f>
        <v>0</v>
      </c>
    </row>
    <row r="1347" spans="1:15" x14ac:dyDescent="0.45">
      <c r="A1347" t="s">
        <v>482</v>
      </c>
      <c r="B1347" s="6">
        <f>_xlfn.XLOOKUP(Table1[[#This Row],[Transaction_ID]],Transactions!A$2:A$501,Transactions!D$2:D$501)</f>
        <v>45735</v>
      </c>
      <c r="C1347">
        <v>123524</v>
      </c>
      <c r="D1347" s="5">
        <f>_xlfn.XLOOKUP(Table1[[#This Row],[SKU]],Products!A$2:A$91,Products!E$2:E$91)</f>
        <v>2.99</v>
      </c>
      <c r="E1347" s="5">
        <f>_xlfn.XLOOKUP(C1347,Products!A$2:A$91,Products!F$2:F$91)</f>
        <v>0</v>
      </c>
      <c r="F1347">
        <v>2</v>
      </c>
      <c r="G1347" s="5">
        <f>Table1[[#This Row],[Price]]*Table1[[#This Row],[Quantity_Sold]]</f>
        <v>5.98</v>
      </c>
      <c r="H1347" s="5">
        <f t="shared" ca="1" si="42"/>
        <v>5.98</v>
      </c>
      <c r="I1347">
        <f>_xlfn.XLOOKUP(Table1[[#This Row],[Transaction_ID]],Transactions!A$2:A$501,Transactions!B$2:B$501)</f>
        <v>215</v>
      </c>
      <c r="J1347">
        <f>_xlfn.XLOOKUP(Table1[[#This Row],[Transaction_ID]],Transactions!$A$2:$A$501,Transactions!$C$2:$C$501)</f>
        <v>2</v>
      </c>
      <c r="K1347" t="str">
        <f>_xlfn.XLOOKUP(Table1[[#This Row],[Transaction_ID]],Transactions!A$2:A$501,Transactions!F$2:F$501)</f>
        <v>Credit Card</v>
      </c>
      <c r="L1347" t="b">
        <f>_xlfn.XLOOKUP(Table1[[#This Row],[Transaction_ID]],Transactions!A$2:A$501,Transactions!G$2:G$501)</f>
        <v>1</v>
      </c>
      <c r="M1347" s="1">
        <f>IF(L1347=TRUE, _xlfn.XLOOKUP(C1347, Products!A$2:A$91,Products!G$2:G$91), 0)</f>
        <v>0</v>
      </c>
      <c r="N1347" t="str">
        <f ca="1">_xlfn.TEXTJOIN(", ", TRUE,
 IF(AND(L1347=TRUE, E1347&gt;0), "Membership Pricing", ""),
 IF(AND(L1347=TRUE, M1347&gt;0), "PC Points", ""),
 IF(AND(_xlfn.XLOOKUP(C1347, Products!A:A, Products!C:C, "")="Bakery", RAND()&lt;0.3), "50% Perishable", "")
)</f>
        <v/>
      </c>
      <c r="O1347" s="5">
        <f t="shared" ca="1" si="43"/>
        <v>0</v>
      </c>
    </row>
    <row r="1348" spans="1:15" x14ac:dyDescent="0.45">
      <c r="A1348" t="s">
        <v>482</v>
      </c>
      <c r="B1348" s="6">
        <f>_xlfn.XLOOKUP(Table1[[#This Row],[Transaction_ID]],Transactions!A$2:A$501,Transactions!D$2:D$501)</f>
        <v>45735</v>
      </c>
      <c r="C1348">
        <v>123557</v>
      </c>
      <c r="D1348" s="5">
        <f>_xlfn.XLOOKUP(Table1[[#This Row],[SKU]],Products!A$2:A$91,Products!E$2:E$91)</f>
        <v>6.49</v>
      </c>
      <c r="E1348" s="5">
        <f>_xlfn.XLOOKUP(C1348,Products!A$2:A$91,Products!F$2:F$91)</f>
        <v>4.99</v>
      </c>
      <c r="F1348">
        <v>2</v>
      </c>
      <c r="G1348" s="5">
        <f>Table1[[#This Row],[Price]]*Table1[[#This Row],[Quantity_Sold]]</f>
        <v>12.98</v>
      </c>
      <c r="H1348" s="5">
        <f t="shared" ca="1" si="42"/>
        <v>9.98</v>
      </c>
      <c r="I1348">
        <f>_xlfn.XLOOKUP(Table1[[#This Row],[Transaction_ID]],Transactions!A$2:A$501,Transactions!B$2:B$501)</f>
        <v>215</v>
      </c>
      <c r="J1348">
        <f>_xlfn.XLOOKUP(Table1[[#This Row],[Transaction_ID]],Transactions!$A$2:$A$501,Transactions!$C$2:$C$501)</f>
        <v>2</v>
      </c>
      <c r="K1348" t="str">
        <f>_xlfn.XLOOKUP(Table1[[#This Row],[Transaction_ID]],Transactions!A$2:A$501,Transactions!F$2:F$501)</f>
        <v>Credit Card</v>
      </c>
      <c r="L1348" t="b">
        <f>_xlfn.XLOOKUP(Table1[[#This Row],[Transaction_ID]],Transactions!A$2:A$501,Transactions!G$2:G$501)</f>
        <v>1</v>
      </c>
      <c r="M1348" s="1">
        <f>IF(L1348=TRUE, _xlfn.XLOOKUP(C1348, Products!A$2:A$91,Products!G$2:G$91), 0)</f>
        <v>0</v>
      </c>
      <c r="N1348" t="str">
        <f ca="1">_xlfn.TEXTJOIN(", ", TRUE,
 IF(AND(L1348=TRUE, E1348&gt;0), "Membership Pricing", ""),
 IF(AND(L1348=TRUE, M1348&gt;0), "PC Points", ""),
 IF(AND(_xlfn.XLOOKUP(C1348, Products!A:A, Products!C:C, "")="Bakery", RAND()&lt;0.3), "50% Perishable", "")
)</f>
        <v>Membership Pricing</v>
      </c>
      <c r="O1348" s="5">
        <f t="shared" ca="1" si="43"/>
        <v>3</v>
      </c>
    </row>
    <row r="1349" spans="1:15" x14ac:dyDescent="0.45">
      <c r="A1349" t="s">
        <v>482</v>
      </c>
      <c r="B1349" s="6">
        <f>_xlfn.XLOOKUP(Table1[[#This Row],[Transaction_ID]],Transactions!A$2:A$501,Transactions!D$2:D$501)</f>
        <v>45735</v>
      </c>
      <c r="C1349">
        <v>123545</v>
      </c>
      <c r="D1349" s="5">
        <f>_xlfn.XLOOKUP(Table1[[#This Row],[SKU]],Products!A$2:A$91,Products!E$2:E$91)</f>
        <v>3.99</v>
      </c>
      <c r="E1349" s="5">
        <f>_xlfn.XLOOKUP(C1349,Products!A$2:A$91,Products!F$2:F$91)</f>
        <v>2.4900000000000002</v>
      </c>
      <c r="F1349">
        <v>4</v>
      </c>
      <c r="G1349" s="5">
        <f>Table1[[#This Row],[Price]]*Table1[[#This Row],[Quantity_Sold]]</f>
        <v>15.96</v>
      </c>
      <c r="H1349" s="5">
        <f t="shared" ca="1" si="42"/>
        <v>9.9600000000000009</v>
      </c>
      <c r="I1349">
        <f>_xlfn.XLOOKUP(Table1[[#This Row],[Transaction_ID]],Transactions!A$2:A$501,Transactions!B$2:B$501)</f>
        <v>215</v>
      </c>
      <c r="J1349">
        <f>_xlfn.XLOOKUP(Table1[[#This Row],[Transaction_ID]],Transactions!$A$2:$A$501,Transactions!$C$2:$C$501)</f>
        <v>2</v>
      </c>
      <c r="K1349" t="str">
        <f>_xlfn.XLOOKUP(Table1[[#This Row],[Transaction_ID]],Transactions!A$2:A$501,Transactions!F$2:F$501)</f>
        <v>Credit Card</v>
      </c>
      <c r="L1349" t="b">
        <f>_xlfn.XLOOKUP(Table1[[#This Row],[Transaction_ID]],Transactions!A$2:A$501,Transactions!G$2:G$501)</f>
        <v>1</v>
      </c>
      <c r="M1349" s="1">
        <f>IF(L1349=TRUE, _xlfn.XLOOKUP(C1349, Products!A$2:A$91,Products!G$2:G$91), 0)</f>
        <v>0</v>
      </c>
      <c r="N1349" t="str">
        <f ca="1">_xlfn.TEXTJOIN(", ", TRUE,
 IF(AND(L1349=TRUE, E1349&gt;0), "Membership Pricing", ""),
 IF(AND(L1349=TRUE, M1349&gt;0), "PC Points", ""),
 IF(AND(_xlfn.XLOOKUP(C1349, Products!A:A, Products!C:C, "")="Bakery", RAND()&lt;0.3), "50% Perishable", "")
)</f>
        <v>Membership Pricing</v>
      </c>
      <c r="O1349" s="5">
        <f t="shared" ca="1" si="43"/>
        <v>6</v>
      </c>
    </row>
    <row r="1350" spans="1:15" x14ac:dyDescent="0.45">
      <c r="A1350" t="s">
        <v>482</v>
      </c>
      <c r="B1350" s="6">
        <f>_xlfn.XLOOKUP(Table1[[#This Row],[Transaction_ID]],Transactions!A$2:A$501,Transactions!D$2:D$501)</f>
        <v>45735</v>
      </c>
      <c r="C1350">
        <v>123547</v>
      </c>
      <c r="D1350" s="5">
        <f>_xlfn.XLOOKUP(Table1[[#This Row],[SKU]],Products!A$2:A$91,Products!E$2:E$91)</f>
        <v>2.99</v>
      </c>
      <c r="E1350" s="5">
        <f>_xlfn.XLOOKUP(C1350,Products!A$2:A$91,Products!F$2:F$91)</f>
        <v>0</v>
      </c>
      <c r="F1350">
        <v>2</v>
      </c>
      <c r="G1350" s="5">
        <f>Table1[[#This Row],[Price]]*Table1[[#This Row],[Quantity_Sold]]</f>
        <v>5.98</v>
      </c>
      <c r="H1350" s="5">
        <f t="shared" ca="1" si="42"/>
        <v>5.98</v>
      </c>
      <c r="I1350">
        <f>_xlfn.XLOOKUP(Table1[[#This Row],[Transaction_ID]],Transactions!A$2:A$501,Transactions!B$2:B$501)</f>
        <v>215</v>
      </c>
      <c r="J1350">
        <f>_xlfn.XLOOKUP(Table1[[#This Row],[Transaction_ID]],Transactions!$A$2:$A$501,Transactions!$C$2:$C$501)</f>
        <v>2</v>
      </c>
      <c r="K1350" t="str">
        <f>_xlfn.XLOOKUP(Table1[[#This Row],[Transaction_ID]],Transactions!A$2:A$501,Transactions!F$2:F$501)</f>
        <v>Credit Card</v>
      </c>
      <c r="L1350" t="b">
        <f>_xlfn.XLOOKUP(Table1[[#This Row],[Transaction_ID]],Transactions!A$2:A$501,Transactions!G$2:G$501)</f>
        <v>1</v>
      </c>
      <c r="M1350" s="1">
        <f>IF(L1350=TRUE, _xlfn.XLOOKUP(C1350, Products!A$2:A$91,Products!G$2:G$91), 0)</f>
        <v>0</v>
      </c>
      <c r="N1350" t="str">
        <f ca="1">_xlfn.TEXTJOIN(", ", TRUE,
 IF(AND(L1350=TRUE, E1350&gt;0), "Membership Pricing", ""),
 IF(AND(L1350=TRUE, M1350&gt;0), "PC Points", ""),
 IF(AND(_xlfn.XLOOKUP(C1350, Products!A:A, Products!C:C, "")="Bakery", RAND()&lt;0.3), "50% Perishable", "")
)</f>
        <v/>
      </c>
      <c r="O1350" s="5">
        <f t="shared" ca="1" si="43"/>
        <v>0</v>
      </c>
    </row>
    <row r="1351" spans="1:15" x14ac:dyDescent="0.45">
      <c r="A1351" t="s">
        <v>483</v>
      </c>
      <c r="B1351" s="6">
        <f>_xlfn.XLOOKUP(Table1[[#This Row],[Transaction_ID]],Transactions!A$2:A$501,Transactions!D$2:D$501)</f>
        <v>45697</v>
      </c>
      <c r="C1351">
        <v>123590</v>
      </c>
      <c r="D1351" s="5">
        <f>_xlfn.XLOOKUP(Table1[[#This Row],[SKU]],Products!A$2:A$91,Products!E$2:E$91)</f>
        <v>6.99</v>
      </c>
      <c r="E1351" s="5">
        <f>_xlfn.XLOOKUP(C1351,Products!A$2:A$91,Products!F$2:F$91)</f>
        <v>6</v>
      </c>
      <c r="F1351">
        <v>5</v>
      </c>
      <c r="G1351" s="5">
        <f>Table1[[#This Row],[Price]]*Table1[[#This Row],[Quantity_Sold]]</f>
        <v>34.950000000000003</v>
      </c>
      <c r="H1351" s="5">
        <f t="shared" ca="1" si="42"/>
        <v>30</v>
      </c>
      <c r="I1351">
        <f>_xlfn.XLOOKUP(Table1[[#This Row],[Transaction_ID]],Transactions!A$2:A$501,Transactions!B$2:B$501)</f>
        <v>211</v>
      </c>
      <c r="J1351">
        <f>_xlfn.XLOOKUP(Table1[[#This Row],[Transaction_ID]],Transactions!$A$2:$A$501,Transactions!$C$2:$C$501)</f>
        <v>5</v>
      </c>
      <c r="K1351" t="str">
        <f>_xlfn.XLOOKUP(Table1[[#This Row],[Transaction_ID]],Transactions!A$2:A$501,Transactions!F$2:F$501)</f>
        <v>Credit Card</v>
      </c>
      <c r="L1351" t="b">
        <f>_xlfn.XLOOKUP(Table1[[#This Row],[Transaction_ID]],Transactions!A$2:A$501,Transactions!G$2:G$501)</f>
        <v>1</v>
      </c>
      <c r="M1351" s="1">
        <f>IF(L1351=TRUE, _xlfn.XLOOKUP(C1351, Products!A$2:A$91,Products!G$2:G$91), 0)</f>
        <v>0</v>
      </c>
      <c r="N1351" t="str">
        <f ca="1">_xlfn.TEXTJOIN(", ", TRUE,
 IF(AND(L1351=TRUE, E1351&gt;0), "Membership Pricing", ""),
 IF(AND(L1351=TRUE, M1351&gt;0), "PC Points", ""),
 IF(AND(_xlfn.XLOOKUP(C1351, Products!A:A, Products!C:C, "")="Bakery", RAND()&lt;0.3), "50% Perishable", "")
)</f>
        <v>Membership Pricing</v>
      </c>
      <c r="O1351" s="5">
        <f t="shared" ca="1" si="43"/>
        <v>4.9500000000000028</v>
      </c>
    </row>
    <row r="1352" spans="1:15" x14ac:dyDescent="0.45">
      <c r="A1352" t="s">
        <v>483</v>
      </c>
      <c r="B1352" s="6">
        <f>_xlfn.XLOOKUP(Table1[[#This Row],[Transaction_ID]],Transactions!A$2:A$501,Transactions!D$2:D$501)</f>
        <v>45697</v>
      </c>
      <c r="C1352">
        <v>123513</v>
      </c>
      <c r="D1352" s="5">
        <f>_xlfn.XLOOKUP(Table1[[#This Row],[SKU]],Products!A$2:A$91,Products!E$2:E$91)</f>
        <v>2.99</v>
      </c>
      <c r="E1352" s="5">
        <f>_xlfn.XLOOKUP(C1352,Products!A$2:A$91,Products!F$2:F$91)</f>
        <v>0</v>
      </c>
      <c r="F1352">
        <v>5</v>
      </c>
      <c r="G1352" s="5">
        <f>Table1[[#This Row],[Price]]*Table1[[#This Row],[Quantity_Sold]]</f>
        <v>14.950000000000001</v>
      </c>
      <c r="H1352" s="5">
        <f t="shared" ca="1" si="42"/>
        <v>14.950000000000001</v>
      </c>
      <c r="I1352">
        <f>_xlfn.XLOOKUP(Table1[[#This Row],[Transaction_ID]],Transactions!A$2:A$501,Transactions!B$2:B$501)</f>
        <v>211</v>
      </c>
      <c r="J1352">
        <f>_xlfn.XLOOKUP(Table1[[#This Row],[Transaction_ID]],Transactions!$A$2:$A$501,Transactions!$C$2:$C$501)</f>
        <v>5</v>
      </c>
      <c r="K1352" t="str">
        <f>_xlfn.XLOOKUP(Table1[[#This Row],[Transaction_ID]],Transactions!A$2:A$501,Transactions!F$2:F$501)</f>
        <v>Credit Card</v>
      </c>
      <c r="L1352" t="b">
        <f>_xlfn.XLOOKUP(Table1[[#This Row],[Transaction_ID]],Transactions!A$2:A$501,Transactions!G$2:G$501)</f>
        <v>1</v>
      </c>
      <c r="M1352" s="1">
        <f>IF(L1352=TRUE, _xlfn.XLOOKUP(C1352, Products!A$2:A$91,Products!G$2:G$91), 0)</f>
        <v>1000</v>
      </c>
      <c r="N1352" t="str">
        <f ca="1">_xlfn.TEXTJOIN(", ", TRUE,
 IF(AND(L1352=TRUE, E1352&gt;0), "Membership Pricing", ""),
 IF(AND(L1352=TRUE, M1352&gt;0), "PC Points", ""),
 IF(AND(_xlfn.XLOOKUP(C1352, Products!A:A, Products!C:C, "")="Bakery", RAND()&lt;0.3), "50% Perishable", "")
)</f>
        <v>PC Points</v>
      </c>
      <c r="O1352" s="5">
        <f t="shared" ca="1" si="43"/>
        <v>0</v>
      </c>
    </row>
    <row r="1353" spans="1:15" x14ac:dyDescent="0.45">
      <c r="A1353" t="s">
        <v>483</v>
      </c>
      <c r="B1353" s="6">
        <f>_xlfn.XLOOKUP(Table1[[#This Row],[Transaction_ID]],Transactions!A$2:A$501,Transactions!D$2:D$501)</f>
        <v>45697</v>
      </c>
      <c r="C1353">
        <v>123593</v>
      </c>
      <c r="D1353" s="5">
        <f>_xlfn.XLOOKUP(Table1[[#This Row],[SKU]],Products!A$2:A$91,Products!E$2:E$91)</f>
        <v>2.4900000000000002</v>
      </c>
      <c r="E1353" s="5">
        <f>_xlfn.XLOOKUP(C1353,Products!A$2:A$91,Products!F$2:F$91)</f>
        <v>0</v>
      </c>
      <c r="F1353">
        <v>1</v>
      </c>
      <c r="G1353" s="5">
        <f>Table1[[#This Row],[Price]]*Table1[[#This Row],[Quantity_Sold]]</f>
        <v>2.4900000000000002</v>
      </c>
      <c r="H1353" s="5">
        <f t="shared" ca="1" si="42"/>
        <v>2.4900000000000002</v>
      </c>
      <c r="I1353">
        <f>_xlfn.XLOOKUP(Table1[[#This Row],[Transaction_ID]],Transactions!A$2:A$501,Transactions!B$2:B$501)</f>
        <v>211</v>
      </c>
      <c r="J1353">
        <f>_xlfn.XLOOKUP(Table1[[#This Row],[Transaction_ID]],Transactions!$A$2:$A$501,Transactions!$C$2:$C$501)</f>
        <v>5</v>
      </c>
      <c r="K1353" t="str">
        <f>_xlfn.XLOOKUP(Table1[[#This Row],[Transaction_ID]],Transactions!A$2:A$501,Transactions!F$2:F$501)</f>
        <v>Credit Card</v>
      </c>
      <c r="L1353" t="b">
        <f>_xlfn.XLOOKUP(Table1[[#This Row],[Transaction_ID]],Transactions!A$2:A$501,Transactions!G$2:G$501)</f>
        <v>1</v>
      </c>
      <c r="M1353" s="1">
        <f>IF(L1353=TRUE, _xlfn.XLOOKUP(C1353, Products!A$2:A$91,Products!G$2:G$91), 0)</f>
        <v>0</v>
      </c>
      <c r="N1353" t="str">
        <f ca="1">_xlfn.TEXTJOIN(", ", TRUE,
 IF(AND(L1353=TRUE, E1353&gt;0), "Membership Pricing", ""),
 IF(AND(L1353=TRUE, M1353&gt;0), "PC Points", ""),
 IF(AND(_xlfn.XLOOKUP(C1353, Products!A:A, Products!C:C, "")="Bakery", RAND()&lt;0.3), "50% Perishable", "")
)</f>
        <v/>
      </c>
      <c r="O1353" s="5">
        <f t="shared" ca="1" si="43"/>
        <v>0</v>
      </c>
    </row>
    <row r="1354" spans="1:15" x14ac:dyDescent="0.45">
      <c r="A1354" t="s">
        <v>483</v>
      </c>
      <c r="B1354" s="6">
        <f>_xlfn.XLOOKUP(Table1[[#This Row],[Transaction_ID]],Transactions!A$2:A$501,Transactions!D$2:D$501)</f>
        <v>45697</v>
      </c>
      <c r="C1354">
        <v>123568</v>
      </c>
      <c r="D1354" s="5">
        <f>_xlfn.XLOOKUP(Table1[[#This Row],[SKU]],Products!A$2:A$91,Products!E$2:E$91)</f>
        <v>4.99</v>
      </c>
      <c r="E1354" s="5">
        <f>_xlfn.XLOOKUP(C1354,Products!A$2:A$91,Products!F$2:F$91)</f>
        <v>4</v>
      </c>
      <c r="F1354">
        <v>1</v>
      </c>
      <c r="G1354" s="5">
        <f>Table1[[#This Row],[Price]]*Table1[[#This Row],[Quantity_Sold]]</f>
        <v>4.99</v>
      </c>
      <c r="H1354" s="5">
        <f t="shared" ca="1" si="42"/>
        <v>4</v>
      </c>
      <c r="I1354">
        <f>_xlfn.XLOOKUP(Table1[[#This Row],[Transaction_ID]],Transactions!A$2:A$501,Transactions!B$2:B$501)</f>
        <v>211</v>
      </c>
      <c r="J1354">
        <f>_xlfn.XLOOKUP(Table1[[#This Row],[Transaction_ID]],Transactions!$A$2:$A$501,Transactions!$C$2:$C$501)</f>
        <v>5</v>
      </c>
      <c r="K1354" t="str">
        <f>_xlfn.XLOOKUP(Table1[[#This Row],[Transaction_ID]],Transactions!A$2:A$501,Transactions!F$2:F$501)</f>
        <v>Credit Card</v>
      </c>
      <c r="L1354" t="b">
        <f>_xlfn.XLOOKUP(Table1[[#This Row],[Transaction_ID]],Transactions!A$2:A$501,Transactions!G$2:G$501)</f>
        <v>1</v>
      </c>
      <c r="M1354" s="1">
        <f>IF(L1354=TRUE, _xlfn.XLOOKUP(C1354, Products!A$2:A$91,Products!G$2:G$91), 0)</f>
        <v>0</v>
      </c>
      <c r="N1354" t="str">
        <f ca="1">_xlfn.TEXTJOIN(", ", TRUE,
 IF(AND(L1354=TRUE, E1354&gt;0), "Membership Pricing", ""),
 IF(AND(L1354=TRUE, M1354&gt;0), "PC Points", ""),
 IF(AND(_xlfn.XLOOKUP(C1354, Products!A:A, Products!C:C, "")="Bakery", RAND()&lt;0.3), "50% Perishable", "")
)</f>
        <v>Membership Pricing</v>
      </c>
      <c r="O1354" s="5">
        <f t="shared" ca="1" si="43"/>
        <v>0.99000000000000021</v>
      </c>
    </row>
    <row r="1355" spans="1:15" x14ac:dyDescent="0.45">
      <c r="A1355" t="s">
        <v>247</v>
      </c>
      <c r="B1355" s="6">
        <f>_xlfn.XLOOKUP(Table1[[#This Row],[Transaction_ID]],Transactions!A$2:A$501,Transactions!D$2:D$501)</f>
        <v>45697</v>
      </c>
      <c r="C1355">
        <v>123599</v>
      </c>
      <c r="D1355" s="5">
        <f>_xlfn.XLOOKUP(Table1[[#This Row],[SKU]],Products!A$2:A$91,Products!E$2:E$91)</f>
        <v>6.99</v>
      </c>
      <c r="E1355" s="5">
        <f>_xlfn.XLOOKUP(C1355,Products!A$2:A$91,Products!F$2:F$91)</f>
        <v>0</v>
      </c>
      <c r="F1355">
        <v>4</v>
      </c>
      <c r="G1355" s="5">
        <f>Table1[[#This Row],[Price]]*Table1[[#This Row],[Quantity_Sold]]</f>
        <v>27.96</v>
      </c>
      <c r="H1355" s="5">
        <f t="shared" ca="1" si="42"/>
        <v>27.96</v>
      </c>
      <c r="I1355">
        <f>_xlfn.XLOOKUP(Table1[[#This Row],[Transaction_ID]],Transactions!A$2:A$501,Transactions!B$2:B$501)</f>
        <v>210</v>
      </c>
      <c r="J1355">
        <f>_xlfn.XLOOKUP(Table1[[#This Row],[Transaction_ID]],Transactions!$A$2:$A$501,Transactions!$C$2:$C$501)</f>
        <v>6</v>
      </c>
      <c r="K1355" t="str">
        <f>_xlfn.XLOOKUP(Table1[[#This Row],[Transaction_ID]],Transactions!A$2:A$501,Transactions!F$2:F$501)</f>
        <v>Credit Card</v>
      </c>
      <c r="L1355" t="b">
        <f>_xlfn.XLOOKUP(Table1[[#This Row],[Transaction_ID]],Transactions!A$2:A$501,Transactions!G$2:G$501)</f>
        <v>1</v>
      </c>
      <c r="M1355" s="1">
        <f>IF(L1355=TRUE, _xlfn.XLOOKUP(C1355, Products!A$2:A$91,Products!G$2:G$91), 0)</f>
        <v>0</v>
      </c>
      <c r="N1355" t="str">
        <f ca="1">_xlfn.TEXTJOIN(", ", TRUE,
 IF(AND(L1355=TRUE, E1355&gt;0), "Membership Pricing", ""),
 IF(AND(L1355=TRUE, M1355&gt;0), "PC Points", ""),
 IF(AND(_xlfn.XLOOKUP(C1355, Products!A:A, Products!C:C, "")="Bakery", RAND()&lt;0.3), "50% Perishable", "")
)</f>
        <v/>
      </c>
      <c r="O1355" s="5">
        <f t="shared" ca="1" si="43"/>
        <v>0</v>
      </c>
    </row>
    <row r="1356" spans="1:15" x14ac:dyDescent="0.45">
      <c r="A1356" t="s">
        <v>247</v>
      </c>
      <c r="B1356" s="6">
        <f>_xlfn.XLOOKUP(Table1[[#This Row],[Transaction_ID]],Transactions!A$2:A$501,Transactions!D$2:D$501)</f>
        <v>45697</v>
      </c>
      <c r="C1356">
        <v>123558</v>
      </c>
      <c r="D1356" s="5">
        <f>_xlfn.XLOOKUP(Table1[[#This Row],[SKU]],Products!A$2:A$91,Products!E$2:E$91)</f>
        <v>3.99</v>
      </c>
      <c r="E1356" s="5">
        <f>_xlfn.XLOOKUP(C1356,Products!A$2:A$91,Products!F$2:F$91)</f>
        <v>0</v>
      </c>
      <c r="F1356">
        <v>3</v>
      </c>
      <c r="G1356" s="5">
        <f>Table1[[#This Row],[Price]]*Table1[[#This Row],[Quantity_Sold]]</f>
        <v>11.97</v>
      </c>
      <c r="H1356" s="5">
        <f t="shared" ca="1" si="42"/>
        <v>11.97</v>
      </c>
      <c r="I1356">
        <f>_xlfn.XLOOKUP(Table1[[#This Row],[Transaction_ID]],Transactions!A$2:A$501,Transactions!B$2:B$501)</f>
        <v>210</v>
      </c>
      <c r="J1356">
        <f>_xlfn.XLOOKUP(Table1[[#This Row],[Transaction_ID]],Transactions!$A$2:$A$501,Transactions!$C$2:$C$501)</f>
        <v>6</v>
      </c>
      <c r="K1356" t="str">
        <f>_xlfn.XLOOKUP(Table1[[#This Row],[Transaction_ID]],Transactions!A$2:A$501,Transactions!F$2:F$501)</f>
        <v>Credit Card</v>
      </c>
      <c r="L1356" t="b">
        <f>_xlfn.XLOOKUP(Table1[[#This Row],[Transaction_ID]],Transactions!A$2:A$501,Transactions!G$2:G$501)</f>
        <v>1</v>
      </c>
      <c r="M1356" s="1">
        <f>IF(L1356=TRUE, _xlfn.XLOOKUP(C1356, Products!A$2:A$91,Products!G$2:G$91), 0)</f>
        <v>0</v>
      </c>
      <c r="N1356" t="str">
        <f ca="1">_xlfn.TEXTJOIN(", ", TRUE,
 IF(AND(L1356=TRUE, E1356&gt;0), "Membership Pricing", ""),
 IF(AND(L1356=TRUE, M1356&gt;0), "PC Points", ""),
 IF(AND(_xlfn.XLOOKUP(C1356, Products!A:A, Products!C:C, "")="Bakery", RAND()&lt;0.3), "50% Perishable", "")
)</f>
        <v/>
      </c>
      <c r="O1356" s="5">
        <f t="shared" ca="1" si="43"/>
        <v>0</v>
      </c>
    </row>
    <row r="1357" spans="1:15" x14ac:dyDescent="0.45">
      <c r="A1357" t="s">
        <v>247</v>
      </c>
      <c r="B1357" s="6">
        <f>_xlfn.XLOOKUP(Table1[[#This Row],[Transaction_ID]],Transactions!A$2:A$501,Transactions!D$2:D$501)</f>
        <v>45697</v>
      </c>
      <c r="C1357">
        <v>123598</v>
      </c>
      <c r="D1357" s="5">
        <f>_xlfn.XLOOKUP(Table1[[#This Row],[SKU]],Products!A$2:A$91,Products!E$2:E$91)</f>
        <v>6.49</v>
      </c>
      <c r="E1357" s="5">
        <f>_xlfn.XLOOKUP(C1357,Products!A$2:A$91,Products!F$2:F$91)</f>
        <v>0</v>
      </c>
      <c r="F1357">
        <v>5</v>
      </c>
      <c r="G1357" s="5">
        <f>Table1[[#This Row],[Price]]*Table1[[#This Row],[Quantity_Sold]]</f>
        <v>32.450000000000003</v>
      </c>
      <c r="H1357" s="5">
        <f t="shared" ca="1" si="42"/>
        <v>32.450000000000003</v>
      </c>
      <c r="I1357">
        <f>_xlfn.XLOOKUP(Table1[[#This Row],[Transaction_ID]],Transactions!A$2:A$501,Transactions!B$2:B$501)</f>
        <v>210</v>
      </c>
      <c r="J1357">
        <f>_xlfn.XLOOKUP(Table1[[#This Row],[Transaction_ID]],Transactions!$A$2:$A$501,Transactions!$C$2:$C$501)</f>
        <v>6</v>
      </c>
      <c r="K1357" t="str">
        <f>_xlfn.XLOOKUP(Table1[[#This Row],[Transaction_ID]],Transactions!A$2:A$501,Transactions!F$2:F$501)</f>
        <v>Credit Card</v>
      </c>
      <c r="L1357" t="b">
        <f>_xlfn.XLOOKUP(Table1[[#This Row],[Transaction_ID]],Transactions!A$2:A$501,Transactions!G$2:G$501)</f>
        <v>1</v>
      </c>
      <c r="M1357" s="1">
        <f>IF(L1357=TRUE, _xlfn.XLOOKUP(C1357, Products!A$2:A$91,Products!G$2:G$91), 0)</f>
        <v>0</v>
      </c>
      <c r="N1357" t="str">
        <f ca="1">_xlfn.TEXTJOIN(", ", TRUE,
 IF(AND(L1357=TRUE, E1357&gt;0), "Membership Pricing", ""),
 IF(AND(L1357=TRUE, M1357&gt;0), "PC Points", ""),
 IF(AND(_xlfn.XLOOKUP(C1357, Products!A:A, Products!C:C, "")="Bakery", RAND()&lt;0.3), "50% Perishable", "")
)</f>
        <v/>
      </c>
      <c r="O1357" s="5">
        <f t="shared" ca="1" si="43"/>
        <v>0</v>
      </c>
    </row>
    <row r="1358" spans="1:15" x14ac:dyDescent="0.45">
      <c r="A1358" t="s">
        <v>247</v>
      </c>
      <c r="B1358" s="6">
        <f>_xlfn.XLOOKUP(Table1[[#This Row],[Transaction_ID]],Transactions!A$2:A$501,Transactions!D$2:D$501)</f>
        <v>45697</v>
      </c>
      <c r="C1358">
        <v>123518</v>
      </c>
      <c r="D1358" s="5">
        <f>_xlfn.XLOOKUP(Table1[[#This Row],[SKU]],Products!A$2:A$91,Products!E$2:E$91)</f>
        <v>1.99</v>
      </c>
      <c r="E1358" s="5">
        <f>_xlfn.XLOOKUP(C1358,Products!A$2:A$91,Products!F$2:F$91)</f>
        <v>0</v>
      </c>
      <c r="F1358">
        <v>3</v>
      </c>
      <c r="G1358" s="5">
        <f>Table1[[#This Row],[Price]]*Table1[[#This Row],[Quantity_Sold]]</f>
        <v>5.97</v>
      </c>
      <c r="H1358" s="5">
        <f t="shared" ca="1" si="42"/>
        <v>5.97</v>
      </c>
      <c r="I1358">
        <f>_xlfn.XLOOKUP(Table1[[#This Row],[Transaction_ID]],Transactions!A$2:A$501,Transactions!B$2:B$501)</f>
        <v>210</v>
      </c>
      <c r="J1358">
        <f>_xlfn.XLOOKUP(Table1[[#This Row],[Transaction_ID]],Transactions!$A$2:$A$501,Transactions!$C$2:$C$501)</f>
        <v>6</v>
      </c>
      <c r="K1358" t="str">
        <f>_xlfn.XLOOKUP(Table1[[#This Row],[Transaction_ID]],Transactions!A$2:A$501,Transactions!F$2:F$501)</f>
        <v>Credit Card</v>
      </c>
      <c r="L1358" t="b">
        <f>_xlfn.XLOOKUP(Table1[[#This Row],[Transaction_ID]],Transactions!A$2:A$501,Transactions!G$2:G$501)</f>
        <v>1</v>
      </c>
      <c r="M1358" s="1">
        <f>IF(L1358=TRUE, _xlfn.XLOOKUP(C1358, Products!A$2:A$91,Products!G$2:G$91), 0)</f>
        <v>0</v>
      </c>
      <c r="N1358" t="str">
        <f ca="1">_xlfn.TEXTJOIN(", ", TRUE,
 IF(AND(L1358=TRUE, E1358&gt;0), "Membership Pricing", ""),
 IF(AND(L1358=TRUE, M1358&gt;0), "PC Points", ""),
 IF(AND(_xlfn.XLOOKUP(C1358, Products!A:A, Products!C:C, "")="Bakery", RAND()&lt;0.3), "50% Perishable", "")
)</f>
        <v/>
      </c>
      <c r="O1358" s="5">
        <f t="shared" ca="1" si="43"/>
        <v>0</v>
      </c>
    </row>
    <row r="1359" spans="1:15" x14ac:dyDescent="0.45">
      <c r="A1359" t="s">
        <v>484</v>
      </c>
      <c r="B1359" s="6">
        <f>_xlfn.XLOOKUP(Table1[[#This Row],[Transaction_ID]],Transactions!A$2:A$501,Transactions!D$2:D$501)</f>
        <v>45697</v>
      </c>
      <c r="C1359">
        <v>123515</v>
      </c>
      <c r="D1359" s="5">
        <f>_xlfn.XLOOKUP(Table1[[#This Row],[SKU]],Products!A$2:A$91,Products!E$2:E$91)</f>
        <v>5.99</v>
      </c>
      <c r="E1359" s="5">
        <f>_xlfn.XLOOKUP(C1359,Products!A$2:A$91,Products!F$2:F$91)</f>
        <v>0</v>
      </c>
      <c r="F1359">
        <v>3</v>
      </c>
      <c r="G1359" s="5">
        <f>Table1[[#This Row],[Price]]*Table1[[#This Row],[Quantity_Sold]]</f>
        <v>17.97</v>
      </c>
      <c r="H1359" s="5">
        <f t="shared" ca="1" si="42"/>
        <v>17.97</v>
      </c>
      <c r="I1359">
        <f>_xlfn.XLOOKUP(Table1[[#This Row],[Transaction_ID]],Transactions!A$2:A$501,Transactions!B$2:B$501)</f>
        <v>223</v>
      </c>
      <c r="J1359">
        <f>_xlfn.XLOOKUP(Table1[[#This Row],[Transaction_ID]],Transactions!$A$2:$A$501,Transactions!$C$2:$C$501)</f>
        <v>5</v>
      </c>
      <c r="K1359" t="str">
        <f>_xlfn.XLOOKUP(Table1[[#This Row],[Transaction_ID]],Transactions!A$2:A$501,Transactions!F$2:F$501)</f>
        <v>Credit Card</v>
      </c>
      <c r="L1359" t="b">
        <f>_xlfn.XLOOKUP(Table1[[#This Row],[Transaction_ID]],Transactions!A$2:A$501,Transactions!G$2:G$501)</f>
        <v>1</v>
      </c>
      <c r="M1359" s="1">
        <f>IF(L1359=TRUE, _xlfn.XLOOKUP(C1359, Products!A$2:A$91,Products!G$2:G$91), 0)</f>
        <v>0</v>
      </c>
      <c r="N1359" t="str">
        <f ca="1">_xlfn.TEXTJOIN(", ", TRUE,
 IF(AND(L1359=TRUE, E1359&gt;0), "Membership Pricing", ""),
 IF(AND(L1359=TRUE, M1359&gt;0), "PC Points", ""),
 IF(AND(_xlfn.XLOOKUP(C1359, Products!A:A, Products!C:C, "")="Bakery", RAND()&lt;0.3), "50% Perishable", "")
)</f>
        <v/>
      </c>
      <c r="O1359" s="5">
        <f t="shared" ca="1" si="43"/>
        <v>0</v>
      </c>
    </row>
    <row r="1360" spans="1:15" x14ac:dyDescent="0.45">
      <c r="A1360" t="s">
        <v>484</v>
      </c>
      <c r="B1360" s="6">
        <f>_xlfn.XLOOKUP(Table1[[#This Row],[Transaction_ID]],Transactions!A$2:A$501,Transactions!D$2:D$501)</f>
        <v>45697</v>
      </c>
      <c r="C1360">
        <v>123590</v>
      </c>
      <c r="D1360" s="5">
        <f>_xlfn.XLOOKUP(Table1[[#This Row],[SKU]],Products!A$2:A$91,Products!E$2:E$91)</f>
        <v>6.99</v>
      </c>
      <c r="E1360" s="5">
        <f>_xlfn.XLOOKUP(C1360,Products!A$2:A$91,Products!F$2:F$91)</f>
        <v>6</v>
      </c>
      <c r="F1360">
        <v>3</v>
      </c>
      <c r="G1360" s="5">
        <f>Table1[[#This Row],[Price]]*Table1[[#This Row],[Quantity_Sold]]</f>
        <v>20.97</v>
      </c>
      <c r="H1360" s="5">
        <f t="shared" ca="1" si="42"/>
        <v>18</v>
      </c>
      <c r="I1360">
        <f>_xlfn.XLOOKUP(Table1[[#This Row],[Transaction_ID]],Transactions!A$2:A$501,Transactions!B$2:B$501)</f>
        <v>223</v>
      </c>
      <c r="J1360">
        <f>_xlfn.XLOOKUP(Table1[[#This Row],[Transaction_ID]],Transactions!$A$2:$A$501,Transactions!$C$2:$C$501)</f>
        <v>5</v>
      </c>
      <c r="K1360" t="str">
        <f>_xlfn.XLOOKUP(Table1[[#This Row],[Transaction_ID]],Transactions!A$2:A$501,Transactions!F$2:F$501)</f>
        <v>Credit Card</v>
      </c>
      <c r="L1360" t="b">
        <f>_xlfn.XLOOKUP(Table1[[#This Row],[Transaction_ID]],Transactions!A$2:A$501,Transactions!G$2:G$501)</f>
        <v>1</v>
      </c>
      <c r="M1360" s="1">
        <f>IF(L1360=TRUE, _xlfn.XLOOKUP(C1360, Products!A$2:A$91,Products!G$2:G$91), 0)</f>
        <v>0</v>
      </c>
      <c r="N1360" t="str">
        <f ca="1">_xlfn.TEXTJOIN(", ", TRUE,
 IF(AND(L1360=TRUE, E1360&gt;0), "Membership Pricing", ""),
 IF(AND(L1360=TRUE, M1360&gt;0), "PC Points", ""),
 IF(AND(_xlfn.XLOOKUP(C1360, Products!A:A, Products!C:C, "")="Bakery", RAND()&lt;0.3), "50% Perishable", "")
)</f>
        <v>Membership Pricing</v>
      </c>
      <c r="O1360" s="5">
        <f t="shared" ca="1" si="43"/>
        <v>2.9699999999999989</v>
      </c>
    </row>
    <row r="1361" spans="1:15" x14ac:dyDescent="0.45">
      <c r="A1361" t="s">
        <v>485</v>
      </c>
      <c r="B1361" s="6">
        <f>_xlfn.XLOOKUP(Table1[[#This Row],[Transaction_ID]],Transactions!A$2:A$501,Transactions!D$2:D$501)</f>
        <v>45697</v>
      </c>
      <c r="C1361">
        <v>123518</v>
      </c>
      <c r="D1361" s="5">
        <f>_xlfn.XLOOKUP(Table1[[#This Row],[SKU]],Products!A$2:A$91,Products!E$2:E$91)</f>
        <v>1.99</v>
      </c>
      <c r="E1361" s="5">
        <f>_xlfn.XLOOKUP(C1361,Products!A$2:A$91,Products!F$2:F$91)</f>
        <v>0</v>
      </c>
      <c r="F1361">
        <v>2</v>
      </c>
      <c r="G1361" s="5">
        <f>Table1[[#This Row],[Price]]*Table1[[#This Row],[Quantity_Sold]]</f>
        <v>3.98</v>
      </c>
      <c r="H1361" s="5">
        <f t="shared" ca="1" si="42"/>
        <v>3.98</v>
      </c>
      <c r="I1361">
        <f>_xlfn.XLOOKUP(Table1[[#This Row],[Transaction_ID]],Transactions!A$2:A$501,Transactions!B$2:B$501)</f>
        <v>210</v>
      </c>
      <c r="J1361">
        <f>_xlfn.XLOOKUP(Table1[[#This Row],[Transaction_ID]],Transactions!$A$2:$A$501,Transactions!$C$2:$C$501)</f>
        <v>1</v>
      </c>
      <c r="K1361" t="str">
        <f>_xlfn.XLOOKUP(Table1[[#This Row],[Transaction_ID]],Transactions!A$2:A$501,Transactions!F$2:F$501)</f>
        <v>Credit Card</v>
      </c>
      <c r="L1361" t="b">
        <f>_xlfn.XLOOKUP(Table1[[#This Row],[Transaction_ID]],Transactions!A$2:A$501,Transactions!G$2:G$501)</f>
        <v>1</v>
      </c>
      <c r="M1361" s="1">
        <f>IF(L1361=TRUE, _xlfn.XLOOKUP(C1361, Products!A$2:A$91,Products!G$2:G$91), 0)</f>
        <v>0</v>
      </c>
      <c r="N1361" t="str">
        <f ca="1">_xlfn.TEXTJOIN(", ", TRUE,
 IF(AND(L1361=TRUE, E1361&gt;0), "Membership Pricing", ""),
 IF(AND(L1361=TRUE, M1361&gt;0), "PC Points", ""),
 IF(AND(_xlfn.XLOOKUP(C1361, Products!A:A, Products!C:C, "")="Bakery", RAND()&lt;0.3), "50% Perishable", "")
)</f>
        <v/>
      </c>
      <c r="O1361" s="5">
        <f t="shared" ca="1" si="43"/>
        <v>0</v>
      </c>
    </row>
    <row r="1362" spans="1:15" x14ac:dyDescent="0.45">
      <c r="A1362" t="s">
        <v>485</v>
      </c>
      <c r="B1362" s="6">
        <f>_xlfn.XLOOKUP(Table1[[#This Row],[Transaction_ID]],Transactions!A$2:A$501,Transactions!D$2:D$501)</f>
        <v>45697</v>
      </c>
      <c r="C1362">
        <v>123536</v>
      </c>
      <c r="D1362" s="5">
        <f>_xlfn.XLOOKUP(Table1[[#This Row],[SKU]],Products!A$2:A$91,Products!E$2:E$91)</f>
        <v>3.49</v>
      </c>
      <c r="E1362" s="5">
        <f>_xlfn.XLOOKUP(C1362,Products!A$2:A$91,Products!F$2:F$91)</f>
        <v>0</v>
      </c>
      <c r="F1362">
        <v>4</v>
      </c>
      <c r="G1362" s="5">
        <f>Table1[[#This Row],[Price]]*Table1[[#This Row],[Quantity_Sold]]</f>
        <v>13.96</v>
      </c>
      <c r="H1362" s="5">
        <f t="shared" ca="1" si="42"/>
        <v>13.96</v>
      </c>
      <c r="I1362">
        <f>_xlfn.XLOOKUP(Table1[[#This Row],[Transaction_ID]],Transactions!A$2:A$501,Transactions!B$2:B$501)</f>
        <v>210</v>
      </c>
      <c r="J1362">
        <f>_xlfn.XLOOKUP(Table1[[#This Row],[Transaction_ID]],Transactions!$A$2:$A$501,Transactions!$C$2:$C$501)</f>
        <v>1</v>
      </c>
      <c r="K1362" t="str">
        <f>_xlfn.XLOOKUP(Table1[[#This Row],[Transaction_ID]],Transactions!A$2:A$501,Transactions!F$2:F$501)</f>
        <v>Credit Card</v>
      </c>
      <c r="L1362" t="b">
        <f>_xlfn.XLOOKUP(Table1[[#This Row],[Transaction_ID]],Transactions!A$2:A$501,Transactions!G$2:G$501)</f>
        <v>1</v>
      </c>
      <c r="M1362" s="1">
        <f>IF(L1362=TRUE, _xlfn.XLOOKUP(C1362, Products!A$2:A$91,Products!G$2:G$91), 0)</f>
        <v>0</v>
      </c>
      <c r="N1362" t="str">
        <f ca="1">_xlfn.TEXTJOIN(", ", TRUE,
 IF(AND(L1362=TRUE, E1362&gt;0), "Membership Pricing", ""),
 IF(AND(L1362=TRUE, M1362&gt;0), "PC Points", ""),
 IF(AND(_xlfn.XLOOKUP(C1362, Products!A:A, Products!C:C, "")="Bakery", RAND()&lt;0.3), "50% Perishable", "")
)</f>
        <v/>
      </c>
      <c r="O1362" s="5">
        <f t="shared" ca="1" si="43"/>
        <v>0</v>
      </c>
    </row>
    <row r="1363" spans="1:15" x14ac:dyDescent="0.45">
      <c r="A1363" t="s">
        <v>248</v>
      </c>
      <c r="B1363" s="6">
        <f>_xlfn.XLOOKUP(Table1[[#This Row],[Transaction_ID]],Transactions!A$2:A$501,Transactions!D$2:D$501)</f>
        <v>45697</v>
      </c>
      <c r="C1363">
        <v>123593</v>
      </c>
      <c r="D1363" s="5">
        <f>_xlfn.XLOOKUP(Table1[[#This Row],[SKU]],Products!A$2:A$91,Products!E$2:E$91)</f>
        <v>2.4900000000000002</v>
      </c>
      <c r="E1363" s="5">
        <f>_xlfn.XLOOKUP(C1363,Products!A$2:A$91,Products!F$2:F$91)</f>
        <v>0</v>
      </c>
      <c r="F1363">
        <v>2</v>
      </c>
      <c r="G1363" s="5">
        <f>Table1[[#This Row],[Price]]*Table1[[#This Row],[Quantity_Sold]]</f>
        <v>4.9800000000000004</v>
      </c>
      <c r="H1363" s="5">
        <f t="shared" ca="1" si="42"/>
        <v>4.9800000000000004</v>
      </c>
      <c r="I1363">
        <f>_xlfn.XLOOKUP(Table1[[#This Row],[Transaction_ID]],Transactions!A$2:A$501,Transactions!B$2:B$501)</f>
        <v>216</v>
      </c>
      <c r="J1363">
        <f>_xlfn.XLOOKUP(Table1[[#This Row],[Transaction_ID]],Transactions!$A$2:$A$501,Transactions!$C$2:$C$501)</f>
        <v>4</v>
      </c>
      <c r="K1363" t="str">
        <f>_xlfn.XLOOKUP(Table1[[#This Row],[Transaction_ID]],Transactions!A$2:A$501,Transactions!F$2:F$501)</f>
        <v>Debit Card</v>
      </c>
      <c r="L1363" t="b">
        <f>_xlfn.XLOOKUP(Table1[[#This Row],[Transaction_ID]],Transactions!A$2:A$501,Transactions!G$2:G$501)</f>
        <v>1</v>
      </c>
      <c r="M1363" s="1">
        <f>IF(L1363=TRUE, _xlfn.XLOOKUP(C1363, Products!A$2:A$91,Products!G$2:G$91), 0)</f>
        <v>0</v>
      </c>
      <c r="N1363" t="str">
        <f ca="1">_xlfn.TEXTJOIN(", ", TRUE,
 IF(AND(L1363=TRUE, E1363&gt;0), "Membership Pricing", ""),
 IF(AND(L1363=TRUE, M1363&gt;0), "PC Points", ""),
 IF(AND(_xlfn.XLOOKUP(C1363, Products!A:A, Products!C:C, "")="Bakery", RAND()&lt;0.3), "50% Perishable", "")
)</f>
        <v/>
      </c>
      <c r="O1363" s="5">
        <f t="shared" ca="1" si="43"/>
        <v>0</v>
      </c>
    </row>
    <row r="1364" spans="1:15" x14ac:dyDescent="0.45">
      <c r="A1364" t="s">
        <v>248</v>
      </c>
      <c r="B1364" s="6">
        <f>_xlfn.XLOOKUP(Table1[[#This Row],[Transaction_ID]],Transactions!A$2:A$501,Transactions!D$2:D$501)</f>
        <v>45697</v>
      </c>
      <c r="C1364">
        <v>123513</v>
      </c>
      <c r="D1364" s="5">
        <f>_xlfn.XLOOKUP(Table1[[#This Row],[SKU]],Products!A$2:A$91,Products!E$2:E$91)</f>
        <v>2.99</v>
      </c>
      <c r="E1364" s="5">
        <f>_xlfn.XLOOKUP(C1364,Products!A$2:A$91,Products!F$2:F$91)</f>
        <v>0</v>
      </c>
      <c r="F1364">
        <v>2</v>
      </c>
      <c r="G1364" s="5">
        <f>Table1[[#This Row],[Price]]*Table1[[#This Row],[Quantity_Sold]]</f>
        <v>5.98</v>
      </c>
      <c r="H1364" s="5">
        <f t="shared" ca="1" si="42"/>
        <v>5.98</v>
      </c>
      <c r="I1364">
        <f>_xlfn.XLOOKUP(Table1[[#This Row],[Transaction_ID]],Transactions!A$2:A$501,Transactions!B$2:B$501)</f>
        <v>216</v>
      </c>
      <c r="J1364">
        <f>_xlfn.XLOOKUP(Table1[[#This Row],[Transaction_ID]],Transactions!$A$2:$A$501,Transactions!$C$2:$C$501)</f>
        <v>4</v>
      </c>
      <c r="K1364" t="str">
        <f>_xlfn.XLOOKUP(Table1[[#This Row],[Transaction_ID]],Transactions!A$2:A$501,Transactions!F$2:F$501)</f>
        <v>Debit Card</v>
      </c>
      <c r="L1364" t="b">
        <f>_xlfn.XLOOKUP(Table1[[#This Row],[Transaction_ID]],Transactions!A$2:A$501,Transactions!G$2:G$501)</f>
        <v>1</v>
      </c>
      <c r="M1364" s="1">
        <f>IF(L1364=TRUE, _xlfn.XLOOKUP(C1364, Products!A$2:A$91,Products!G$2:G$91), 0)</f>
        <v>1000</v>
      </c>
      <c r="N1364" t="str">
        <f ca="1">_xlfn.TEXTJOIN(", ", TRUE,
 IF(AND(L1364=TRUE, E1364&gt;0), "Membership Pricing", ""),
 IF(AND(L1364=TRUE, M1364&gt;0), "PC Points", ""),
 IF(AND(_xlfn.XLOOKUP(C1364, Products!A:A, Products!C:C, "")="Bakery", RAND()&lt;0.3), "50% Perishable", "")
)</f>
        <v>PC Points</v>
      </c>
      <c r="O1364" s="5">
        <f t="shared" ca="1" si="43"/>
        <v>0</v>
      </c>
    </row>
    <row r="1365" spans="1:15" x14ac:dyDescent="0.45">
      <c r="A1365" t="s">
        <v>248</v>
      </c>
      <c r="B1365" s="6">
        <f>_xlfn.XLOOKUP(Table1[[#This Row],[Transaction_ID]],Transactions!A$2:A$501,Transactions!D$2:D$501)</f>
        <v>45697</v>
      </c>
      <c r="C1365">
        <v>123577</v>
      </c>
      <c r="D1365" s="5">
        <f>_xlfn.XLOOKUP(Table1[[#This Row],[SKU]],Products!A$2:A$91,Products!E$2:E$91)</f>
        <v>2.4900000000000002</v>
      </c>
      <c r="E1365" s="5">
        <f>_xlfn.XLOOKUP(C1365,Products!A$2:A$91,Products!F$2:F$91)</f>
        <v>0</v>
      </c>
      <c r="F1365">
        <v>2</v>
      </c>
      <c r="G1365" s="5">
        <f>Table1[[#This Row],[Price]]*Table1[[#This Row],[Quantity_Sold]]</f>
        <v>4.9800000000000004</v>
      </c>
      <c r="H1365" s="5">
        <f t="shared" ca="1" si="42"/>
        <v>4.9800000000000004</v>
      </c>
      <c r="I1365">
        <f>_xlfn.XLOOKUP(Table1[[#This Row],[Transaction_ID]],Transactions!A$2:A$501,Transactions!B$2:B$501)</f>
        <v>216</v>
      </c>
      <c r="J1365">
        <f>_xlfn.XLOOKUP(Table1[[#This Row],[Transaction_ID]],Transactions!$A$2:$A$501,Transactions!$C$2:$C$501)</f>
        <v>4</v>
      </c>
      <c r="K1365" t="str">
        <f>_xlfn.XLOOKUP(Table1[[#This Row],[Transaction_ID]],Transactions!A$2:A$501,Transactions!F$2:F$501)</f>
        <v>Debit Card</v>
      </c>
      <c r="L1365" t="b">
        <f>_xlfn.XLOOKUP(Table1[[#This Row],[Transaction_ID]],Transactions!A$2:A$501,Transactions!G$2:G$501)</f>
        <v>1</v>
      </c>
      <c r="M1365" s="1">
        <f>IF(L1365=TRUE, _xlfn.XLOOKUP(C1365, Products!A$2:A$91,Products!G$2:G$91), 0)</f>
        <v>0</v>
      </c>
      <c r="N1365" t="str">
        <f ca="1">_xlfn.TEXTJOIN(", ", TRUE,
 IF(AND(L1365=TRUE, E1365&gt;0), "Membership Pricing", ""),
 IF(AND(L1365=TRUE, M1365&gt;0), "PC Points", ""),
 IF(AND(_xlfn.XLOOKUP(C1365, Products!A:A, Products!C:C, "")="Bakery", RAND()&lt;0.3), "50% Perishable", "")
)</f>
        <v/>
      </c>
      <c r="O1365" s="5">
        <f t="shared" ca="1" si="43"/>
        <v>0</v>
      </c>
    </row>
    <row r="1366" spans="1:15" x14ac:dyDescent="0.45">
      <c r="A1366" t="s">
        <v>248</v>
      </c>
      <c r="B1366" s="6">
        <f>_xlfn.XLOOKUP(Table1[[#This Row],[Transaction_ID]],Transactions!A$2:A$501,Transactions!D$2:D$501)</f>
        <v>45697</v>
      </c>
      <c r="C1366">
        <v>123516</v>
      </c>
      <c r="D1366" s="5">
        <f>_xlfn.XLOOKUP(Table1[[#This Row],[SKU]],Products!A$2:A$91,Products!E$2:E$91)</f>
        <v>7.99</v>
      </c>
      <c r="E1366" s="5">
        <f>_xlfn.XLOOKUP(C1366,Products!A$2:A$91,Products!F$2:F$91)</f>
        <v>0</v>
      </c>
      <c r="F1366">
        <v>2</v>
      </c>
      <c r="G1366" s="5">
        <f>Table1[[#This Row],[Price]]*Table1[[#This Row],[Quantity_Sold]]</f>
        <v>15.98</v>
      </c>
      <c r="H1366" s="5">
        <f t="shared" ca="1" si="42"/>
        <v>15.98</v>
      </c>
      <c r="I1366">
        <f>_xlfn.XLOOKUP(Table1[[#This Row],[Transaction_ID]],Transactions!A$2:A$501,Transactions!B$2:B$501)</f>
        <v>216</v>
      </c>
      <c r="J1366">
        <f>_xlfn.XLOOKUP(Table1[[#This Row],[Transaction_ID]],Transactions!$A$2:$A$501,Transactions!$C$2:$C$501)</f>
        <v>4</v>
      </c>
      <c r="K1366" t="str">
        <f>_xlfn.XLOOKUP(Table1[[#This Row],[Transaction_ID]],Transactions!A$2:A$501,Transactions!F$2:F$501)</f>
        <v>Debit Card</v>
      </c>
      <c r="L1366" t="b">
        <f>_xlfn.XLOOKUP(Table1[[#This Row],[Transaction_ID]],Transactions!A$2:A$501,Transactions!G$2:G$501)</f>
        <v>1</v>
      </c>
      <c r="M1366" s="1">
        <f>IF(L1366=TRUE, _xlfn.XLOOKUP(C1366, Products!A$2:A$91,Products!G$2:G$91), 0)</f>
        <v>0</v>
      </c>
      <c r="N1366" t="str">
        <f ca="1">_xlfn.TEXTJOIN(", ", TRUE,
 IF(AND(L1366=TRUE, E1366&gt;0), "Membership Pricing", ""),
 IF(AND(L1366=TRUE, M1366&gt;0), "PC Points", ""),
 IF(AND(_xlfn.XLOOKUP(C1366, Products!A:A, Products!C:C, "")="Bakery", RAND()&lt;0.3), "50% Perishable", "")
)</f>
        <v/>
      </c>
      <c r="O1366" s="5">
        <f t="shared" ca="1" si="43"/>
        <v>0</v>
      </c>
    </row>
    <row r="1367" spans="1:15" x14ac:dyDescent="0.45">
      <c r="A1367" t="s">
        <v>486</v>
      </c>
      <c r="B1367" s="6">
        <f>_xlfn.XLOOKUP(Table1[[#This Row],[Transaction_ID]],Transactions!A$2:A$501,Transactions!D$2:D$501)</f>
        <v>45697</v>
      </c>
      <c r="C1367">
        <v>123587</v>
      </c>
      <c r="D1367" s="5">
        <f>_xlfn.XLOOKUP(Table1[[#This Row],[SKU]],Products!A$2:A$91,Products!E$2:E$91)</f>
        <v>3.99</v>
      </c>
      <c r="E1367" s="5">
        <f>_xlfn.XLOOKUP(C1367,Products!A$2:A$91,Products!F$2:F$91)</f>
        <v>0</v>
      </c>
      <c r="F1367">
        <v>4</v>
      </c>
      <c r="G1367" s="5">
        <f>Table1[[#This Row],[Price]]*Table1[[#This Row],[Quantity_Sold]]</f>
        <v>15.96</v>
      </c>
      <c r="H1367" s="5">
        <f t="shared" ca="1" si="42"/>
        <v>15.96</v>
      </c>
      <c r="I1367">
        <f>_xlfn.XLOOKUP(Table1[[#This Row],[Transaction_ID]],Transactions!A$2:A$501,Transactions!B$2:B$501)</f>
        <v>217</v>
      </c>
      <c r="J1367">
        <f>_xlfn.XLOOKUP(Table1[[#This Row],[Transaction_ID]],Transactions!$A$2:$A$501,Transactions!$C$2:$C$501)</f>
        <v>3</v>
      </c>
      <c r="K1367" t="str">
        <f>_xlfn.XLOOKUP(Table1[[#This Row],[Transaction_ID]],Transactions!A$2:A$501,Transactions!F$2:F$501)</f>
        <v>Debit Card</v>
      </c>
      <c r="L1367" t="b">
        <f>_xlfn.XLOOKUP(Table1[[#This Row],[Transaction_ID]],Transactions!A$2:A$501,Transactions!G$2:G$501)</f>
        <v>1</v>
      </c>
      <c r="M1367" s="1">
        <f>IF(L1367=TRUE, _xlfn.XLOOKUP(C1367, Products!A$2:A$91,Products!G$2:G$91), 0)</f>
        <v>0</v>
      </c>
      <c r="N1367" t="str">
        <f ca="1">_xlfn.TEXTJOIN(", ", TRUE,
 IF(AND(L1367=TRUE, E1367&gt;0), "Membership Pricing", ""),
 IF(AND(L1367=TRUE, M1367&gt;0), "PC Points", ""),
 IF(AND(_xlfn.XLOOKUP(C1367, Products!A:A, Products!C:C, "")="Bakery", RAND()&lt;0.3), "50% Perishable", "")
)</f>
        <v/>
      </c>
      <c r="O1367" s="5">
        <f t="shared" ca="1" si="43"/>
        <v>0</v>
      </c>
    </row>
    <row r="1368" spans="1:15" x14ac:dyDescent="0.45">
      <c r="A1368" t="s">
        <v>486</v>
      </c>
      <c r="B1368" s="6">
        <f>_xlfn.XLOOKUP(Table1[[#This Row],[Transaction_ID]],Transactions!A$2:A$501,Transactions!D$2:D$501)</f>
        <v>45697</v>
      </c>
      <c r="C1368">
        <v>123518</v>
      </c>
      <c r="D1368" s="5">
        <f>_xlfn.XLOOKUP(Table1[[#This Row],[SKU]],Products!A$2:A$91,Products!E$2:E$91)</f>
        <v>1.99</v>
      </c>
      <c r="E1368" s="5">
        <f>_xlfn.XLOOKUP(C1368,Products!A$2:A$91,Products!F$2:F$91)</f>
        <v>0</v>
      </c>
      <c r="F1368">
        <v>3</v>
      </c>
      <c r="G1368" s="5">
        <f>Table1[[#This Row],[Price]]*Table1[[#This Row],[Quantity_Sold]]</f>
        <v>5.97</v>
      </c>
      <c r="H1368" s="5">
        <f t="shared" ca="1" si="42"/>
        <v>5.97</v>
      </c>
      <c r="I1368">
        <f>_xlfn.XLOOKUP(Table1[[#This Row],[Transaction_ID]],Transactions!A$2:A$501,Transactions!B$2:B$501)</f>
        <v>217</v>
      </c>
      <c r="J1368">
        <f>_xlfn.XLOOKUP(Table1[[#This Row],[Transaction_ID]],Transactions!$A$2:$A$501,Transactions!$C$2:$C$501)</f>
        <v>3</v>
      </c>
      <c r="K1368" t="str">
        <f>_xlfn.XLOOKUP(Table1[[#This Row],[Transaction_ID]],Transactions!A$2:A$501,Transactions!F$2:F$501)</f>
        <v>Debit Card</v>
      </c>
      <c r="L1368" t="b">
        <f>_xlfn.XLOOKUP(Table1[[#This Row],[Transaction_ID]],Transactions!A$2:A$501,Transactions!G$2:G$501)</f>
        <v>1</v>
      </c>
      <c r="M1368" s="1">
        <f>IF(L1368=TRUE, _xlfn.XLOOKUP(C1368, Products!A$2:A$91,Products!G$2:G$91), 0)</f>
        <v>0</v>
      </c>
      <c r="N1368" t="str">
        <f ca="1">_xlfn.TEXTJOIN(", ", TRUE,
 IF(AND(L1368=TRUE, E1368&gt;0), "Membership Pricing", ""),
 IF(AND(L1368=TRUE, M1368&gt;0), "PC Points", ""),
 IF(AND(_xlfn.XLOOKUP(C1368, Products!A:A, Products!C:C, "")="Bakery", RAND()&lt;0.3), "50% Perishable", "")
)</f>
        <v/>
      </c>
      <c r="O1368" s="5">
        <f t="shared" ca="1" si="43"/>
        <v>0</v>
      </c>
    </row>
    <row r="1369" spans="1:15" x14ac:dyDescent="0.45">
      <c r="A1369" t="s">
        <v>486</v>
      </c>
      <c r="B1369" s="6">
        <f>_xlfn.XLOOKUP(Table1[[#This Row],[Transaction_ID]],Transactions!A$2:A$501,Transactions!D$2:D$501)</f>
        <v>45697</v>
      </c>
      <c r="C1369">
        <v>123569</v>
      </c>
      <c r="D1369" s="5">
        <f>_xlfn.XLOOKUP(Table1[[#This Row],[SKU]],Products!A$2:A$91,Products!E$2:E$91)</f>
        <v>3.99</v>
      </c>
      <c r="E1369" s="5">
        <f>_xlfn.XLOOKUP(C1369,Products!A$2:A$91,Products!F$2:F$91)</f>
        <v>0</v>
      </c>
      <c r="F1369">
        <v>5</v>
      </c>
      <c r="G1369" s="5">
        <f>Table1[[#This Row],[Price]]*Table1[[#This Row],[Quantity_Sold]]</f>
        <v>19.950000000000003</v>
      </c>
      <c r="H1369" s="5">
        <f t="shared" ca="1" si="42"/>
        <v>19.950000000000003</v>
      </c>
      <c r="I1369">
        <f>_xlfn.XLOOKUP(Table1[[#This Row],[Transaction_ID]],Transactions!A$2:A$501,Transactions!B$2:B$501)</f>
        <v>217</v>
      </c>
      <c r="J1369">
        <f>_xlfn.XLOOKUP(Table1[[#This Row],[Transaction_ID]],Transactions!$A$2:$A$501,Transactions!$C$2:$C$501)</f>
        <v>3</v>
      </c>
      <c r="K1369" t="str">
        <f>_xlfn.XLOOKUP(Table1[[#This Row],[Transaction_ID]],Transactions!A$2:A$501,Transactions!F$2:F$501)</f>
        <v>Debit Card</v>
      </c>
      <c r="L1369" t="b">
        <f>_xlfn.XLOOKUP(Table1[[#This Row],[Transaction_ID]],Transactions!A$2:A$501,Transactions!G$2:G$501)</f>
        <v>1</v>
      </c>
      <c r="M1369" s="1">
        <f>IF(L1369=TRUE, _xlfn.XLOOKUP(C1369, Products!A$2:A$91,Products!G$2:G$91), 0)</f>
        <v>0</v>
      </c>
      <c r="N1369" t="str">
        <f ca="1">_xlfn.TEXTJOIN(", ", TRUE,
 IF(AND(L1369=TRUE, E1369&gt;0), "Membership Pricing", ""),
 IF(AND(L1369=TRUE, M1369&gt;0), "PC Points", ""),
 IF(AND(_xlfn.XLOOKUP(C1369, Products!A:A, Products!C:C, "")="Bakery", RAND()&lt;0.3), "50% Perishable", "")
)</f>
        <v/>
      </c>
      <c r="O1369" s="5">
        <f t="shared" ca="1" si="43"/>
        <v>0</v>
      </c>
    </row>
    <row r="1370" spans="1:15" x14ac:dyDescent="0.45">
      <c r="A1370" t="s">
        <v>249</v>
      </c>
      <c r="B1370" s="6">
        <f>_xlfn.XLOOKUP(Table1[[#This Row],[Transaction_ID]],Transactions!A$2:A$501,Transactions!D$2:D$501)</f>
        <v>45697</v>
      </c>
      <c r="C1370">
        <v>123527</v>
      </c>
      <c r="D1370" s="5">
        <f>_xlfn.XLOOKUP(Table1[[#This Row],[SKU]],Products!A$2:A$91,Products!E$2:E$91)</f>
        <v>4.99</v>
      </c>
      <c r="E1370" s="5">
        <f>_xlfn.XLOOKUP(C1370,Products!A$2:A$91,Products!F$2:F$91)</f>
        <v>0</v>
      </c>
      <c r="F1370">
        <v>1</v>
      </c>
      <c r="G1370" s="5">
        <f>Table1[[#This Row],[Price]]*Table1[[#This Row],[Quantity_Sold]]</f>
        <v>4.99</v>
      </c>
      <c r="H1370" s="5">
        <f t="shared" ca="1" si="42"/>
        <v>4.99</v>
      </c>
      <c r="I1370">
        <f>_xlfn.XLOOKUP(Table1[[#This Row],[Transaction_ID]],Transactions!A$2:A$501,Transactions!B$2:B$501)</f>
        <v>222</v>
      </c>
      <c r="J1370">
        <f>_xlfn.XLOOKUP(Table1[[#This Row],[Transaction_ID]],Transactions!$A$2:$A$501,Transactions!$C$2:$C$501)</f>
        <v>6</v>
      </c>
      <c r="K1370" t="str">
        <f>_xlfn.XLOOKUP(Table1[[#This Row],[Transaction_ID]],Transactions!A$2:A$501,Transactions!F$2:F$501)</f>
        <v>Debit Card</v>
      </c>
      <c r="L1370" t="b">
        <f>_xlfn.XLOOKUP(Table1[[#This Row],[Transaction_ID]],Transactions!A$2:A$501,Transactions!G$2:G$501)</f>
        <v>1</v>
      </c>
      <c r="M1370" s="1">
        <f>IF(L1370=TRUE, _xlfn.XLOOKUP(C1370, Products!A$2:A$91,Products!G$2:G$91), 0)</f>
        <v>0</v>
      </c>
      <c r="N1370" t="str">
        <f ca="1">_xlfn.TEXTJOIN(", ", TRUE,
 IF(AND(L1370=TRUE, E1370&gt;0), "Membership Pricing", ""),
 IF(AND(L1370=TRUE, M1370&gt;0), "PC Points", ""),
 IF(AND(_xlfn.XLOOKUP(C1370, Products!A:A, Products!C:C, "")="Bakery", RAND()&lt;0.3), "50% Perishable", "")
)</f>
        <v/>
      </c>
      <c r="O1370" s="5">
        <f t="shared" ca="1" si="43"/>
        <v>0</v>
      </c>
    </row>
    <row r="1371" spans="1:15" x14ac:dyDescent="0.45">
      <c r="A1371" t="s">
        <v>249</v>
      </c>
      <c r="B1371" s="6">
        <f>_xlfn.XLOOKUP(Table1[[#This Row],[Transaction_ID]],Transactions!A$2:A$501,Transactions!D$2:D$501)</f>
        <v>45697</v>
      </c>
      <c r="C1371">
        <v>123553</v>
      </c>
      <c r="D1371" s="5">
        <f>_xlfn.XLOOKUP(Table1[[#This Row],[SKU]],Products!A$2:A$91,Products!E$2:E$91)</f>
        <v>4.99</v>
      </c>
      <c r="E1371" s="5">
        <f>_xlfn.XLOOKUP(C1371,Products!A$2:A$91,Products!F$2:F$91)</f>
        <v>0</v>
      </c>
      <c r="F1371">
        <v>3</v>
      </c>
      <c r="G1371" s="5">
        <f>Table1[[#This Row],[Price]]*Table1[[#This Row],[Quantity_Sold]]</f>
        <v>14.97</v>
      </c>
      <c r="H1371" s="5">
        <f t="shared" ca="1" si="42"/>
        <v>14.97</v>
      </c>
      <c r="I1371">
        <f>_xlfn.XLOOKUP(Table1[[#This Row],[Transaction_ID]],Transactions!A$2:A$501,Transactions!B$2:B$501)</f>
        <v>222</v>
      </c>
      <c r="J1371">
        <f>_xlfn.XLOOKUP(Table1[[#This Row],[Transaction_ID]],Transactions!$A$2:$A$501,Transactions!$C$2:$C$501)</f>
        <v>6</v>
      </c>
      <c r="K1371" t="str">
        <f>_xlfn.XLOOKUP(Table1[[#This Row],[Transaction_ID]],Transactions!A$2:A$501,Transactions!F$2:F$501)</f>
        <v>Debit Card</v>
      </c>
      <c r="L1371" t="b">
        <f>_xlfn.XLOOKUP(Table1[[#This Row],[Transaction_ID]],Transactions!A$2:A$501,Transactions!G$2:G$501)</f>
        <v>1</v>
      </c>
      <c r="M1371" s="1">
        <f>IF(L1371=TRUE, _xlfn.XLOOKUP(C1371, Products!A$2:A$91,Products!G$2:G$91), 0)</f>
        <v>0</v>
      </c>
      <c r="N1371" t="str">
        <f ca="1">_xlfn.TEXTJOIN(", ", TRUE,
 IF(AND(L1371=TRUE, E1371&gt;0), "Membership Pricing", ""),
 IF(AND(L1371=TRUE, M1371&gt;0), "PC Points", ""),
 IF(AND(_xlfn.XLOOKUP(C1371, Products!A:A, Products!C:C, "")="Bakery", RAND()&lt;0.3), "50% Perishable", "")
)</f>
        <v/>
      </c>
      <c r="O1371" s="5">
        <f t="shared" ca="1" si="43"/>
        <v>0</v>
      </c>
    </row>
    <row r="1372" spans="1:15" x14ac:dyDescent="0.45">
      <c r="A1372" t="s">
        <v>249</v>
      </c>
      <c r="B1372" s="6">
        <f>_xlfn.XLOOKUP(Table1[[#This Row],[Transaction_ID]],Transactions!A$2:A$501,Transactions!D$2:D$501)</f>
        <v>45697</v>
      </c>
      <c r="C1372">
        <v>123540</v>
      </c>
      <c r="D1372" s="5">
        <f>_xlfn.XLOOKUP(Table1[[#This Row],[SKU]],Products!A$2:A$91,Products!E$2:E$91)</f>
        <v>4.49</v>
      </c>
      <c r="E1372" s="5">
        <f>_xlfn.XLOOKUP(C1372,Products!A$2:A$91,Products!F$2:F$91)</f>
        <v>0</v>
      </c>
      <c r="F1372">
        <v>3</v>
      </c>
      <c r="G1372" s="5">
        <f>Table1[[#This Row],[Price]]*Table1[[#This Row],[Quantity_Sold]]</f>
        <v>13.47</v>
      </c>
      <c r="H1372" s="5">
        <f t="shared" ca="1" si="42"/>
        <v>13.47</v>
      </c>
      <c r="I1372">
        <f>_xlfn.XLOOKUP(Table1[[#This Row],[Transaction_ID]],Transactions!A$2:A$501,Transactions!B$2:B$501)</f>
        <v>222</v>
      </c>
      <c r="J1372">
        <f>_xlfn.XLOOKUP(Table1[[#This Row],[Transaction_ID]],Transactions!$A$2:$A$501,Transactions!$C$2:$C$501)</f>
        <v>6</v>
      </c>
      <c r="K1372" t="str">
        <f>_xlfn.XLOOKUP(Table1[[#This Row],[Transaction_ID]],Transactions!A$2:A$501,Transactions!F$2:F$501)</f>
        <v>Debit Card</v>
      </c>
      <c r="L1372" t="b">
        <f>_xlfn.XLOOKUP(Table1[[#This Row],[Transaction_ID]],Transactions!A$2:A$501,Transactions!G$2:G$501)</f>
        <v>1</v>
      </c>
      <c r="M1372" s="1">
        <f>IF(L1372=TRUE, _xlfn.XLOOKUP(C1372, Products!A$2:A$91,Products!G$2:G$91), 0)</f>
        <v>0</v>
      </c>
      <c r="N1372" t="str">
        <f ca="1">_xlfn.TEXTJOIN(", ", TRUE,
 IF(AND(L1372=TRUE, E1372&gt;0), "Membership Pricing", ""),
 IF(AND(L1372=TRUE, M1372&gt;0), "PC Points", ""),
 IF(AND(_xlfn.XLOOKUP(C1372, Products!A:A, Products!C:C, "")="Bakery", RAND()&lt;0.3), "50% Perishable", "")
)</f>
        <v/>
      </c>
      <c r="O1372" s="5">
        <f t="shared" ca="1" si="43"/>
        <v>0</v>
      </c>
    </row>
    <row r="1373" spans="1:15" x14ac:dyDescent="0.45">
      <c r="A1373" t="s">
        <v>249</v>
      </c>
      <c r="B1373" s="6">
        <f>_xlfn.XLOOKUP(Table1[[#This Row],[Transaction_ID]],Transactions!A$2:A$501,Transactions!D$2:D$501)</f>
        <v>45697</v>
      </c>
      <c r="C1373">
        <v>123558</v>
      </c>
      <c r="D1373" s="5">
        <f>_xlfn.XLOOKUP(Table1[[#This Row],[SKU]],Products!A$2:A$91,Products!E$2:E$91)</f>
        <v>3.99</v>
      </c>
      <c r="E1373" s="5">
        <f>_xlfn.XLOOKUP(C1373,Products!A$2:A$91,Products!F$2:F$91)</f>
        <v>0</v>
      </c>
      <c r="F1373">
        <v>4</v>
      </c>
      <c r="G1373" s="5">
        <f>Table1[[#This Row],[Price]]*Table1[[#This Row],[Quantity_Sold]]</f>
        <v>15.96</v>
      </c>
      <c r="H1373" s="5">
        <f t="shared" ca="1" si="42"/>
        <v>15.96</v>
      </c>
      <c r="I1373">
        <f>_xlfn.XLOOKUP(Table1[[#This Row],[Transaction_ID]],Transactions!A$2:A$501,Transactions!B$2:B$501)</f>
        <v>222</v>
      </c>
      <c r="J1373">
        <f>_xlfn.XLOOKUP(Table1[[#This Row],[Transaction_ID]],Transactions!$A$2:$A$501,Transactions!$C$2:$C$501)</f>
        <v>6</v>
      </c>
      <c r="K1373" t="str">
        <f>_xlfn.XLOOKUP(Table1[[#This Row],[Transaction_ID]],Transactions!A$2:A$501,Transactions!F$2:F$501)</f>
        <v>Debit Card</v>
      </c>
      <c r="L1373" t="b">
        <f>_xlfn.XLOOKUP(Table1[[#This Row],[Transaction_ID]],Transactions!A$2:A$501,Transactions!G$2:G$501)</f>
        <v>1</v>
      </c>
      <c r="M1373" s="1">
        <f>IF(L1373=TRUE, _xlfn.XLOOKUP(C1373, Products!A$2:A$91,Products!G$2:G$91), 0)</f>
        <v>0</v>
      </c>
      <c r="N1373" t="str">
        <f ca="1">_xlfn.TEXTJOIN(", ", TRUE,
 IF(AND(L1373=TRUE, E1373&gt;0), "Membership Pricing", ""),
 IF(AND(L1373=TRUE, M1373&gt;0), "PC Points", ""),
 IF(AND(_xlfn.XLOOKUP(C1373, Products!A:A, Products!C:C, "")="Bakery", RAND()&lt;0.3), "50% Perishable", "")
)</f>
        <v/>
      </c>
      <c r="O1373" s="5">
        <f t="shared" ca="1" si="43"/>
        <v>0</v>
      </c>
    </row>
    <row r="1374" spans="1:15" x14ac:dyDescent="0.45">
      <c r="A1374" t="s">
        <v>250</v>
      </c>
      <c r="B1374" s="6">
        <f>_xlfn.XLOOKUP(Table1[[#This Row],[Transaction_ID]],Transactions!A$2:A$501,Transactions!D$2:D$501)</f>
        <v>45697</v>
      </c>
      <c r="C1374">
        <v>123550</v>
      </c>
      <c r="D1374" s="5">
        <f>_xlfn.XLOOKUP(Table1[[#This Row],[SKU]],Products!A$2:A$91,Products!E$2:E$91)</f>
        <v>5.99</v>
      </c>
      <c r="E1374" s="5">
        <f>_xlfn.XLOOKUP(C1374,Products!A$2:A$91,Products!F$2:F$91)</f>
        <v>0</v>
      </c>
      <c r="F1374">
        <v>5</v>
      </c>
      <c r="G1374" s="5">
        <f>Table1[[#This Row],[Price]]*Table1[[#This Row],[Quantity_Sold]]</f>
        <v>29.950000000000003</v>
      </c>
      <c r="H1374" s="5">
        <f t="shared" ca="1" si="42"/>
        <v>29.950000000000003</v>
      </c>
      <c r="I1374">
        <f>_xlfn.XLOOKUP(Table1[[#This Row],[Transaction_ID]],Transactions!A$2:A$501,Transactions!B$2:B$501)</f>
        <v>209</v>
      </c>
      <c r="J1374">
        <f>_xlfn.XLOOKUP(Table1[[#This Row],[Transaction_ID]],Transactions!$A$2:$A$501,Transactions!$C$2:$C$501)</f>
        <v>4</v>
      </c>
      <c r="K1374" t="str">
        <f>_xlfn.XLOOKUP(Table1[[#This Row],[Transaction_ID]],Transactions!A$2:A$501,Transactions!F$2:F$501)</f>
        <v>Debit Card</v>
      </c>
      <c r="L1374" t="b">
        <f>_xlfn.XLOOKUP(Table1[[#This Row],[Transaction_ID]],Transactions!A$2:A$501,Transactions!G$2:G$501)</f>
        <v>1</v>
      </c>
      <c r="M1374" s="1">
        <f>IF(L1374=TRUE, _xlfn.XLOOKUP(C1374, Products!A$2:A$91,Products!G$2:G$91), 0)</f>
        <v>0</v>
      </c>
      <c r="N1374" t="str">
        <f ca="1">_xlfn.TEXTJOIN(", ", TRUE,
 IF(AND(L1374=TRUE, E1374&gt;0), "Membership Pricing", ""),
 IF(AND(L1374=TRUE, M1374&gt;0), "PC Points", ""),
 IF(AND(_xlfn.XLOOKUP(C1374, Products!A:A, Products!C:C, "")="Bakery", RAND()&lt;0.3), "50% Perishable", "")
)</f>
        <v/>
      </c>
      <c r="O1374" s="5">
        <f t="shared" ca="1" si="43"/>
        <v>0</v>
      </c>
    </row>
    <row r="1375" spans="1:15" x14ac:dyDescent="0.45">
      <c r="A1375" t="s">
        <v>250</v>
      </c>
      <c r="B1375" s="6">
        <f>_xlfn.XLOOKUP(Table1[[#This Row],[Transaction_ID]],Transactions!A$2:A$501,Transactions!D$2:D$501)</f>
        <v>45697</v>
      </c>
      <c r="C1375">
        <v>123553</v>
      </c>
      <c r="D1375" s="5">
        <f>_xlfn.XLOOKUP(Table1[[#This Row],[SKU]],Products!A$2:A$91,Products!E$2:E$91)</f>
        <v>4.99</v>
      </c>
      <c r="E1375" s="5">
        <f>_xlfn.XLOOKUP(C1375,Products!A$2:A$91,Products!F$2:F$91)</f>
        <v>0</v>
      </c>
      <c r="F1375">
        <v>5</v>
      </c>
      <c r="G1375" s="5">
        <f>Table1[[#This Row],[Price]]*Table1[[#This Row],[Quantity_Sold]]</f>
        <v>24.950000000000003</v>
      </c>
      <c r="H1375" s="5">
        <f t="shared" ca="1" si="42"/>
        <v>24.950000000000003</v>
      </c>
      <c r="I1375">
        <f>_xlfn.XLOOKUP(Table1[[#This Row],[Transaction_ID]],Transactions!A$2:A$501,Transactions!B$2:B$501)</f>
        <v>209</v>
      </c>
      <c r="J1375">
        <f>_xlfn.XLOOKUP(Table1[[#This Row],[Transaction_ID]],Transactions!$A$2:$A$501,Transactions!$C$2:$C$501)</f>
        <v>4</v>
      </c>
      <c r="K1375" t="str">
        <f>_xlfn.XLOOKUP(Table1[[#This Row],[Transaction_ID]],Transactions!A$2:A$501,Transactions!F$2:F$501)</f>
        <v>Debit Card</v>
      </c>
      <c r="L1375" t="b">
        <f>_xlfn.XLOOKUP(Table1[[#This Row],[Transaction_ID]],Transactions!A$2:A$501,Transactions!G$2:G$501)</f>
        <v>1</v>
      </c>
      <c r="M1375" s="1">
        <f>IF(L1375=TRUE, _xlfn.XLOOKUP(C1375, Products!A$2:A$91,Products!G$2:G$91), 0)</f>
        <v>0</v>
      </c>
      <c r="N1375" t="str">
        <f ca="1">_xlfn.TEXTJOIN(", ", TRUE,
 IF(AND(L1375=TRUE, E1375&gt;0), "Membership Pricing", ""),
 IF(AND(L1375=TRUE, M1375&gt;0), "PC Points", ""),
 IF(AND(_xlfn.XLOOKUP(C1375, Products!A:A, Products!C:C, "")="Bakery", RAND()&lt;0.3), "50% Perishable", "")
)</f>
        <v/>
      </c>
      <c r="O1375" s="5">
        <f t="shared" ca="1" si="43"/>
        <v>0</v>
      </c>
    </row>
    <row r="1376" spans="1:15" x14ac:dyDescent="0.45">
      <c r="A1376" t="s">
        <v>250</v>
      </c>
      <c r="B1376" s="6">
        <f>_xlfn.XLOOKUP(Table1[[#This Row],[Transaction_ID]],Transactions!A$2:A$501,Transactions!D$2:D$501)</f>
        <v>45697</v>
      </c>
      <c r="C1376">
        <v>123564</v>
      </c>
      <c r="D1376" s="5">
        <f>_xlfn.XLOOKUP(Table1[[#This Row],[SKU]],Products!A$2:A$91,Products!E$2:E$91)</f>
        <v>4.49</v>
      </c>
      <c r="E1376" s="5">
        <f>_xlfn.XLOOKUP(C1376,Products!A$2:A$91,Products!F$2:F$91)</f>
        <v>0</v>
      </c>
      <c r="F1376">
        <v>2</v>
      </c>
      <c r="G1376" s="5">
        <f>Table1[[#This Row],[Price]]*Table1[[#This Row],[Quantity_Sold]]</f>
        <v>8.98</v>
      </c>
      <c r="H1376" s="5">
        <f t="shared" ca="1" si="42"/>
        <v>8.98</v>
      </c>
      <c r="I1376">
        <f>_xlfn.XLOOKUP(Table1[[#This Row],[Transaction_ID]],Transactions!A$2:A$501,Transactions!B$2:B$501)</f>
        <v>209</v>
      </c>
      <c r="J1376">
        <f>_xlfn.XLOOKUP(Table1[[#This Row],[Transaction_ID]],Transactions!$A$2:$A$501,Transactions!$C$2:$C$501)</f>
        <v>4</v>
      </c>
      <c r="K1376" t="str">
        <f>_xlfn.XLOOKUP(Table1[[#This Row],[Transaction_ID]],Transactions!A$2:A$501,Transactions!F$2:F$501)</f>
        <v>Debit Card</v>
      </c>
      <c r="L1376" t="b">
        <f>_xlfn.XLOOKUP(Table1[[#This Row],[Transaction_ID]],Transactions!A$2:A$501,Transactions!G$2:G$501)</f>
        <v>1</v>
      </c>
      <c r="M1376" s="1">
        <f>IF(L1376=TRUE, _xlfn.XLOOKUP(C1376, Products!A$2:A$91,Products!G$2:G$91), 0)</f>
        <v>0</v>
      </c>
      <c r="N1376" t="str">
        <f ca="1">_xlfn.TEXTJOIN(", ", TRUE,
 IF(AND(L1376=TRUE, E1376&gt;0), "Membership Pricing", ""),
 IF(AND(L1376=TRUE, M1376&gt;0), "PC Points", ""),
 IF(AND(_xlfn.XLOOKUP(C1376, Products!A:A, Products!C:C, "")="Bakery", RAND()&lt;0.3), "50% Perishable", "")
)</f>
        <v/>
      </c>
      <c r="O1376" s="5">
        <f t="shared" ca="1" si="43"/>
        <v>0</v>
      </c>
    </row>
    <row r="1377" spans="1:15" x14ac:dyDescent="0.45">
      <c r="A1377" t="s">
        <v>250</v>
      </c>
      <c r="B1377" s="6">
        <f>_xlfn.XLOOKUP(Table1[[#This Row],[Transaction_ID]],Transactions!A$2:A$501,Transactions!D$2:D$501)</f>
        <v>45697</v>
      </c>
      <c r="C1377">
        <v>123592</v>
      </c>
      <c r="D1377" s="5">
        <f>_xlfn.XLOOKUP(Table1[[#This Row],[SKU]],Products!A$2:A$91,Products!E$2:E$91)</f>
        <v>2.99</v>
      </c>
      <c r="E1377" s="5">
        <f>_xlfn.XLOOKUP(C1377,Products!A$2:A$91,Products!F$2:F$91)</f>
        <v>0</v>
      </c>
      <c r="F1377">
        <v>4</v>
      </c>
      <c r="G1377" s="5">
        <f>Table1[[#This Row],[Price]]*Table1[[#This Row],[Quantity_Sold]]</f>
        <v>11.96</v>
      </c>
      <c r="H1377" s="5">
        <f t="shared" ca="1" si="42"/>
        <v>11.96</v>
      </c>
      <c r="I1377">
        <f>_xlfn.XLOOKUP(Table1[[#This Row],[Transaction_ID]],Transactions!A$2:A$501,Transactions!B$2:B$501)</f>
        <v>209</v>
      </c>
      <c r="J1377">
        <f>_xlfn.XLOOKUP(Table1[[#This Row],[Transaction_ID]],Transactions!$A$2:$A$501,Transactions!$C$2:$C$501)</f>
        <v>4</v>
      </c>
      <c r="K1377" t="str">
        <f>_xlfn.XLOOKUP(Table1[[#This Row],[Transaction_ID]],Transactions!A$2:A$501,Transactions!F$2:F$501)</f>
        <v>Debit Card</v>
      </c>
      <c r="L1377" t="b">
        <f>_xlfn.XLOOKUP(Table1[[#This Row],[Transaction_ID]],Transactions!A$2:A$501,Transactions!G$2:G$501)</f>
        <v>1</v>
      </c>
      <c r="M1377" s="1">
        <f>IF(L1377=TRUE, _xlfn.XLOOKUP(C1377, Products!A$2:A$91,Products!G$2:G$91), 0)</f>
        <v>0</v>
      </c>
      <c r="N1377" t="str">
        <f ca="1">_xlfn.TEXTJOIN(", ", TRUE,
 IF(AND(L1377=TRUE, E1377&gt;0), "Membership Pricing", ""),
 IF(AND(L1377=TRUE, M1377&gt;0), "PC Points", ""),
 IF(AND(_xlfn.XLOOKUP(C1377, Products!A:A, Products!C:C, "")="Bakery", RAND()&lt;0.3), "50% Perishable", "")
)</f>
        <v/>
      </c>
      <c r="O1377" s="5">
        <f t="shared" ca="1" si="43"/>
        <v>0</v>
      </c>
    </row>
    <row r="1378" spans="1:15" x14ac:dyDescent="0.45">
      <c r="A1378" t="s">
        <v>251</v>
      </c>
      <c r="B1378" s="6">
        <f>_xlfn.XLOOKUP(Table1[[#This Row],[Transaction_ID]],Transactions!A$2:A$501,Transactions!D$2:D$501)</f>
        <v>45719</v>
      </c>
      <c r="C1378">
        <v>123521</v>
      </c>
      <c r="D1378" s="5">
        <f>_xlfn.XLOOKUP(Table1[[#This Row],[SKU]],Products!A$2:A$91,Products!E$2:E$91)</f>
        <v>3.99</v>
      </c>
      <c r="E1378" s="5">
        <f>_xlfn.XLOOKUP(C1378,Products!A$2:A$91,Products!F$2:F$91)</f>
        <v>0</v>
      </c>
      <c r="F1378">
        <v>4</v>
      </c>
      <c r="G1378" s="5">
        <f>Table1[[#This Row],[Price]]*Table1[[#This Row],[Quantity_Sold]]</f>
        <v>15.96</v>
      </c>
      <c r="H1378" s="5">
        <f t="shared" ca="1" si="42"/>
        <v>15.96</v>
      </c>
      <c r="I1378">
        <f>_xlfn.XLOOKUP(Table1[[#This Row],[Transaction_ID]],Transactions!A$2:A$501,Transactions!B$2:B$501)</f>
        <v>222</v>
      </c>
      <c r="J1378">
        <f>_xlfn.XLOOKUP(Table1[[#This Row],[Transaction_ID]],Transactions!$A$2:$A$501,Transactions!$C$2:$C$501)</f>
        <v>3</v>
      </c>
      <c r="K1378" t="str">
        <f>_xlfn.XLOOKUP(Table1[[#This Row],[Transaction_ID]],Transactions!A$2:A$501,Transactions!F$2:F$501)</f>
        <v>Credit Card</v>
      </c>
      <c r="L1378" t="b">
        <f>_xlfn.XLOOKUP(Table1[[#This Row],[Transaction_ID]],Transactions!A$2:A$501,Transactions!G$2:G$501)</f>
        <v>1</v>
      </c>
      <c r="M1378" s="1">
        <f>IF(L1378=TRUE, _xlfn.XLOOKUP(C1378, Products!A$2:A$91,Products!G$2:G$91), 0)</f>
        <v>0</v>
      </c>
      <c r="N1378" t="str">
        <f ca="1">_xlfn.TEXTJOIN(", ", TRUE,
 IF(AND(L1378=TRUE, E1378&gt;0), "Membership Pricing", ""),
 IF(AND(L1378=TRUE, M1378&gt;0), "PC Points", ""),
 IF(AND(_xlfn.XLOOKUP(C1378, Products!A:A, Products!C:C, "")="Bakery", RAND()&lt;0.3), "50% Perishable", "")
)</f>
        <v/>
      </c>
      <c r="O1378" s="5">
        <f t="shared" ca="1" si="43"/>
        <v>0</v>
      </c>
    </row>
    <row r="1379" spans="1:15" x14ac:dyDescent="0.45">
      <c r="A1379" t="s">
        <v>251</v>
      </c>
      <c r="B1379" s="6">
        <f>_xlfn.XLOOKUP(Table1[[#This Row],[Transaction_ID]],Transactions!A$2:A$501,Transactions!D$2:D$501)</f>
        <v>45719</v>
      </c>
      <c r="C1379">
        <v>123598</v>
      </c>
      <c r="D1379" s="5">
        <f>_xlfn.XLOOKUP(Table1[[#This Row],[SKU]],Products!A$2:A$91,Products!E$2:E$91)</f>
        <v>6.49</v>
      </c>
      <c r="E1379" s="5">
        <f>_xlfn.XLOOKUP(C1379,Products!A$2:A$91,Products!F$2:F$91)</f>
        <v>0</v>
      </c>
      <c r="F1379">
        <v>5</v>
      </c>
      <c r="G1379" s="5">
        <f>Table1[[#This Row],[Price]]*Table1[[#This Row],[Quantity_Sold]]</f>
        <v>32.450000000000003</v>
      </c>
      <c r="H1379" s="5">
        <f t="shared" ca="1" si="42"/>
        <v>32.450000000000003</v>
      </c>
      <c r="I1379">
        <f>_xlfn.XLOOKUP(Table1[[#This Row],[Transaction_ID]],Transactions!A$2:A$501,Transactions!B$2:B$501)</f>
        <v>222</v>
      </c>
      <c r="J1379">
        <f>_xlfn.XLOOKUP(Table1[[#This Row],[Transaction_ID]],Transactions!$A$2:$A$501,Transactions!$C$2:$C$501)</f>
        <v>3</v>
      </c>
      <c r="K1379" t="str">
        <f>_xlfn.XLOOKUP(Table1[[#This Row],[Transaction_ID]],Transactions!A$2:A$501,Transactions!F$2:F$501)</f>
        <v>Credit Card</v>
      </c>
      <c r="L1379" t="b">
        <f>_xlfn.XLOOKUP(Table1[[#This Row],[Transaction_ID]],Transactions!A$2:A$501,Transactions!G$2:G$501)</f>
        <v>1</v>
      </c>
      <c r="M1379" s="1">
        <f>IF(L1379=TRUE, _xlfn.XLOOKUP(C1379, Products!A$2:A$91,Products!G$2:G$91), 0)</f>
        <v>0</v>
      </c>
      <c r="N1379" t="str">
        <f ca="1">_xlfn.TEXTJOIN(", ", TRUE,
 IF(AND(L1379=TRUE, E1379&gt;0), "Membership Pricing", ""),
 IF(AND(L1379=TRUE, M1379&gt;0), "PC Points", ""),
 IF(AND(_xlfn.XLOOKUP(C1379, Products!A:A, Products!C:C, "")="Bakery", RAND()&lt;0.3), "50% Perishable", "")
)</f>
        <v/>
      </c>
      <c r="O1379" s="5">
        <f t="shared" ca="1" si="43"/>
        <v>0</v>
      </c>
    </row>
    <row r="1380" spans="1:15" x14ac:dyDescent="0.45">
      <c r="A1380" t="s">
        <v>251</v>
      </c>
      <c r="B1380" s="6">
        <f>_xlfn.XLOOKUP(Table1[[#This Row],[Transaction_ID]],Transactions!A$2:A$501,Transactions!D$2:D$501)</f>
        <v>45719</v>
      </c>
      <c r="C1380">
        <v>123547</v>
      </c>
      <c r="D1380" s="5">
        <f>_xlfn.XLOOKUP(Table1[[#This Row],[SKU]],Products!A$2:A$91,Products!E$2:E$91)</f>
        <v>2.99</v>
      </c>
      <c r="E1380" s="5">
        <f>_xlfn.XLOOKUP(C1380,Products!A$2:A$91,Products!F$2:F$91)</f>
        <v>0</v>
      </c>
      <c r="F1380">
        <v>3</v>
      </c>
      <c r="G1380" s="5">
        <f>Table1[[#This Row],[Price]]*Table1[[#This Row],[Quantity_Sold]]</f>
        <v>8.9700000000000006</v>
      </c>
      <c r="H1380" s="5">
        <f t="shared" ca="1" si="42"/>
        <v>8.9700000000000006</v>
      </c>
      <c r="I1380">
        <f>_xlfn.XLOOKUP(Table1[[#This Row],[Transaction_ID]],Transactions!A$2:A$501,Transactions!B$2:B$501)</f>
        <v>222</v>
      </c>
      <c r="J1380">
        <f>_xlfn.XLOOKUP(Table1[[#This Row],[Transaction_ID]],Transactions!$A$2:$A$501,Transactions!$C$2:$C$501)</f>
        <v>3</v>
      </c>
      <c r="K1380" t="str">
        <f>_xlfn.XLOOKUP(Table1[[#This Row],[Transaction_ID]],Transactions!A$2:A$501,Transactions!F$2:F$501)</f>
        <v>Credit Card</v>
      </c>
      <c r="L1380" t="b">
        <f>_xlfn.XLOOKUP(Table1[[#This Row],[Transaction_ID]],Transactions!A$2:A$501,Transactions!G$2:G$501)</f>
        <v>1</v>
      </c>
      <c r="M1380" s="1">
        <f>IF(L1380=TRUE, _xlfn.XLOOKUP(C1380, Products!A$2:A$91,Products!G$2:G$91), 0)</f>
        <v>0</v>
      </c>
      <c r="N1380" t="str">
        <f ca="1">_xlfn.TEXTJOIN(", ", TRUE,
 IF(AND(L1380=TRUE, E1380&gt;0), "Membership Pricing", ""),
 IF(AND(L1380=TRUE, M1380&gt;0), "PC Points", ""),
 IF(AND(_xlfn.XLOOKUP(C1380, Products!A:A, Products!C:C, "")="Bakery", RAND()&lt;0.3), "50% Perishable", "")
)</f>
        <v/>
      </c>
      <c r="O1380" s="5">
        <f t="shared" ca="1" si="43"/>
        <v>0</v>
      </c>
    </row>
    <row r="1381" spans="1:15" x14ac:dyDescent="0.45">
      <c r="A1381" t="s">
        <v>251</v>
      </c>
      <c r="B1381" s="6">
        <f>_xlfn.XLOOKUP(Table1[[#This Row],[Transaction_ID]],Transactions!A$2:A$501,Transactions!D$2:D$501)</f>
        <v>45719</v>
      </c>
      <c r="C1381">
        <v>123522</v>
      </c>
      <c r="D1381" s="5">
        <f>_xlfn.XLOOKUP(Table1[[#This Row],[SKU]],Products!A$2:A$91,Products!E$2:E$91)</f>
        <v>4.49</v>
      </c>
      <c r="E1381" s="5">
        <f>_xlfn.XLOOKUP(C1381,Products!A$2:A$91,Products!F$2:F$91)</f>
        <v>0</v>
      </c>
      <c r="F1381">
        <v>1</v>
      </c>
      <c r="G1381" s="5">
        <f>Table1[[#This Row],[Price]]*Table1[[#This Row],[Quantity_Sold]]</f>
        <v>4.49</v>
      </c>
      <c r="H1381" s="5">
        <f t="shared" ca="1" si="42"/>
        <v>4.49</v>
      </c>
      <c r="I1381">
        <f>_xlfn.XLOOKUP(Table1[[#This Row],[Transaction_ID]],Transactions!A$2:A$501,Transactions!B$2:B$501)</f>
        <v>222</v>
      </c>
      <c r="J1381">
        <f>_xlfn.XLOOKUP(Table1[[#This Row],[Transaction_ID]],Transactions!$A$2:$A$501,Transactions!$C$2:$C$501)</f>
        <v>3</v>
      </c>
      <c r="K1381" t="str">
        <f>_xlfn.XLOOKUP(Table1[[#This Row],[Transaction_ID]],Transactions!A$2:A$501,Transactions!F$2:F$501)</f>
        <v>Credit Card</v>
      </c>
      <c r="L1381" t="b">
        <f>_xlfn.XLOOKUP(Table1[[#This Row],[Transaction_ID]],Transactions!A$2:A$501,Transactions!G$2:G$501)</f>
        <v>1</v>
      </c>
      <c r="M1381" s="1">
        <f>IF(L1381=TRUE, _xlfn.XLOOKUP(C1381, Products!A$2:A$91,Products!G$2:G$91), 0)</f>
        <v>0</v>
      </c>
      <c r="N1381" t="str">
        <f ca="1">_xlfn.TEXTJOIN(", ", TRUE,
 IF(AND(L1381=TRUE, E1381&gt;0), "Membership Pricing", ""),
 IF(AND(L1381=TRUE, M1381&gt;0), "PC Points", ""),
 IF(AND(_xlfn.XLOOKUP(C1381, Products!A:A, Products!C:C, "")="Bakery", RAND()&lt;0.3), "50% Perishable", "")
)</f>
        <v/>
      </c>
      <c r="O1381" s="5">
        <f t="shared" ca="1" si="43"/>
        <v>0</v>
      </c>
    </row>
    <row r="1382" spans="1:15" x14ac:dyDescent="0.45">
      <c r="A1382" t="s">
        <v>252</v>
      </c>
      <c r="B1382" s="6">
        <f>_xlfn.XLOOKUP(Table1[[#This Row],[Transaction_ID]],Transactions!A$2:A$501,Transactions!D$2:D$501)</f>
        <v>45719</v>
      </c>
      <c r="C1382">
        <v>123582</v>
      </c>
      <c r="D1382" s="5">
        <f>_xlfn.XLOOKUP(Table1[[#This Row],[SKU]],Products!A$2:A$91,Products!E$2:E$91)</f>
        <v>3.99</v>
      </c>
      <c r="E1382" s="5">
        <f>_xlfn.XLOOKUP(C1382,Products!A$2:A$91,Products!F$2:F$91)</f>
        <v>0</v>
      </c>
      <c r="F1382">
        <v>3</v>
      </c>
      <c r="G1382" s="5">
        <f>Table1[[#This Row],[Price]]*Table1[[#This Row],[Quantity_Sold]]</f>
        <v>11.97</v>
      </c>
      <c r="H1382" s="5">
        <f t="shared" ca="1" si="42"/>
        <v>5.9850000000000003</v>
      </c>
      <c r="I1382">
        <f>_xlfn.XLOOKUP(Table1[[#This Row],[Transaction_ID]],Transactions!A$2:A$501,Transactions!B$2:B$501)</f>
        <v>221</v>
      </c>
      <c r="J1382">
        <f>_xlfn.XLOOKUP(Table1[[#This Row],[Transaction_ID]],Transactions!$A$2:$A$501,Transactions!$C$2:$C$501)</f>
        <v>2</v>
      </c>
      <c r="K1382" t="str">
        <f>_xlfn.XLOOKUP(Table1[[#This Row],[Transaction_ID]],Transactions!A$2:A$501,Transactions!F$2:F$501)</f>
        <v>Credit Card</v>
      </c>
      <c r="L1382" t="b">
        <f>_xlfn.XLOOKUP(Table1[[#This Row],[Transaction_ID]],Transactions!A$2:A$501,Transactions!G$2:G$501)</f>
        <v>1</v>
      </c>
      <c r="M1382" s="1">
        <f>IF(L1382=TRUE, _xlfn.XLOOKUP(C1382, Products!A$2:A$91,Products!G$2:G$91), 0)</f>
        <v>0</v>
      </c>
      <c r="N1382" t="str">
        <f ca="1">_xlfn.TEXTJOIN(", ", TRUE,
 IF(AND(L1382=TRUE, E1382&gt;0), "Membership Pricing", ""),
 IF(AND(L1382=TRUE, M1382&gt;0), "PC Points", ""),
 IF(AND(_xlfn.XLOOKUP(C1382, Products!A:A, Products!C:C, "")="Bakery", RAND()&lt;0.3), "50% Perishable", "")
)</f>
        <v>50% Perishable</v>
      </c>
      <c r="O1382" s="5">
        <f t="shared" ca="1" si="43"/>
        <v>5.9850000000000003</v>
      </c>
    </row>
    <row r="1383" spans="1:15" x14ac:dyDescent="0.45">
      <c r="A1383" t="s">
        <v>252</v>
      </c>
      <c r="B1383" s="6">
        <f>_xlfn.XLOOKUP(Table1[[#This Row],[Transaction_ID]],Transactions!A$2:A$501,Transactions!D$2:D$501)</f>
        <v>45719</v>
      </c>
      <c r="C1383">
        <v>123600</v>
      </c>
      <c r="D1383" s="5">
        <f>_xlfn.XLOOKUP(Table1[[#This Row],[SKU]],Products!A$2:A$91,Products!E$2:E$91)</f>
        <v>4.99</v>
      </c>
      <c r="E1383" s="5">
        <f>_xlfn.XLOOKUP(C1383,Products!A$2:A$91,Products!F$2:F$91)</f>
        <v>0</v>
      </c>
      <c r="F1383">
        <v>4</v>
      </c>
      <c r="G1383" s="5">
        <f>Table1[[#This Row],[Price]]*Table1[[#This Row],[Quantity_Sold]]</f>
        <v>19.96</v>
      </c>
      <c r="H1383" s="5">
        <f t="shared" ca="1" si="42"/>
        <v>19.96</v>
      </c>
      <c r="I1383">
        <f>_xlfn.XLOOKUP(Table1[[#This Row],[Transaction_ID]],Transactions!A$2:A$501,Transactions!B$2:B$501)</f>
        <v>221</v>
      </c>
      <c r="J1383">
        <f>_xlfn.XLOOKUP(Table1[[#This Row],[Transaction_ID]],Transactions!$A$2:$A$501,Transactions!$C$2:$C$501)</f>
        <v>2</v>
      </c>
      <c r="K1383" t="str">
        <f>_xlfn.XLOOKUP(Table1[[#This Row],[Transaction_ID]],Transactions!A$2:A$501,Transactions!F$2:F$501)</f>
        <v>Credit Card</v>
      </c>
      <c r="L1383" t="b">
        <f>_xlfn.XLOOKUP(Table1[[#This Row],[Transaction_ID]],Transactions!A$2:A$501,Transactions!G$2:G$501)</f>
        <v>1</v>
      </c>
      <c r="M1383" s="1">
        <f>IF(L1383=TRUE, _xlfn.XLOOKUP(C1383, Products!A$2:A$91,Products!G$2:G$91), 0)</f>
        <v>2000</v>
      </c>
      <c r="N1383" t="str">
        <f ca="1">_xlfn.TEXTJOIN(", ", TRUE,
 IF(AND(L1383=TRUE, E1383&gt;0), "Membership Pricing", ""),
 IF(AND(L1383=TRUE, M1383&gt;0), "PC Points", ""),
 IF(AND(_xlfn.XLOOKUP(C1383, Products!A:A, Products!C:C, "")="Bakery", RAND()&lt;0.3), "50% Perishable", "")
)</f>
        <v>PC Points</v>
      </c>
      <c r="O1383" s="5">
        <f t="shared" ca="1" si="43"/>
        <v>0</v>
      </c>
    </row>
    <row r="1384" spans="1:15" x14ac:dyDescent="0.45">
      <c r="A1384" t="s">
        <v>252</v>
      </c>
      <c r="B1384" s="6">
        <f>_xlfn.XLOOKUP(Table1[[#This Row],[Transaction_ID]],Transactions!A$2:A$501,Transactions!D$2:D$501)</f>
        <v>45719</v>
      </c>
      <c r="C1384">
        <v>123551</v>
      </c>
      <c r="D1384" s="5">
        <f>_xlfn.XLOOKUP(Table1[[#This Row],[SKU]],Products!A$2:A$91,Products!E$2:E$91)</f>
        <v>6.49</v>
      </c>
      <c r="E1384" s="5">
        <f>_xlfn.XLOOKUP(C1384,Products!A$2:A$91,Products!F$2:F$91)</f>
        <v>0</v>
      </c>
      <c r="F1384">
        <v>5</v>
      </c>
      <c r="G1384" s="5">
        <f>Table1[[#This Row],[Price]]*Table1[[#This Row],[Quantity_Sold]]</f>
        <v>32.450000000000003</v>
      </c>
      <c r="H1384" s="5">
        <f t="shared" ca="1" si="42"/>
        <v>32.450000000000003</v>
      </c>
      <c r="I1384">
        <f>_xlfn.XLOOKUP(Table1[[#This Row],[Transaction_ID]],Transactions!A$2:A$501,Transactions!B$2:B$501)</f>
        <v>221</v>
      </c>
      <c r="J1384">
        <f>_xlfn.XLOOKUP(Table1[[#This Row],[Transaction_ID]],Transactions!$A$2:$A$501,Transactions!$C$2:$C$501)</f>
        <v>2</v>
      </c>
      <c r="K1384" t="str">
        <f>_xlfn.XLOOKUP(Table1[[#This Row],[Transaction_ID]],Transactions!A$2:A$501,Transactions!F$2:F$501)</f>
        <v>Credit Card</v>
      </c>
      <c r="L1384" t="b">
        <f>_xlfn.XLOOKUP(Table1[[#This Row],[Transaction_ID]],Transactions!A$2:A$501,Transactions!G$2:G$501)</f>
        <v>1</v>
      </c>
      <c r="M1384" s="1">
        <f>IF(L1384=TRUE, _xlfn.XLOOKUP(C1384, Products!A$2:A$91,Products!G$2:G$91), 0)</f>
        <v>1000</v>
      </c>
      <c r="N1384" t="str">
        <f ca="1">_xlfn.TEXTJOIN(", ", TRUE,
 IF(AND(L1384=TRUE, E1384&gt;0), "Membership Pricing", ""),
 IF(AND(L1384=TRUE, M1384&gt;0), "PC Points", ""),
 IF(AND(_xlfn.XLOOKUP(C1384, Products!A:A, Products!C:C, "")="Bakery", RAND()&lt;0.3), "50% Perishable", "")
)</f>
        <v>PC Points</v>
      </c>
      <c r="O1384" s="5">
        <f t="shared" ca="1" si="43"/>
        <v>0</v>
      </c>
    </row>
    <row r="1385" spans="1:15" x14ac:dyDescent="0.45">
      <c r="A1385" t="s">
        <v>252</v>
      </c>
      <c r="B1385" s="6">
        <f>_xlfn.XLOOKUP(Table1[[#This Row],[Transaction_ID]],Transactions!A$2:A$501,Transactions!D$2:D$501)</f>
        <v>45719</v>
      </c>
      <c r="C1385">
        <v>123519</v>
      </c>
      <c r="D1385" s="5">
        <f>_xlfn.XLOOKUP(Table1[[#This Row],[SKU]],Products!A$2:A$91,Products!E$2:E$91)</f>
        <v>1.99</v>
      </c>
      <c r="E1385" s="5">
        <f>_xlfn.XLOOKUP(C1385,Products!A$2:A$91,Products!F$2:F$91)</f>
        <v>0</v>
      </c>
      <c r="F1385">
        <v>3</v>
      </c>
      <c r="G1385" s="5">
        <f>Table1[[#This Row],[Price]]*Table1[[#This Row],[Quantity_Sold]]</f>
        <v>5.97</v>
      </c>
      <c r="H1385" s="5">
        <f t="shared" ca="1" si="42"/>
        <v>5.97</v>
      </c>
      <c r="I1385">
        <f>_xlfn.XLOOKUP(Table1[[#This Row],[Transaction_ID]],Transactions!A$2:A$501,Transactions!B$2:B$501)</f>
        <v>221</v>
      </c>
      <c r="J1385">
        <f>_xlfn.XLOOKUP(Table1[[#This Row],[Transaction_ID]],Transactions!$A$2:$A$501,Transactions!$C$2:$C$501)</f>
        <v>2</v>
      </c>
      <c r="K1385" t="str">
        <f>_xlfn.XLOOKUP(Table1[[#This Row],[Transaction_ID]],Transactions!A$2:A$501,Transactions!F$2:F$501)</f>
        <v>Credit Card</v>
      </c>
      <c r="L1385" t="b">
        <f>_xlfn.XLOOKUP(Table1[[#This Row],[Transaction_ID]],Transactions!A$2:A$501,Transactions!G$2:G$501)</f>
        <v>1</v>
      </c>
      <c r="M1385" s="1">
        <f>IF(L1385=TRUE, _xlfn.XLOOKUP(C1385, Products!A$2:A$91,Products!G$2:G$91), 0)</f>
        <v>0</v>
      </c>
      <c r="N1385" t="str">
        <f ca="1">_xlfn.TEXTJOIN(", ", TRUE,
 IF(AND(L1385=TRUE, E1385&gt;0), "Membership Pricing", ""),
 IF(AND(L1385=TRUE, M1385&gt;0), "PC Points", ""),
 IF(AND(_xlfn.XLOOKUP(C1385, Products!A:A, Products!C:C, "")="Bakery", RAND()&lt;0.3), "50% Perishable", "")
)</f>
        <v/>
      </c>
      <c r="O1385" s="5">
        <f t="shared" ca="1" si="43"/>
        <v>0</v>
      </c>
    </row>
    <row r="1386" spans="1:15" x14ac:dyDescent="0.45">
      <c r="A1386" t="s">
        <v>253</v>
      </c>
      <c r="B1386" s="6">
        <f>_xlfn.XLOOKUP(Table1[[#This Row],[Transaction_ID]],Transactions!A$2:A$501,Transactions!D$2:D$501)</f>
        <v>45697</v>
      </c>
      <c r="C1386">
        <v>123525</v>
      </c>
      <c r="D1386" s="5">
        <f>_xlfn.XLOOKUP(Table1[[#This Row],[SKU]],Products!A$2:A$91,Products!E$2:E$91)</f>
        <v>3.99</v>
      </c>
      <c r="E1386" s="5">
        <f>_xlfn.XLOOKUP(C1386,Products!A$2:A$91,Products!F$2:F$91)</f>
        <v>3</v>
      </c>
      <c r="F1386">
        <v>1</v>
      </c>
      <c r="G1386" s="5">
        <f>Table1[[#This Row],[Price]]*Table1[[#This Row],[Quantity_Sold]]</f>
        <v>3.99</v>
      </c>
      <c r="H1386" s="5">
        <f t="shared" ca="1" si="42"/>
        <v>3</v>
      </c>
      <c r="I1386">
        <f>_xlfn.XLOOKUP(Table1[[#This Row],[Transaction_ID]],Transactions!A$2:A$501,Transactions!B$2:B$501)</f>
        <v>221</v>
      </c>
      <c r="J1386">
        <f>_xlfn.XLOOKUP(Table1[[#This Row],[Transaction_ID]],Transactions!$A$2:$A$501,Transactions!$C$2:$C$501)</f>
        <v>3</v>
      </c>
      <c r="K1386" t="str">
        <f>_xlfn.XLOOKUP(Table1[[#This Row],[Transaction_ID]],Transactions!A$2:A$501,Transactions!F$2:F$501)</f>
        <v>Credit Card</v>
      </c>
      <c r="L1386" t="b">
        <f>_xlfn.XLOOKUP(Table1[[#This Row],[Transaction_ID]],Transactions!A$2:A$501,Transactions!G$2:G$501)</f>
        <v>1</v>
      </c>
      <c r="M1386" s="1">
        <f>IF(L1386=TRUE, _xlfn.XLOOKUP(C1386, Products!A$2:A$91,Products!G$2:G$91), 0)</f>
        <v>0</v>
      </c>
      <c r="N1386" t="str">
        <f ca="1">_xlfn.TEXTJOIN(", ", TRUE,
 IF(AND(L1386=TRUE, E1386&gt;0), "Membership Pricing", ""),
 IF(AND(L1386=TRUE, M1386&gt;0), "PC Points", ""),
 IF(AND(_xlfn.XLOOKUP(C1386, Products!A:A, Products!C:C, "")="Bakery", RAND()&lt;0.3), "50% Perishable", "")
)</f>
        <v>Membership Pricing</v>
      </c>
      <c r="O1386" s="5">
        <f t="shared" ca="1" si="43"/>
        <v>0.99000000000000021</v>
      </c>
    </row>
    <row r="1387" spans="1:15" x14ac:dyDescent="0.45">
      <c r="A1387" t="s">
        <v>253</v>
      </c>
      <c r="B1387" s="6">
        <f>_xlfn.XLOOKUP(Table1[[#This Row],[Transaction_ID]],Transactions!A$2:A$501,Transactions!D$2:D$501)</f>
        <v>45697</v>
      </c>
      <c r="C1387">
        <v>123522</v>
      </c>
      <c r="D1387" s="5">
        <f>_xlfn.XLOOKUP(Table1[[#This Row],[SKU]],Products!A$2:A$91,Products!E$2:E$91)</f>
        <v>4.49</v>
      </c>
      <c r="E1387" s="5">
        <f>_xlfn.XLOOKUP(C1387,Products!A$2:A$91,Products!F$2:F$91)</f>
        <v>0</v>
      </c>
      <c r="F1387">
        <v>2</v>
      </c>
      <c r="G1387" s="5">
        <f>Table1[[#This Row],[Price]]*Table1[[#This Row],[Quantity_Sold]]</f>
        <v>8.98</v>
      </c>
      <c r="H1387" s="5">
        <f t="shared" ca="1" si="42"/>
        <v>8.98</v>
      </c>
      <c r="I1387">
        <f>_xlfn.XLOOKUP(Table1[[#This Row],[Transaction_ID]],Transactions!A$2:A$501,Transactions!B$2:B$501)</f>
        <v>221</v>
      </c>
      <c r="J1387">
        <f>_xlfn.XLOOKUP(Table1[[#This Row],[Transaction_ID]],Transactions!$A$2:$A$501,Transactions!$C$2:$C$501)</f>
        <v>3</v>
      </c>
      <c r="K1387" t="str">
        <f>_xlfn.XLOOKUP(Table1[[#This Row],[Transaction_ID]],Transactions!A$2:A$501,Transactions!F$2:F$501)</f>
        <v>Credit Card</v>
      </c>
      <c r="L1387" t="b">
        <f>_xlfn.XLOOKUP(Table1[[#This Row],[Transaction_ID]],Transactions!A$2:A$501,Transactions!G$2:G$501)</f>
        <v>1</v>
      </c>
      <c r="M1387" s="1">
        <f>IF(L1387=TRUE, _xlfn.XLOOKUP(C1387, Products!A$2:A$91,Products!G$2:G$91), 0)</f>
        <v>0</v>
      </c>
      <c r="N1387" t="str">
        <f ca="1">_xlfn.TEXTJOIN(", ", TRUE,
 IF(AND(L1387=TRUE, E1387&gt;0), "Membership Pricing", ""),
 IF(AND(L1387=TRUE, M1387&gt;0), "PC Points", ""),
 IF(AND(_xlfn.XLOOKUP(C1387, Products!A:A, Products!C:C, "")="Bakery", RAND()&lt;0.3), "50% Perishable", "")
)</f>
        <v/>
      </c>
      <c r="O1387" s="5">
        <f t="shared" ca="1" si="43"/>
        <v>0</v>
      </c>
    </row>
    <row r="1388" spans="1:15" x14ac:dyDescent="0.45">
      <c r="A1388" t="s">
        <v>254</v>
      </c>
      <c r="B1388" s="6">
        <f>_xlfn.XLOOKUP(Table1[[#This Row],[Transaction_ID]],Transactions!A$2:A$501,Transactions!D$2:D$501)</f>
        <v>45697</v>
      </c>
      <c r="C1388">
        <v>123557</v>
      </c>
      <c r="D1388" s="5">
        <f>_xlfn.XLOOKUP(Table1[[#This Row],[SKU]],Products!A$2:A$91,Products!E$2:E$91)</f>
        <v>6.49</v>
      </c>
      <c r="E1388" s="5">
        <f>_xlfn.XLOOKUP(C1388,Products!A$2:A$91,Products!F$2:F$91)</f>
        <v>4.99</v>
      </c>
      <c r="F1388">
        <v>4</v>
      </c>
      <c r="G1388" s="5">
        <f>Table1[[#This Row],[Price]]*Table1[[#This Row],[Quantity_Sold]]</f>
        <v>25.96</v>
      </c>
      <c r="H1388" s="5">
        <f t="shared" ca="1" si="42"/>
        <v>19.96</v>
      </c>
      <c r="I1388">
        <f>_xlfn.XLOOKUP(Table1[[#This Row],[Transaction_ID]],Transactions!A$2:A$501,Transactions!B$2:B$501)</f>
        <v>220</v>
      </c>
      <c r="J1388">
        <f>_xlfn.XLOOKUP(Table1[[#This Row],[Transaction_ID]],Transactions!$A$2:$A$501,Transactions!$C$2:$C$501)</f>
        <v>2</v>
      </c>
      <c r="K1388" t="str">
        <f>_xlfn.XLOOKUP(Table1[[#This Row],[Transaction_ID]],Transactions!A$2:A$501,Transactions!F$2:F$501)</f>
        <v>Credit Card</v>
      </c>
      <c r="L1388" t="b">
        <f>_xlfn.XLOOKUP(Table1[[#This Row],[Transaction_ID]],Transactions!A$2:A$501,Transactions!G$2:G$501)</f>
        <v>1</v>
      </c>
      <c r="M1388" s="1">
        <f>IF(L1388=TRUE, _xlfn.XLOOKUP(C1388, Products!A$2:A$91,Products!G$2:G$91), 0)</f>
        <v>0</v>
      </c>
      <c r="N1388" t="str">
        <f ca="1">_xlfn.TEXTJOIN(", ", TRUE,
 IF(AND(L1388=TRUE, E1388&gt;0), "Membership Pricing", ""),
 IF(AND(L1388=TRUE, M1388&gt;0), "PC Points", ""),
 IF(AND(_xlfn.XLOOKUP(C1388, Products!A:A, Products!C:C, "")="Bakery", RAND()&lt;0.3), "50% Perishable", "")
)</f>
        <v>Membership Pricing</v>
      </c>
      <c r="O1388" s="5">
        <f t="shared" ca="1" si="43"/>
        <v>6</v>
      </c>
    </row>
    <row r="1389" spans="1:15" x14ac:dyDescent="0.45">
      <c r="A1389" t="s">
        <v>254</v>
      </c>
      <c r="B1389" s="6">
        <f>_xlfn.XLOOKUP(Table1[[#This Row],[Transaction_ID]],Transactions!A$2:A$501,Transactions!D$2:D$501)</f>
        <v>45697</v>
      </c>
      <c r="C1389">
        <v>123588</v>
      </c>
      <c r="D1389" s="5">
        <f>_xlfn.XLOOKUP(Table1[[#This Row],[SKU]],Products!A$2:A$91,Products!E$2:E$91)</f>
        <v>2.4900000000000002</v>
      </c>
      <c r="E1389" s="5">
        <f>_xlfn.XLOOKUP(C1389,Products!A$2:A$91,Products!F$2:F$91)</f>
        <v>0</v>
      </c>
      <c r="F1389">
        <v>2</v>
      </c>
      <c r="G1389" s="5">
        <f>Table1[[#This Row],[Price]]*Table1[[#This Row],[Quantity_Sold]]</f>
        <v>4.9800000000000004</v>
      </c>
      <c r="H1389" s="5">
        <f t="shared" ca="1" si="42"/>
        <v>4.9800000000000004</v>
      </c>
      <c r="I1389">
        <f>_xlfn.XLOOKUP(Table1[[#This Row],[Transaction_ID]],Transactions!A$2:A$501,Transactions!B$2:B$501)</f>
        <v>220</v>
      </c>
      <c r="J1389">
        <f>_xlfn.XLOOKUP(Table1[[#This Row],[Transaction_ID]],Transactions!$A$2:$A$501,Transactions!$C$2:$C$501)</f>
        <v>2</v>
      </c>
      <c r="K1389" t="str">
        <f>_xlfn.XLOOKUP(Table1[[#This Row],[Transaction_ID]],Transactions!A$2:A$501,Transactions!F$2:F$501)</f>
        <v>Credit Card</v>
      </c>
      <c r="L1389" t="b">
        <f>_xlfn.XLOOKUP(Table1[[#This Row],[Transaction_ID]],Transactions!A$2:A$501,Transactions!G$2:G$501)</f>
        <v>1</v>
      </c>
      <c r="M1389" s="1">
        <f>IF(L1389=TRUE, _xlfn.XLOOKUP(C1389, Products!A$2:A$91,Products!G$2:G$91), 0)</f>
        <v>0</v>
      </c>
      <c r="N1389" t="str">
        <f ca="1">_xlfn.TEXTJOIN(", ", TRUE,
 IF(AND(L1389=TRUE, E1389&gt;0), "Membership Pricing", ""),
 IF(AND(L1389=TRUE, M1389&gt;0), "PC Points", ""),
 IF(AND(_xlfn.XLOOKUP(C1389, Products!A:A, Products!C:C, "")="Bakery", RAND()&lt;0.3), "50% Perishable", "")
)</f>
        <v/>
      </c>
      <c r="O1389" s="5">
        <f t="shared" ca="1" si="43"/>
        <v>0</v>
      </c>
    </row>
    <row r="1390" spans="1:15" x14ac:dyDescent="0.45">
      <c r="A1390" t="s">
        <v>255</v>
      </c>
      <c r="B1390" s="6">
        <f>_xlfn.XLOOKUP(Table1[[#This Row],[Transaction_ID]],Transactions!A$2:A$501,Transactions!D$2:D$501)</f>
        <v>45697</v>
      </c>
      <c r="C1390">
        <v>123576</v>
      </c>
      <c r="D1390" s="5">
        <f>_xlfn.XLOOKUP(Table1[[#This Row],[SKU]],Products!A$2:A$91,Products!E$2:E$91)</f>
        <v>2.99</v>
      </c>
      <c r="E1390" s="5">
        <f>_xlfn.XLOOKUP(C1390,Products!A$2:A$91,Products!F$2:F$91)</f>
        <v>0</v>
      </c>
      <c r="F1390">
        <v>4</v>
      </c>
      <c r="G1390" s="5">
        <f>Table1[[#This Row],[Price]]*Table1[[#This Row],[Quantity_Sold]]</f>
        <v>11.96</v>
      </c>
      <c r="H1390" s="5">
        <f t="shared" ca="1" si="42"/>
        <v>11.96</v>
      </c>
      <c r="I1390">
        <f>_xlfn.XLOOKUP(Table1[[#This Row],[Transaction_ID]],Transactions!A$2:A$501,Transactions!B$2:B$501)</f>
        <v>214</v>
      </c>
      <c r="J1390">
        <f>_xlfn.XLOOKUP(Table1[[#This Row],[Transaction_ID]],Transactions!$A$2:$A$501,Transactions!$C$2:$C$501)</f>
        <v>1</v>
      </c>
      <c r="K1390" t="str">
        <f>_xlfn.XLOOKUP(Table1[[#This Row],[Transaction_ID]],Transactions!A$2:A$501,Transactions!F$2:F$501)</f>
        <v>Cash</v>
      </c>
      <c r="L1390" t="b">
        <f>_xlfn.XLOOKUP(Table1[[#This Row],[Transaction_ID]],Transactions!A$2:A$501,Transactions!G$2:G$501)</f>
        <v>1</v>
      </c>
      <c r="M1390" s="1">
        <f>IF(L1390=TRUE, _xlfn.XLOOKUP(C1390, Products!A$2:A$91,Products!G$2:G$91), 0)</f>
        <v>0</v>
      </c>
      <c r="N1390" t="str">
        <f ca="1">_xlfn.TEXTJOIN(", ", TRUE,
 IF(AND(L1390=TRUE, E1390&gt;0), "Membership Pricing", ""),
 IF(AND(L1390=TRUE, M1390&gt;0), "PC Points", ""),
 IF(AND(_xlfn.XLOOKUP(C1390, Products!A:A, Products!C:C, "")="Bakery", RAND()&lt;0.3), "50% Perishable", "")
)</f>
        <v/>
      </c>
      <c r="O1390" s="5">
        <f t="shared" ca="1" si="43"/>
        <v>0</v>
      </c>
    </row>
    <row r="1391" spans="1:15" x14ac:dyDescent="0.45">
      <c r="A1391" t="s">
        <v>255</v>
      </c>
      <c r="B1391" s="6">
        <f>_xlfn.XLOOKUP(Table1[[#This Row],[Transaction_ID]],Transactions!A$2:A$501,Transactions!D$2:D$501)</f>
        <v>45697</v>
      </c>
      <c r="C1391">
        <v>123590</v>
      </c>
      <c r="D1391" s="5">
        <f>_xlfn.XLOOKUP(Table1[[#This Row],[SKU]],Products!A$2:A$91,Products!E$2:E$91)</f>
        <v>6.99</v>
      </c>
      <c r="E1391" s="5">
        <f>_xlfn.XLOOKUP(C1391,Products!A$2:A$91,Products!F$2:F$91)</f>
        <v>6</v>
      </c>
      <c r="F1391">
        <v>1</v>
      </c>
      <c r="G1391" s="5">
        <f>Table1[[#This Row],[Price]]*Table1[[#This Row],[Quantity_Sold]]</f>
        <v>6.99</v>
      </c>
      <c r="H1391" s="5">
        <f t="shared" ca="1" si="42"/>
        <v>6</v>
      </c>
      <c r="I1391">
        <f>_xlfn.XLOOKUP(Table1[[#This Row],[Transaction_ID]],Transactions!A$2:A$501,Transactions!B$2:B$501)</f>
        <v>214</v>
      </c>
      <c r="J1391">
        <f>_xlfn.XLOOKUP(Table1[[#This Row],[Transaction_ID]],Transactions!$A$2:$A$501,Transactions!$C$2:$C$501)</f>
        <v>1</v>
      </c>
      <c r="K1391" t="str">
        <f>_xlfn.XLOOKUP(Table1[[#This Row],[Transaction_ID]],Transactions!A$2:A$501,Transactions!F$2:F$501)</f>
        <v>Cash</v>
      </c>
      <c r="L1391" t="b">
        <f>_xlfn.XLOOKUP(Table1[[#This Row],[Transaction_ID]],Transactions!A$2:A$501,Transactions!G$2:G$501)</f>
        <v>1</v>
      </c>
      <c r="M1391" s="1">
        <f>IF(L1391=TRUE, _xlfn.XLOOKUP(C1391, Products!A$2:A$91,Products!G$2:G$91), 0)</f>
        <v>0</v>
      </c>
      <c r="N1391" t="str">
        <f ca="1">_xlfn.TEXTJOIN(", ", TRUE,
 IF(AND(L1391=TRUE, E1391&gt;0), "Membership Pricing", ""),
 IF(AND(L1391=TRUE, M1391&gt;0), "PC Points", ""),
 IF(AND(_xlfn.XLOOKUP(C1391, Products!A:A, Products!C:C, "")="Bakery", RAND()&lt;0.3), "50% Perishable", "")
)</f>
        <v>Membership Pricing</v>
      </c>
      <c r="O1391" s="5">
        <f t="shared" ca="1" si="43"/>
        <v>0.99000000000000021</v>
      </c>
    </row>
    <row r="1392" spans="1:15" x14ac:dyDescent="0.45">
      <c r="A1392" t="s">
        <v>255</v>
      </c>
      <c r="B1392" s="6">
        <f>_xlfn.XLOOKUP(Table1[[#This Row],[Transaction_ID]],Transactions!A$2:A$501,Transactions!D$2:D$501)</f>
        <v>45697</v>
      </c>
      <c r="C1392">
        <v>123523</v>
      </c>
      <c r="D1392" s="5">
        <f>_xlfn.XLOOKUP(Table1[[#This Row],[SKU]],Products!A$2:A$91,Products!E$2:E$91)</f>
        <v>5.99</v>
      </c>
      <c r="E1392" s="5">
        <f>_xlfn.XLOOKUP(C1392,Products!A$2:A$91,Products!F$2:F$91)</f>
        <v>0</v>
      </c>
      <c r="F1392">
        <v>1</v>
      </c>
      <c r="G1392" s="5">
        <f>Table1[[#This Row],[Price]]*Table1[[#This Row],[Quantity_Sold]]</f>
        <v>5.99</v>
      </c>
      <c r="H1392" s="5">
        <f t="shared" ca="1" si="42"/>
        <v>5.99</v>
      </c>
      <c r="I1392">
        <f>_xlfn.XLOOKUP(Table1[[#This Row],[Transaction_ID]],Transactions!A$2:A$501,Transactions!B$2:B$501)</f>
        <v>214</v>
      </c>
      <c r="J1392">
        <f>_xlfn.XLOOKUP(Table1[[#This Row],[Transaction_ID]],Transactions!$A$2:$A$501,Transactions!$C$2:$C$501)</f>
        <v>1</v>
      </c>
      <c r="K1392" t="str">
        <f>_xlfn.XLOOKUP(Table1[[#This Row],[Transaction_ID]],Transactions!A$2:A$501,Transactions!F$2:F$501)</f>
        <v>Cash</v>
      </c>
      <c r="L1392" t="b">
        <f>_xlfn.XLOOKUP(Table1[[#This Row],[Transaction_ID]],Transactions!A$2:A$501,Transactions!G$2:G$501)</f>
        <v>1</v>
      </c>
      <c r="M1392" s="1">
        <f>IF(L1392=TRUE, _xlfn.XLOOKUP(C1392, Products!A$2:A$91,Products!G$2:G$91), 0)</f>
        <v>0</v>
      </c>
      <c r="N1392" t="str">
        <f ca="1">_xlfn.TEXTJOIN(", ", TRUE,
 IF(AND(L1392=TRUE, E1392&gt;0), "Membership Pricing", ""),
 IF(AND(L1392=TRUE, M1392&gt;0), "PC Points", ""),
 IF(AND(_xlfn.XLOOKUP(C1392, Products!A:A, Products!C:C, "")="Bakery", RAND()&lt;0.3), "50% Perishable", "")
)</f>
        <v/>
      </c>
      <c r="O1392" s="5">
        <f t="shared" ca="1" si="43"/>
        <v>0</v>
      </c>
    </row>
    <row r="1393" spans="1:15" x14ac:dyDescent="0.45">
      <c r="A1393" t="s">
        <v>255</v>
      </c>
      <c r="B1393" s="6">
        <f>_xlfn.XLOOKUP(Table1[[#This Row],[Transaction_ID]],Transactions!A$2:A$501,Transactions!D$2:D$501)</f>
        <v>45697</v>
      </c>
      <c r="C1393">
        <v>123516</v>
      </c>
      <c r="D1393" s="5">
        <f>_xlfn.XLOOKUP(Table1[[#This Row],[SKU]],Products!A$2:A$91,Products!E$2:E$91)</f>
        <v>7.99</v>
      </c>
      <c r="E1393" s="5">
        <f>_xlfn.XLOOKUP(C1393,Products!A$2:A$91,Products!F$2:F$91)</f>
        <v>0</v>
      </c>
      <c r="F1393">
        <v>5</v>
      </c>
      <c r="G1393" s="5">
        <f>Table1[[#This Row],[Price]]*Table1[[#This Row],[Quantity_Sold]]</f>
        <v>39.950000000000003</v>
      </c>
      <c r="H1393" s="5">
        <f t="shared" ca="1" si="42"/>
        <v>39.950000000000003</v>
      </c>
      <c r="I1393">
        <f>_xlfn.XLOOKUP(Table1[[#This Row],[Transaction_ID]],Transactions!A$2:A$501,Transactions!B$2:B$501)</f>
        <v>214</v>
      </c>
      <c r="J1393">
        <f>_xlfn.XLOOKUP(Table1[[#This Row],[Transaction_ID]],Transactions!$A$2:$A$501,Transactions!$C$2:$C$501)</f>
        <v>1</v>
      </c>
      <c r="K1393" t="str">
        <f>_xlfn.XLOOKUP(Table1[[#This Row],[Transaction_ID]],Transactions!A$2:A$501,Transactions!F$2:F$501)</f>
        <v>Cash</v>
      </c>
      <c r="L1393" t="b">
        <f>_xlfn.XLOOKUP(Table1[[#This Row],[Transaction_ID]],Transactions!A$2:A$501,Transactions!G$2:G$501)</f>
        <v>1</v>
      </c>
      <c r="M1393" s="1">
        <f>IF(L1393=TRUE, _xlfn.XLOOKUP(C1393, Products!A$2:A$91,Products!G$2:G$91), 0)</f>
        <v>0</v>
      </c>
      <c r="N1393" t="str">
        <f ca="1">_xlfn.TEXTJOIN(", ", TRUE,
 IF(AND(L1393=TRUE, E1393&gt;0), "Membership Pricing", ""),
 IF(AND(L1393=TRUE, M1393&gt;0), "PC Points", ""),
 IF(AND(_xlfn.XLOOKUP(C1393, Products!A:A, Products!C:C, "")="Bakery", RAND()&lt;0.3), "50% Perishable", "")
)</f>
        <v/>
      </c>
      <c r="O1393" s="5">
        <f t="shared" ca="1" si="43"/>
        <v>0</v>
      </c>
    </row>
    <row r="1394" spans="1:15" x14ac:dyDescent="0.45">
      <c r="A1394" t="s">
        <v>256</v>
      </c>
      <c r="B1394" s="6">
        <f>_xlfn.XLOOKUP(Table1[[#This Row],[Transaction_ID]],Transactions!A$2:A$501,Transactions!D$2:D$501)</f>
        <v>45697</v>
      </c>
      <c r="C1394">
        <v>123566</v>
      </c>
      <c r="D1394" s="5">
        <f>_xlfn.XLOOKUP(Table1[[#This Row],[SKU]],Products!A$2:A$91,Products!E$2:E$91)</f>
        <v>2.4900000000000002</v>
      </c>
      <c r="E1394" s="5">
        <f>_xlfn.XLOOKUP(C1394,Products!A$2:A$91,Products!F$2:F$91)</f>
        <v>0</v>
      </c>
      <c r="F1394">
        <v>3</v>
      </c>
      <c r="G1394" s="5">
        <f>Table1[[#This Row],[Price]]*Table1[[#This Row],[Quantity_Sold]]</f>
        <v>7.4700000000000006</v>
      </c>
      <c r="H1394" s="5">
        <f t="shared" ca="1" si="42"/>
        <v>7.4700000000000006</v>
      </c>
      <c r="I1394">
        <f>_xlfn.XLOOKUP(Table1[[#This Row],[Transaction_ID]],Transactions!A$2:A$501,Transactions!B$2:B$501)</f>
        <v>223</v>
      </c>
      <c r="J1394">
        <f>_xlfn.XLOOKUP(Table1[[#This Row],[Transaction_ID]],Transactions!$A$2:$A$501,Transactions!$C$2:$C$501)</f>
        <v>6</v>
      </c>
      <c r="K1394" t="str">
        <f>_xlfn.XLOOKUP(Table1[[#This Row],[Transaction_ID]],Transactions!A$2:A$501,Transactions!F$2:F$501)</f>
        <v>Cash</v>
      </c>
      <c r="L1394" t="b">
        <f>_xlfn.XLOOKUP(Table1[[#This Row],[Transaction_ID]],Transactions!A$2:A$501,Transactions!G$2:G$501)</f>
        <v>1</v>
      </c>
      <c r="M1394" s="1">
        <f>IF(L1394=TRUE, _xlfn.XLOOKUP(C1394, Products!A$2:A$91,Products!G$2:G$91), 0)</f>
        <v>0</v>
      </c>
      <c r="N1394" t="str">
        <f ca="1">_xlfn.TEXTJOIN(", ", TRUE,
 IF(AND(L1394=TRUE, E1394&gt;0), "Membership Pricing", ""),
 IF(AND(L1394=TRUE, M1394&gt;0), "PC Points", ""),
 IF(AND(_xlfn.XLOOKUP(C1394, Products!A:A, Products!C:C, "")="Bakery", RAND()&lt;0.3), "50% Perishable", "")
)</f>
        <v/>
      </c>
      <c r="O1394" s="5">
        <f t="shared" ca="1" si="43"/>
        <v>0</v>
      </c>
    </row>
    <row r="1395" spans="1:15" x14ac:dyDescent="0.45">
      <c r="A1395" t="s">
        <v>256</v>
      </c>
      <c r="B1395" s="6">
        <f>_xlfn.XLOOKUP(Table1[[#This Row],[Transaction_ID]],Transactions!A$2:A$501,Transactions!D$2:D$501)</f>
        <v>45697</v>
      </c>
      <c r="C1395">
        <v>123592</v>
      </c>
      <c r="D1395" s="5">
        <f>_xlfn.XLOOKUP(Table1[[#This Row],[SKU]],Products!A$2:A$91,Products!E$2:E$91)</f>
        <v>2.99</v>
      </c>
      <c r="E1395" s="5">
        <f>_xlfn.XLOOKUP(C1395,Products!A$2:A$91,Products!F$2:F$91)</f>
        <v>0</v>
      </c>
      <c r="F1395">
        <v>4</v>
      </c>
      <c r="G1395" s="5">
        <f>Table1[[#This Row],[Price]]*Table1[[#This Row],[Quantity_Sold]]</f>
        <v>11.96</v>
      </c>
      <c r="H1395" s="5">
        <f t="shared" ca="1" si="42"/>
        <v>11.96</v>
      </c>
      <c r="I1395">
        <f>_xlfn.XLOOKUP(Table1[[#This Row],[Transaction_ID]],Transactions!A$2:A$501,Transactions!B$2:B$501)</f>
        <v>223</v>
      </c>
      <c r="J1395">
        <f>_xlfn.XLOOKUP(Table1[[#This Row],[Transaction_ID]],Transactions!$A$2:$A$501,Transactions!$C$2:$C$501)</f>
        <v>6</v>
      </c>
      <c r="K1395" t="str">
        <f>_xlfn.XLOOKUP(Table1[[#This Row],[Transaction_ID]],Transactions!A$2:A$501,Transactions!F$2:F$501)</f>
        <v>Cash</v>
      </c>
      <c r="L1395" t="b">
        <f>_xlfn.XLOOKUP(Table1[[#This Row],[Transaction_ID]],Transactions!A$2:A$501,Transactions!G$2:G$501)</f>
        <v>1</v>
      </c>
      <c r="M1395" s="1">
        <f>IF(L1395=TRUE, _xlfn.XLOOKUP(C1395, Products!A$2:A$91,Products!G$2:G$91), 0)</f>
        <v>0</v>
      </c>
      <c r="N1395" t="str">
        <f ca="1">_xlfn.TEXTJOIN(", ", TRUE,
 IF(AND(L1395=TRUE, E1395&gt;0), "Membership Pricing", ""),
 IF(AND(L1395=TRUE, M1395&gt;0), "PC Points", ""),
 IF(AND(_xlfn.XLOOKUP(C1395, Products!A:A, Products!C:C, "")="Bakery", RAND()&lt;0.3), "50% Perishable", "")
)</f>
        <v/>
      </c>
      <c r="O1395" s="5">
        <f t="shared" ca="1" si="43"/>
        <v>0</v>
      </c>
    </row>
    <row r="1396" spans="1:15" x14ac:dyDescent="0.45">
      <c r="A1396" t="s">
        <v>256</v>
      </c>
      <c r="B1396" s="6">
        <f>_xlfn.XLOOKUP(Table1[[#This Row],[Transaction_ID]],Transactions!A$2:A$501,Transactions!D$2:D$501)</f>
        <v>45697</v>
      </c>
      <c r="C1396">
        <v>123558</v>
      </c>
      <c r="D1396" s="5">
        <f>_xlfn.XLOOKUP(Table1[[#This Row],[SKU]],Products!A$2:A$91,Products!E$2:E$91)</f>
        <v>3.99</v>
      </c>
      <c r="E1396" s="5">
        <f>_xlfn.XLOOKUP(C1396,Products!A$2:A$91,Products!F$2:F$91)</f>
        <v>0</v>
      </c>
      <c r="F1396">
        <v>3</v>
      </c>
      <c r="G1396" s="5">
        <f>Table1[[#This Row],[Price]]*Table1[[#This Row],[Quantity_Sold]]</f>
        <v>11.97</v>
      </c>
      <c r="H1396" s="5">
        <f t="shared" ca="1" si="42"/>
        <v>11.97</v>
      </c>
      <c r="I1396">
        <f>_xlfn.XLOOKUP(Table1[[#This Row],[Transaction_ID]],Transactions!A$2:A$501,Transactions!B$2:B$501)</f>
        <v>223</v>
      </c>
      <c r="J1396">
        <f>_xlfn.XLOOKUP(Table1[[#This Row],[Transaction_ID]],Transactions!$A$2:$A$501,Transactions!$C$2:$C$501)</f>
        <v>6</v>
      </c>
      <c r="K1396" t="str">
        <f>_xlfn.XLOOKUP(Table1[[#This Row],[Transaction_ID]],Transactions!A$2:A$501,Transactions!F$2:F$501)</f>
        <v>Cash</v>
      </c>
      <c r="L1396" t="b">
        <f>_xlfn.XLOOKUP(Table1[[#This Row],[Transaction_ID]],Transactions!A$2:A$501,Transactions!G$2:G$501)</f>
        <v>1</v>
      </c>
      <c r="M1396" s="1">
        <f>IF(L1396=TRUE, _xlfn.XLOOKUP(C1396, Products!A$2:A$91,Products!G$2:G$91), 0)</f>
        <v>0</v>
      </c>
      <c r="N1396" t="str">
        <f ca="1">_xlfn.TEXTJOIN(", ", TRUE,
 IF(AND(L1396=TRUE, E1396&gt;0), "Membership Pricing", ""),
 IF(AND(L1396=TRUE, M1396&gt;0), "PC Points", ""),
 IF(AND(_xlfn.XLOOKUP(C1396, Products!A:A, Products!C:C, "")="Bakery", RAND()&lt;0.3), "50% Perishable", "")
)</f>
        <v/>
      </c>
      <c r="O1396" s="5">
        <f t="shared" ca="1" si="43"/>
        <v>0</v>
      </c>
    </row>
    <row r="1397" spans="1:15" x14ac:dyDescent="0.45">
      <c r="A1397" t="s">
        <v>256</v>
      </c>
      <c r="B1397" s="6">
        <f>_xlfn.XLOOKUP(Table1[[#This Row],[Transaction_ID]],Transactions!A$2:A$501,Transactions!D$2:D$501)</f>
        <v>45697</v>
      </c>
      <c r="C1397">
        <v>123594</v>
      </c>
      <c r="D1397" s="5">
        <f>_xlfn.XLOOKUP(Table1[[#This Row],[SKU]],Products!A$2:A$91,Products!E$2:E$91)</f>
        <v>3.49</v>
      </c>
      <c r="E1397" s="5">
        <f>_xlfn.XLOOKUP(C1397,Products!A$2:A$91,Products!F$2:F$91)</f>
        <v>0</v>
      </c>
      <c r="F1397">
        <v>5</v>
      </c>
      <c r="G1397" s="5">
        <f>Table1[[#This Row],[Price]]*Table1[[#This Row],[Quantity_Sold]]</f>
        <v>17.450000000000003</v>
      </c>
      <c r="H1397" s="5">
        <f t="shared" ca="1" si="42"/>
        <v>17.450000000000003</v>
      </c>
      <c r="I1397">
        <f>_xlfn.XLOOKUP(Table1[[#This Row],[Transaction_ID]],Transactions!A$2:A$501,Transactions!B$2:B$501)</f>
        <v>223</v>
      </c>
      <c r="J1397">
        <f>_xlfn.XLOOKUP(Table1[[#This Row],[Transaction_ID]],Transactions!$A$2:$A$501,Transactions!$C$2:$C$501)</f>
        <v>6</v>
      </c>
      <c r="K1397" t="str">
        <f>_xlfn.XLOOKUP(Table1[[#This Row],[Transaction_ID]],Transactions!A$2:A$501,Transactions!F$2:F$501)</f>
        <v>Cash</v>
      </c>
      <c r="L1397" t="b">
        <f>_xlfn.XLOOKUP(Table1[[#This Row],[Transaction_ID]],Transactions!A$2:A$501,Transactions!G$2:G$501)</f>
        <v>1</v>
      </c>
      <c r="M1397" s="1">
        <f>IF(L1397=TRUE, _xlfn.XLOOKUP(C1397, Products!A$2:A$91,Products!G$2:G$91), 0)</f>
        <v>0</v>
      </c>
      <c r="N1397" t="str">
        <f ca="1">_xlfn.TEXTJOIN(", ", TRUE,
 IF(AND(L1397=TRUE, E1397&gt;0), "Membership Pricing", ""),
 IF(AND(L1397=TRUE, M1397&gt;0), "PC Points", ""),
 IF(AND(_xlfn.XLOOKUP(C1397, Products!A:A, Products!C:C, "")="Bakery", RAND()&lt;0.3), "50% Perishable", "")
)</f>
        <v/>
      </c>
      <c r="O1397" s="5">
        <f t="shared" ca="1" si="43"/>
        <v>0</v>
      </c>
    </row>
    <row r="1398" spans="1:15" x14ac:dyDescent="0.45">
      <c r="A1398" t="s">
        <v>257</v>
      </c>
      <c r="B1398" s="6">
        <f>_xlfn.XLOOKUP(Table1[[#This Row],[Transaction_ID]],Transactions!A$2:A$501,Transactions!D$2:D$501)</f>
        <v>45720</v>
      </c>
      <c r="C1398">
        <v>123576</v>
      </c>
      <c r="D1398" s="5">
        <f>_xlfn.XLOOKUP(Table1[[#This Row],[SKU]],Products!A$2:A$91,Products!E$2:E$91)</f>
        <v>2.99</v>
      </c>
      <c r="E1398" s="5">
        <f>_xlfn.XLOOKUP(C1398,Products!A$2:A$91,Products!F$2:F$91)</f>
        <v>0</v>
      </c>
      <c r="F1398">
        <v>5</v>
      </c>
      <c r="G1398" s="5">
        <f>Table1[[#This Row],[Price]]*Table1[[#This Row],[Quantity_Sold]]</f>
        <v>14.950000000000001</v>
      </c>
      <c r="H1398" s="5">
        <f t="shared" ca="1" si="42"/>
        <v>14.950000000000001</v>
      </c>
      <c r="I1398">
        <f>_xlfn.XLOOKUP(Table1[[#This Row],[Transaction_ID]],Transactions!A$2:A$501,Transactions!B$2:B$501)</f>
        <v>213</v>
      </c>
      <c r="J1398">
        <f>_xlfn.XLOOKUP(Table1[[#This Row],[Transaction_ID]],Transactions!$A$2:$A$501,Transactions!$C$2:$C$501)</f>
        <v>4</v>
      </c>
      <c r="K1398" t="str">
        <f>_xlfn.XLOOKUP(Table1[[#This Row],[Transaction_ID]],Transactions!A$2:A$501,Transactions!F$2:F$501)</f>
        <v>Cash</v>
      </c>
      <c r="L1398" t="b">
        <f>_xlfn.XLOOKUP(Table1[[#This Row],[Transaction_ID]],Transactions!A$2:A$501,Transactions!G$2:G$501)</f>
        <v>1</v>
      </c>
      <c r="M1398" s="1">
        <f>IF(L1398=TRUE, _xlfn.XLOOKUP(C1398, Products!A$2:A$91,Products!G$2:G$91), 0)</f>
        <v>0</v>
      </c>
      <c r="N1398" t="str">
        <f ca="1">_xlfn.TEXTJOIN(", ", TRUE,
 IF(AND(L1398=TRUE, E1398&gt;0), "Membership Pricing", ""),
 IF(AND(L1398=TRUE, M1398&gt;0), "PC Points", ""),
 IF(AND(_xlfn.XLOOKUP(C1398, Products!A:A, Products!C:C, "")="Bakery", RAND()&lt;0.3), "50% Perishable", "")
)</f>
        <v/>
      </c>
      <c r="O1398" s="5">
        <f t="shared" ca="1" si="43"/>
        <v>0</v>
      </c>
    </row>
    <row r="1399" spans="1:15" x14ac:dyDescent="0.45">
      <c r="A1399" t="s">
        <v>257</v>
      </c>
      <c r="B1399" s="6">
        <f>_xlfn.XLOOKUP(Table1[[#This Row],[Transaction_ID]],Transactions!A$2:A$501,Transactions!D$2:D$501)</f>
        <v>45720</v>
      </c>
      <c r="C1399">
        <v>123530</v>
      </c>
      <c r="D1399" s="5">
        <f>_xlfn.XLOOKUP(Table1[[#This Row],[SKU]],Products!A$2:A$91,Products!E$2:E$91)</f>
        <v>3.49</v>
      </c>
      <c r="E1399" s="5">
        <f>_xlfn.XLOOKUP(C1399,Products!A$2:A$91,Products!F$2:F$91)</f>
        <v>0</v>
      </c>
      <c r="F1399">
        <v>3</v>
      </c>
      <c r="G1399" s="5">
        <f>Table1[[#This Row],[Price]]*Table1[[#This Row],[Quantity_Sold]]</f>
        <v>10.47</v>
      </c>
      <c r="H1399" s="5">
        <f t="shared" ca="1" si="42"/>
        <v>10.47</v>
      </c>
      <c r="I1399">
        <f>_xlfn.XLOOKUP(Table1[[#This Row],[Transaction_ID]],Transactions!A$2:A$501,Transactions!B$2:B$501)</f>
        <v>213</v>
      </c>
      <c r="J1399">
        <f>_xlfn.XLOOKUP(Table1[[#This Row],[Transaction_ID]],Transactions!$A$2:$A$501,Transactions!$C$2:$C$501)</f>
        <v>4</v>
      </c>
      <c r="K1399" t="str">
        <f>_xlfn.XLOOKUP(Table1[[#This Row],[Transaction_ID]],Transactions!A$2:A$501,Transactions!F$2:F$501)</f>
        <v>Cash</v>
      </c>
      <c r="L1399" t="b">
        <f>_xlfn.XLOOKUP(Table1[[#This Row],[Transaction_ID]],Transactions!A$2:A$501,Transactions!G$2:G$501)</f>
        <v>1</v>
      </c>
      <c r="M1399" s="1">
        <f>IF(L1399=TRUE, _xlfn.XLOOKUP(C1399, Products!A$2:A$91,Products!G$2:G$91), 0)</f>
        <v>0</v>
      </c>
      <c r="N1399" t="str">
        <f ca="1">_xlfn.TEXTJOIN(", ", TRUE,
 IF(AND(L1399=TRUE, E1399&gt;0), "Membership Pricing", ""),
 IF(AND(L1399=TRUE, M1399&gt;0), "PC Points", ""),
 IF(AND(_xlfn.XLOOKUP(C1399, Products!A:A, Products!C:C, "")="Bakery", RAND()&lt;0.3), "50% Perishable", "")
)</f>
        <v/>
      </c>
      <c r="O1399" s="5">
        <f t="shared" ca="1" si="43"/>
        <v>0</v>
      </c>
    </row>
    <row r="1400" spans="1:15" x14ac:dyDescent="0.45">
      <c r="A1400" t="s">
        <v>257</v>
      </c>
      <c r="B1400" s="6">
        <f>_xlfn.XLOOKUP(Table1[[#This Row],[Transaction_ID]],Transactions!A$2:A$501,Transactions!D$2:D$501)</f>
        <v>45720</v>
      </c>
      <c r="C1400">
        <v>123552</v>
      </c>
      <c r="D1400" s="5">
        <f>_xlfn.XLOOKUP(Table1[[#This Row],[SKU]],Products!A$2:A$91,Products!E$2:E$91)</f>
        <v>5.49</v>
      </c>
      <c r="E1400" s="5">
        <f>_xlfn.XLOOKUP(C1400,Products!A$2:A$91,Products!F$2:F$91)</f>
        <v>0</v>
      </c>
      <c r="F1400">
        <v>3</v>
      </c>
      <c r="G1400" s="5">
        <f>Table1[[#This Row],[Price]]*Table1[[#This Row],[Quantity_Sold]]</f>
        <v>16.47</v>
      </c>
      <c r="H1400" s="5">
        <f t="shared" ca="1" si="42"/>
        <v>16.47</v>
      </c>
      <c r="I1400">
        <f>_xlfn.XLOOKUP(Table1[[#This Row],[Transaction_ID]],Transactions!A$2:A$501,Transactions!B$2:B$501)</f>
        <v>213</v>
      </c>
      <c r="J1400">
        <f>_xlfn.XLOOKUP(Table1[[#This Row],[Transaction_ID]],Transactions!$A$2:$A$501,Transactions!$C$2:$C$501)</f>
        <v>4</v>
      </c>
      <c r="K1400" t="str">
        <f>_xlfn.XLOOKUP(Table1[[#This Row],[Transaction_ID]],Transactions!A$2:A$501,Transactions!F$2:F$501)</f>
        <v>Cash</v>
      </c>
      <c r="L1400" t="b">
        <f>_xlfn.XLOOKUP(Table1[[#This Row],[Transaction_ID]],Transactions!A$2:A$501,Transactions!G$2:G$501)</f>
        <v>1</v>
      </c>
      <c r="M1400" s="1">
        <f>IF(L1400=TRUE, _xlfn.XLOOKUP(C1400, Products!A$2:A$91,Products!G$2:G$91), 0)</f>
        <v>0</v>
      </c>
      <c r="N1400" t="str">
        <f ca="1">_xlfn.TEXTJOIN(", ", TRUE,
 IF(AND(L1400=TRUE, E1400&gt;0), "Membership Pricing", ""),
 IF(AND(L1400=TRUE, M1400&gt;0), "PC Points", ""),
 IF(AND(_xlfn.XLOOKUP(C1400, Products!A:A, Products!C:C, "")="Bakery", RAND()&lt;0.3), "50% Perishable", "")
)</f>
        <v/>
      </c>
      <c r="O1400" s="5">
        <f t="shared" ca="1" si="43"/>
        <v>0</v>
      </c>
    </row>
    <row r="1401" spans="1:15" x14ac:dyDescent="0.45">
      <c r="A1401" t="s">
        <v>257</v>
      </c>
      <c r="B1401" s="6">
        <f>_xlfn.XLOOKUP(Table1[[#This Row],[Transaction_ID]],Transactions!A$2:A$501,Transactions!D$2:D$501)</f>
        <v>45720</v>
      </c>
      <c r="C1401">
        <v>123569</v>
      </c>
      <c r="D1401" s="5">
        <f>_xlfn.XLOOKUP(Table1[[#This Row],[SKU]],Products!A$2:A$91,Products!E$2:E$91)</f>
        <v>3.99</v>
      </c>
      <c r="E1401" s="5">
        <f>_xlfn.XLOOKUP(C1401,Products!A$2:A$91,Products!F$2:F$91)</f>
        <v>0</v>
      </c>
      <c r="F1401">
        <v>3</v>
      </c>
      <c r="G1401" s="5">
        <f>Table1[[#This Row],[Price]]*Table1[[#This Row],[Quantity_Sold]]</f>
        <v>11.97</v>
      </c>
      <c r="H1401" s="5">
        <f t="shared" ca="1" si="42"/>
        <v>11.97</v>
      </c>
      <c r="I1401">
        <f>_xlfn.XLOOKUP(Table1[[#This Row],[Transaction_ID]],Transactions!A$2:A$501,Transactions!B$2:B$501)</f>
        <v>213</v>
      </c>
      <c r="J1401">
        <f>_xlfn.XLOOKUP(Table1[[#This Row],[Transaction_ID]],Transactions!$A$2:$A$501,Transactions!$C$2:$C$501)</f>
        <v>4</v>
      </c>
      <c r="K1401" t="str">
        <f>_xlfn.XLOOKUP(Table1[[#This Row],[Transaction_ID]],Transactions!A$2:A$501,Transactions!F$2:F$501)</f>
        <v>Cash</v>
      </c>
      <c r="L1401" t="b">
        <f>_xlfn.XLOOKUP(Table1[[#This Row],[Transaction_ID]],Transactions!A$2:A$501,Transactions!G$2:G$501)</f>
        <v>1</v>
      </c>
      <c r="M1401" s="1">
        <f>IF(L1401=TRUE, _xlfn.XLOOKUP(C1401, Products!A$2:A$91,Products!G$2:G$91), 0)</f>
        <v>0</v>
      </c>
      <c r="N1401" t="str">
        <f ca="1">_xlfn.TEXTJOIN(", ", TRUE,
 IF(AND(L1401=TRUE, E1401&gt;0), "Membership Pricing", ""),
 IF(AND(L1401=TRUE, M1401&gt;0), "PC Points", ""),
 IF(AND(_xlfn.XLOOKUP(C1401, Products!A:A, Products!C:C, "")="Bakery", RAND()&lt;0.3), "50% Perishable", "")
)</f>
        <v/>
      </c>
      <c r="O1401" s="5">
        <f t="shared" ca="1" si="43"/>
        <v>0</v>
      </c>
    </row>
    <row r="1402" spans="1:15" x14ac:dyDescent="0.45">
      <c r="A1402" t="s">
        <v>258</v>
      </c>
      <c r="B1402" s="6">
        <f>_xlfn.XLOOKUP(Table1[[#This Row],[Transaction_ID]],Transactions!A$2:A$501,Transactions!D$2:D$501)</f>
        <v>45720</v>
      </c>
      <c r="C1402">
        <v>123578</v>
      </c>
      <c r="D1402" s="5">
        <f>_xlfn.XLOOKUP(Table1[[#This Row],[SKU]],Products!A$2:A$91,Products!E$2:E$91)</f>
        <v>3.29</v>
      </c>
      <c r="E1402" s="5">
        <f>_xlfn.XLOOKUP(C1402,Products!A$2:A$91,Products!F$2:F$91)</f>
        <v>0</v>
      </c>
      <c r="F1402">
        <v>2</v>
      </c>
      <c r="G1402" s="5">
        <f>Table1[[#This Row],[Price]]*Table1[[#This Row],[Quantity_Sold]]</f>
        <v>6.58</v>
      </c>
      <c r="H1402" s="5">
        <f t="shared" ca="1" si="42"/>
        <v>6.58</v>
      </c>
      <c r="I1402">
        <f>_xlfn.XLOOKUP(Table1[[#This Row],[Transaction_ID]],Transactions!A$2:A$501,Transactions!B$2:B$501)</f>
        <v>223</v>
      </c>
      <c r="J1402">
        <f>_xlfn.XLOOKUP(Table1[[#This Row],[Transaction_ID]],Transactions!$A$2:$A$501,Transactions!$C$2:$C$501)</f>
        <v>4</v>
      </c>
      <c r="K1402" t="str">
        <f>_xlfn.XLOOKUP(Table1[[#This Row],[Transaction_ID]],Transactions!A$2:A$501,Transactions!F$2:F$501)</f>
        <v>Cash</v>
      </c>
      <c r="L1402" t="b">
        <f>_xlfn.XLOOKUP(Table1[[#This Row],[Transaction_ID]],Transactions!A$2:A$501,Transactions!G$2:G$501)</f>
        <v>1</v>
      </c>
      <c r="M1402" s="1">
        <f>IF(L1402=TRUE, _xlfn.XLOOKUP(C1402, Products!A$2:A$91,Products!G$2:G$91), 0)</f>
        <v>0</v>
      </c>
      <c r="N1402" t="str">
        <f ca="1">_xlfn.TEXTJOIN(", ", TRUE,
 IF(AND(L1402=TRUE, E1402&gt;0), "Membership Pricing", ""),
 IF(AND(L1402=TRUE, M1402&gt;0), "PC Points", ""),
 IF(AND(_xlfn.XLOOKUP(C1402, Products!A:A, Products!C:C, "")="Bakery", RAND()&lt;0.3), "50% Perishable", "")
)</f>
        <v/>
      </c>
      <c r="O1402" s="5">
        <f t="shared" ca="1" si="43"/>
        <v>0</v>
      </c>
    </row>
    <row r="1403" spans="1:15" x14ac:dyDescent="0.45">
      <c r="A1403" t="s">
        <v>258</v>
      </c>
      <c r="B1403" s="6">
        <f>_xlfn.XLOOKUP(Table1[[#This Row],[Transaction_ID]],Transactions!A$2:A$501,Transactions!D$2:D$501)</f>
        <v>45720</v>
      </c>
      <c r="C1403">
        <v>123526</v>
      </c>
      <c r="D1403" s="5">
        <f>_xlfn.XLOOKUP(Table1[[#This Row],[SKU]],Products!A$2:A$91,Products!E$2:E$91)</f>
        <v>5.49</v>
      </c>
      <c r="E1403" s="5">
        <f>_xlfn.XLOOKUP(C1403,Products!A$2:A$91,Products!F$2:F$91)</f>
        <v>0</v>
      </c>
      <c r="F1403">
        <v>2</v>
      </c>
      <c r="G1403" s="5">
        <f>Table1[[#This Row],[Price]]*Table1[[#This Row],[Quantity_Sold]]</f>
        <v>10.98</v>
      </c>
      <c r="H1403" s="5">
        <f t="shared" ca="1" si="42"/>
        <v>5.49</v>
      </c>
      <c r="I1403">
        <f>_xlfn.XLOOKUP(Table1[[#This Row],[Transaction_ID]],Transactions!A$2:A$501,Transactions!B$2:B$501)</f>
        <v>223</v>
      </c>
      <c r="J1403">
        <f>_xlfn.XLOOKUP(Table1[[#This Row],[Transaction_ID]],Transactions!$A$2:$A$501,Transactions!$C$2:$C$501)</f>
        <v>4</v>
      </c>
      <c r="K1403" t="str">
        <f>_xlfn.XLOOKUP(Table1[[#This Row],[Transaction_ID]],Transactions!A$2:A$501,Transactions!F$2:F$501)</f>
        <v>Cash</v>
      </c>
      <c r="L1403" t="b">
        <f>_xlfn.XLOOKUP(Table1[[#This Row],[Transaction_ID]],Transactions!A$2:A$501,Transactions!G$2:G$501)</f>
        <v>1</v>
      </c>
      <c r="M1403" s="1">
        <f>IF(L1403=TRUE, _xlfn.XLOOKUP(C1403, Products!A$2:A$91,Products!G$2:G$91), 0)</f>
        <v>0</v>
      </c>
      <c r="N1403" t="str">
        <f ca="1">_xlfn.TEXTJOIN(", ", TRUE,
 IF(AND(L1403=TRUE, E1403&gt;0), "Membership Pricing", ""),
 IF(AND(L1403=TRUE, M1403&gt;0), "PC Points", ""),
 IF(AND(_xlfn.XLOOKUP(C1403, Products!A:A, Products!C:C, "")="Bakery", RAND()&lt;0.3), "50% Perishable", "")
)</f>
        <v>50% Perishable</v>
      </c>
      <c r="O1403" s="5">
        <f t="shared" ca="1" si="43"/>
        <v>5.49</v>
      </c>
    </row>
    <row r="1404" spans="1:15" x14ac:dyDescent="0.45">
      <c r="A1404" t="s">
        <v>258</v>
      </c>
      <c r="B1404" s="6">
        <f>_xlfn.XLOOKUP(Table1[[#This Row],[Transaction_ID]],Transactions!A$2:A$501,Transactions!D$2:D$501)</f>
        <v>45720</v>
      </c>
      <c r="C1404">
        <v>123587</v>
      </c>
      <c r="D1404" s="5">
        <f>_xlfn.XLOOKUP(Table1[[#This Row],[SKU]],Products!A$2:A$91,Products!E$2:E$91)</f>
        <v>3.99</v>
      </c>
      <c r="E1404" s="5">
        <f>_xlfn.XLOOKUP(C1404,Products!A$2:A$91,Products!F$2:F$91)</f>
        <v>0</v>
      </c>
      <c r="F1404">
        <v>2</v>
      </c>
      <c r="G1404" s="5">
        <f>Table1[[#This Row],[Price]]*Table1[[#This Row],[Quantity_Sold]]</f>
        <v>7.98</v>
      </c>
      <c r="H1404" s="5">
        <f t="shared" ca="1" si="42"/>
        <v>7.98</v>
      </c>
      <c r="I1404">
        <f>_xlfn.XLOOKUP(Table1[[#This Row],[Transaction_ID]],Transactions!A$2:A$501,Transactions!B$2:B$501)</f>
        <v>223</v>
      </c>
      <c r="J1404">
        <f>_xlfn.XLOOKUP(Table1[[#This Row],[Transaction_ID]],Transactions!$A$2:$A$501,Transactions!$C$2:$C$501)</f>
        <v>4</v>
      </c>
      <c r="K1404" t="str">
        <f>_xlfn.XLOOKUP(Table1[[#This Row],[Transaction_ID]],Transactions!A$2:A$501,Transactions!F$2:F$501)</f>
        <v>Cash</v>
      </c>
      <c r="L1404" t="b">
        <f>_xlfn.XLOOKUP(Table1[[#This Row],[Transaction_ID]],Transactions!A$2:A$501,Transactions!G$2:G$501)</f>
        <v>1</v>
      </c>
      <c r="M1404" s="1">
        <f>IF(L1404=TRUE, _xlfn.XLOOKUP(C1404, Products!A$2:A$91,Products!G$2:G$91), 0)</f>
        <v>0</v>
      </c>
      <c r="N1404" t="str">
        <f ca="1">_xlfn.TEXTJOIN(", ", TRUE,
 IF(AND(L1404=TRUE, E1404&gt;0), "Membership Pricing", ""),
 IF(AND(L1404=TRUE, M1404&gt;0), "PC Points", ""),
 IF(AND(_xlfn.XLOOKUP(C1404, Products!A:A, Products!C:C, "")="Bakery", RAND()&lt;0.3), "50% Perishable", "")
)</f>
        <v/>
      </c>
      <c r="O1404" s="5">
        <f t="shared" ca="1" si="43"/>
        <v>0</v>
      </c>
    </row>
    <row r="1405" spans="1:15" x14ac:dyDescent="0.45">
      <c r="A1405" t="s">
        <v>487</v>
      </c>
      <c r="B1405" s="6">
        <f>_xlfn.XLOOKUP(Table1[[#This Row],[Transaction_ID]],Transactions!A$2:A$501,Transactions!D$2:D$501)</f>
        <v>45736</v>
      </c>
      <c r="C1405">
        <v>123526</v>
      </c>
      <c r="D1405" s="5">
        <f>_xlfn.XLOOKUP(Table1[[#This Row],[SKU]],Products!A$2:A$91,Products!E$2:E$91)</f>
        <v>5.49</v>
      </c>
      <c r="E1405" s="5">
        <f>_xlfn.XLOOKUP(C1405,Products!A$2:A$91,Products!F$2:F$91)</f>
        <v>0</v>
      </c>
      <c r="F1405">
        <v>4</v>
      </c>
      <c r="G1405" s="5">
        <f>Table1[[#This Row],[Price]]*Table1[[#This Row],[Quantity_Sold]]</f>
        <v>21.96</v>
      </c>
      <c r="H1405" s="5">
        <f t="shared" ca="1" si="42"/>
        <v>21.96</v>
      </c>
      <c r="I1405">
        <f>_xlfn.XLOOKUP(Table1[[#This Row],[Transaction_ID]],Transactions!A$2:A$501,Transactions!B$2:B$501)</f>
        <v>214</v>
      </c>
      <c r="J1405">
        <f>_xlfn.XLOOKUP(Table1[[#This Row],[Transaction_ID]],Transactions!$A$2:$A$501,Transactions!$C$2:$C$501)</f>
        <v>1</v>
      </c>
      <c r="K1405" t="str">
        <f>_xlfn.XLOOKUP(Table1[[#This Row],[Transaction_ID]],Transactions!A$2:A$501,Transactions!F$2:F$501)</f>
        <v>Cash</v>
      </c>
      <c r="L1405" t="b">
        <f>_xlfn.XLOOKUP(Table1[[#This Row],[Transaction_ID]],Transactions!A$2:A$501,Transactions!G$2:G$501)</f>
        <v>1</v>
      </c>
      <c r="M1405" s="1">
        <f>IF(L1405=TRUE, _xlfn.XLOOKUP(C1405, Products!A$2:A$91,Products!G$2:G$91), 0)</f>
        <v>0</v>
      </c>
      <c r="N1405" t="str">
        <f ca="1">_xlfn.TEXTJOIN(", ", TRUE,
 IF(AND(L1405=TRUE, E1405&gt;0), "Membership Pricing", ""),
 IF(AND(L1405=TRUE, M1405&gt;0), "PC Points", ""),
 IF(AND(_xlfn.XLOOKUP(C1405, Products!A:A, Products!C:C, "")="Bakery", RAND()&lt;0.3), "50% Perishable", "")
)</f>
        <v/>
      </c>
      <c r="O1405" s="5">
        <f t="shared" ca="1" si="43"/>
        <v>0</v>
      </c>
    </row>
    <row r="1406" spans="1:15" x14ac:dyDescent="0.45">
      <c r="A1406" t="s">
        <v>487</v>
      </c>
      <c r="B1406" s="6">
        <f>_xlfn.XLOOKUP(Table1[[#This Row],[Transaction_ID]],Transactions!A$2:A$501,Transactions!D$2:D$501)</f>
        <v>45736</v>
      </c>
      <c r="C1406">
        <v>123574</v>
      </c>
      <c r="D1406" s="5">
        <f>_xlfn.XLOOKUP(Table1[[#This Row],[SKU]],Products!A$2:A$91,Products!E$2:E$91)</f>
        <v>4.99</v>
      </c>
      <c r="E1406" s="5">
        <f>_xlfn.XLOOKUP(C1406,Products!A$2:A$91,Products!F$2:F$91)</f>
        <v>0</v>
      </c>
      <c r="F1406">
        <v>2</v>
      </c>
      <c r="G1406" s="5">
        <f>Table1[[#This Row],[Price]]*Table1[[#This Row],[Quantity_Sold]]</f>
        <v>9.98</v>
      </c>
      <c r="H1406" s="5">
        <f t="shared" ca="1" si="42"/>
        <v>9.98</v>
      </c>
      <c r="I1406">
        <f>_xlfn.XLOOKUP(Table1[[#This Row],[Transaction_ID]],Transactions!A$2:A$501,Transactions!B$2:B$501)</f>
        <v>214</v>
      </c>
      <c r="J1406">
        <f>_xlfn.XLOOKUP(Table1[[#This Row],[Transaction_ID]],Transactions!$A$2:$A$501,Transactions!$C$2:$C$501)</f>
        <v>1</v>
      </c>
      <c r="K1406" t="str">
        <f>_xlfn.XLOOKUP(Table1[[#This Row],[Transaction_ID]],Transactions!A$2:A$501,Transactions!F$2:F$501)</f>
        <v>Cash</v>
      </c>
      <c r="L1406" t="b">
        <f>_xlfn.XLOOKUP(Table1[[#This Row],[Transaction_ID]],Transactions!A$2:A$501,Transactions!G$2:G$501)</f>
        <v>1</v>
      </c>
      <c r="M1406" s="1">
        <f>IF(L1406=TRUE, _xlfn.XLOOKUP(C1406, Products!A$2:A$91,Products!G$2:G$91), 0)</f>
        <v>0</v>
      </c>
      <c r="N1406" t="str">
        <f ca="1">_xlfn.TEXTJOIN(", ", TRUE,
 IF(AND(L1406=TRUE, E1406&gt;0), "Membership Pricing", ""),
 IF(AND(L1406=TRUE, M1406&gt;0), "PC Points", ""),
 IF(AND(_xlfn.XLOOKUP(C1406, Products!A:A, Products!C:C, "")="Bakery", RAND()&lt;0.3), "50% Perishable", "")
)</f>
        <v/>
      </c>
      <c r="O1406" s="5">
        <f t="shared" ca="1" si="43"/>
        <v>0</v>
      </c>
    </row>
    <row r="1407" spans="1:15" x14ac:dyDescent="0.45">
      <c r="A1407" t="s">
        <v>488</v>
      </c>
      <c r="B1407" s="6">
        <f>_xlfn.XLOOKUP(Table1[[#This Row],[Transaction_ID]],Transactions!A$2:A$501,Transactions!D$2:D$501)</f>
        <v>45736</v>
      </c>
      <c r="C1407">
        <v>123590</v>
      </c>
      <c r="D1407" s="5">
        <f>_xlfn.XLOOKUP(Table1[[#This Row],[SKU]],Products!A$2:A$91,Products!E$2:E$91)</f>
        <v>6.99</v>
      </c>
      <c r="E1407" s="5">
        <f>_xlfn.XLOOKUP(C1407,Products!A$2:A$91,Products!F$2:F$91)</f>
        <v>6</v>
      </c>
      <c r="F1407">
        <v>5</v>
      </c>
      <c r="G1407" s="5">
        <f>Table1[[#This Row],[Price]]*Table1[[#This Row],[Quantity_Sold]]</f>
        <v>34.950000000000003</v>
      </c>
      <c r="H1407" s="5">
        <f t="shared" ca="1" si="42"/>
        <v>30</v>
      </c>
      <c r="I1407">
        <f>_xlfn.XLOOKUP(Table1[[#This Row],[Transaction_ID]],Transactions!A$2:A$501,Transactions!B$2:B$501)</f>
        <v>213</v>
      </c>
      <c r="J1407">
        <f>_xlfn.XLOOKUP(Table1[[#This Row],[Transaction_ID]],Transactions!$A$2:$A$501,Transactions!$C$2:$C$501)</f>
        <v>4</v>
      </c>
      <c r="K1407" t="str">
        <f>_xlfn.XLOOKUP(Table1[[#This Row],[Transaction_ID]],Transactions!A$2:A$501,Transactions!F$2:F$501)</f>
        <v>Cash</v>
      </c>
      <c r="L1407" t="b">
        <f>_xlfn.XLOOKUP(Table1[[#This Row],[Transaction_ID]],Transactions!A$2:A$501,Transactions!G$2:G$501)</f>
        <v>1</v>
      </c>
      <c r="M1407" s="1">
        <f>IF(L1407=TRUE, _xlfn.XLOOKUP(C1407, Products!A$2:A$91,Products!G$2:G$91), 0)</f>
        <v>0</v>
      </c>
      <c r="N1407" t="str">
        <f ca="1">_xlfn.TEXTJOIN(", ", TRUE,
 IF(AND(L1407=TRUE, E1407&gt;0), "Membership Pricing", ""),
 IF(AND(L1407=TRUE, M1407&gt;0), "PC Points", ""),
 IF(AND(_xlfn.XLOOKUP(C1407, Products!A:A, Products!C:C, "")="Bakery", RAND()&lt;0.3), "50% Perishable", "")
)</f>
        <v>Membership Pricing</v>
      </c>
      <c r="O1407" s="5">
        <f t="shared" ca="1" si="43"/>
        <v>4.9500000000000028</v>
      </c>
    </row>
    <row r="1408" spans="1:15" x14ac:dyDescent="0.45">
      <c r="A1408" t="s">
        <v>488</v>
      </c>
      <c r="B1408" s="6">
        <f>_xlfn.XLOOKUP(Table1[[#This Row],[Transaction_ID]],Transactions!A$2:A$501,Transactions!D$2:D$501)</f>
        <v>45736</v>
      </c>
      <c r="C1408">
        <v>123521</v>
      </c>
      <c r="D1408" s="5">
        <f>_xlfn.XLOOKUP(Table1[[#This Row],[SKU]],Products!A$2:A$91,Products!E$2:E$91)</f>
        <v>3.99</v>
      </c>
      <c r="E1408" s="5">
        <f>_xlfn.XLOOKUP(C1408,Products!A$2:A$91,Products!F$2:F$91)</f>
        <v>0</v>
      </c>
      <c r="F1408">
        <v>2</v>
      </c>
      <c r="G1408" s="5">
        <f>Table1[[#This Row],[Price]]*Table1[[#This Row],[Quantity_Sold]]</f>
        <v>7.98</v>
      </c>
      <c r="H1408" s="5">
        <f t="shared" ca="1" si="42"/>
        <v>7.98</v>
      </c>
      <c r="I1408">
        <f>_xlfn.XLOOKUP(Table1[[#This Row],[Transaction_ID]],Transactions!A$2:A$501,Transactions!B$2:B$501)</f>
        <v>213</v>
      </c>
      <c r="J1408">
        <f>_xlfn.XLOOKUP(Table1[[#This Row],[Transaction_ID]],Transactions!$A$2:$A$501,Transactions!$C$2:$C$501)</f>
        <v>4</v>
      </c>
      <c r="K1408" t="str">
        <f>_xlfn.XLOOKUP(Table1[[#This Row],[Transaction_ID]],Transactions!A$2:A$501,Transactions!F$2:F$501)</f>
        <v>Cash</v>
      </c>
      <c r="L1408" t="b">
        <f>_xlfn.XLOOKUP(Table1[[#This Row],[Transaction_ID]],Transactions!A$2:A$501,Transactions!G$2:G$501)</f>
        <v>1</v>
      </c>
      <c r="M1408" s="1">
        <f>IF(L1408=TRUE, _xlfn.XLOOKUP(C1408, Products!A$2:A$91,Products!G$2:G$91), 0)</f>
        <v>0</v>
      </c>
      <c r="N1408" t="str">
        <f ca="1">_xlfn.TEXTJOIN(", ", TRUE,
 IF(AND(L1408=TRUE, E1408&gt;0), "Membership Pricing", ""),
 IF(AND(L1408=TRUE, M1408&gt;0), "PC Points", ""),
 IF(AND(_xlfn.XLOOKUP(C1408, Products!A:A, Products!C:C, "")="Bakery", RAND()&lt;0.3), "50% Perishable", "")
)</f>
        <v/>
      </c>
      <c r="O1408" s="5">
        <f t="shared" ca="1" si="43"/>
        <v>0</v>
      </c>
    </row>
    <row r="1409" spans="1:15" x14ac:dyDescent="0.45">
      <c r="A1409" t="s">
        <v>489</v>
      </c>
      <c r="B1409" s="6">
        <f>_xlfn.XLOOKUP(Table1[[#This Row],[Transaction_ID]],Transactions!A$2:A$501,Transactions!D$2:D$501)</f>
        <v>45736</v>
      </c>
      <c r="C1409">
        <v>123564</v>
      </c>
      <c r="D1409" s="5">
        <f>_xlfn.XLOOKUP(Table1[[#This Row],[SKU]],Products!A$2:A$91,Products!E$2:E$91)</f>
        <v>4.49</v>
      </c>
      <c r="E1409" s="5">
        <f>_xlfn.XLOOKUP(C1409,Products!A$2:A$91,Products!F$2:F$91)</f>
        <v>0</v>
      </c>
      <c r="F1409">
        <v>2</v>
      </c>
      <c r="G1409" s="5">
        <f>Table1[[#This Row],[Price]]*Table1[[#This Row],[Quantity_Sold]]</f>
        <v>8.98</v>
      </c>
      <c r="H1409" s="5">
        <f t="shared" ca="1" si="42"/>
        <v>8.98</v>
      </c>
      <c r="I1409">
        <f>_xlfn.XLOOKUP(Table1[[#This Row],[Transaction_ID]],Transactions!A$2:A$501,Transactions!B$2:B$501)</f>
        <v>215</v>
      </c>
      <c r="J1409">
        <f>_xlfn.XLOOKUP(Table1[[#This Row],[Transaction_ID]],Transactions!$A$2:$A$501,Transactions!$C$2:$C$501)</f>
        <v>2</v>
      </c>
      <c r="K1409" t="str">
        <f>_xlfn.XLOOKUP(Table1[[#This Row],[Transaction_ID]],Transactions!A$2:A$501,Transactions!F$2:F$501)</f>
        <v>Debit Card</v>
      </c>
      <c r="L1409" t="b">
        <f>_xlfn.XLOOKUP(Table1[[#This Row],[Transaction_ID]],Transactions!A$2:A$501,Transactions!G$2:G$501)</f>
        <v>1</v>
      </c>
      <c r="M1409" s="1">
        <f>IF(L1409=TRUE, _xlfn.XLOOKUP(C1409, Products!A$2:A$91,Products!G$2:G$91), 0)</f>
        <v>0</v>
      </c>
      <c r="N1409" t="str">
        <f ca="1">_xlfn.TEXTJOIN(", ", TRUE,
 IF(AND(L1409=TRUE, E1409&gt;0), "Membership Pricing", ""),
 IF(AND(L1409=TRUE, M1409&gt;0), "PC Points", ""),
 IF(AND(_xlfn.XLOOKUP(C1409, Products!A:A, Products!C:C, "")="Bakery", RAND()&lt;0.3), "50% Perishable", "")
)</f>
        <v/>
      </c>
      <c r="O1409" s="5">
        <f t="shared" ca="1" si="43"/>
        <v>0</v>
      </c>
    </row>
    <row r="1410" spans="1:15" x14ac:dyDescent="0.45">
      <c r="A1410" t="s">
        <v>489</v>
      </c>
      <c r="B1410" s="6">
        <f>_xlfn.XLOOKUP(Table1[[#This Row],[Transaction_ID]],Transactions!A$2:A$501,Transactions!D$2:D$501)</f>
        <v>45736</v>
      </c>
      <c r="C1410">
        <v>123578</v>
      </c>
      <c r="D1410" s="5">
        <f>_xlfn.XLOOKUP(Table1[[#This Row],[SKU]],Products!A$2:A$91,Products!E$2:E$91)</f>
        <v>3.29</v>
      </c>
      <c r="E1410" s="5">
        <f>_xlfn.XLOOKUP(C1410,Products!A$2:A$91,Products!F$2:F$91)</f>
        <v>0</v>
      </c>
      <c r="F1410">
        <v>5</v>
      </c>
      <c r="G1410" s="5">
        <f>Table1[[#This Row],[Price]]*Table1[[#This Row],[Quantity_Sold]]</f>
        <v>16.45</v>
      </c>
      <c r="H1410" s="5">
        <f t="shared" ref="H1410:H1473" ca="1" si="44" xml:space="preserve">
 IF(AND(ISNUMBER(SEARCH("50% Perishable", N1410)), ISNUMBER(SEARCH("Membership Pricing", N1410)), E1410&gt;0),
    F1410 * E1410 * 0.5,
    IF(AND(ISNUMBER(SEARCH("50% Perishable", N1410)), NOT(ISNUMBER(SEARCH("Membership Pricing", N1410)))),
       F1410 * D1410 * 0.5,
       IF(AND(L1410=TRUE, ISNUMBER(SEARCH("Membership Pricing", N1410)), E1410&gt;0),
          F1410 * E1410,
          F1410 * D1410
       )
    )
)</f>
        <v>16.45</v>
      </c>
      <c r="I1410">
        <f>_xlfn.XLOOKUP(Table1[[#This Row],[Transaction_ID]],Transactions!A$2:A$501,Transactions!B$2:B$501)</f>
        <v>215</v>
      </c>
      <c r="J1410">
        <f>_xlfn.XLOOKUP(Table1[[#This Row],[Transaction_ID]],Transactions!$A$2:$A$501,Transactions!$C$2:$C$501)</f>
        <v>2</v>
      </c>
      <c r="K1410" t="str">
        <f>_xlfn.XLOOKUP(Table1[[#This Row],[Transaction_ID]],Transactions!A$2:A$501,Transactions!F$2:F$501)</f>
        <v>Debit Card</v>
      </c>
      <c r="L1410" t="b">
        <f>_xlfn.XLOOKUP(Table1[[#This Row],[Transaction_ID]],Transactions!A$2:A$501,Transactions!G$2:G$501)</f>
        <v>1</v>
      </c>
      <c r="M1410" s="1">
        <f>IF(L1410=TRUE, _xlfn.XLOOKUP(C1410, Products!A$2:A$91,Products!G$2:G$91), 0)</f>
        <v>0</v>
      </c>
      <c r="N1410" t="str">
        <f ca="1">_xlfn.TEXTJOIN(", ", TRUE,
 IF(AND(L1410=TRUE, E1410&gt;0), "Membership Pricing", ""),
 IF(AND(L1410=TRUE, M1410&gt;0), "PC Points", ""),
 IF(AND(_xlfn.XLOOKUP(C1410, Products!A:A, Products!C:C, "")="Bakery", RAND()&lt;0.3), "50% Perishable", "")
)</f>
        <v/>
      </c>
      <c r="O1410" s="5">
        <f t="shared" ref="O1410:O1473" ca="1" si="45">G1410-H1410</f>
        <v>0</v>
      </c>
    </row>
    <row r="1411" spans="1:15" x14ac:dyDescent="0.45">
      <c r="A1411" t="s">
        <v>489</v>
      </c>
      <c r="B1411" s="6">
        <f>_xlfn.XLOOKUP(Table1[[#This Row],[Transaction_ID]],Transactions!A$2:A$501,Transactions!D$2:D$501)</f>
        <v>45736</v>
      </c>
      <c r="C1411">
        <v>123532</v>
      </c>
      <c r="D1411" s="5">
        <f>_xlfn.XLOOKUP(Table1[[#This Row],[SKU]],Products!A$2:A$91,Products!E$2:E$91)</f>
        <v>8.99</v>
      </c>
      <c r="E1411" s="5">
        <f>_xlfn.XLOOKUP(C1411,Products!A$2:A$91,Products!F$2:F$91)</f>
        <v>6</v>
      </c>
      <c r="F1411">
        <v>3</v>
      </c>
      <c r="G1411" s="5">
        <f>Table1[[#This Row],[Price]]*Table1[[#This Row],[Quantity_Sold]]</f>
        <v>26.97</v>
      </c>
      <c r="H1411" s="5">
        <f t="shared" ca="1" si="44"/>
        <v>18</v>
      </c>
      <c r="I1411">
        <f>_xlfn.XLOOKUP(Table1[[#This Row],[Transaction_ID]],Transactions!A$2:A$501,Transactions!B$2:B$501)</f>
        <v>215</v>
      </c>
      <c r="J1411">
        <f>_xlfn.XLOOKUP(Table1[[#This Row],[Transaction_ID]],Transactions!$A$2:$A$501,Transactions!$C$2:$C$501)</f>
        <v>2</v>
      </c>
      <c r="K1411" t="str">
        <f>_xlfn.XLOOKUP(Table1[[#This Row],[Transaction_ID]],Transactions!A$2:A$501,Transactions!F$2:F$501)</f>
        <v>Debit Card</v>
      </c>
      <c r="L1411" t="b">
        <f>_xlfn.XLOOKUP(Table1[[#This Row],[Transaction_ID]],Transactions!A$2:A$501,Transactions!G$2:G$501)</f>
        <v>1</v>
      </c>
      <c r="M1411" s="1">
        <f>IF(L1411=TRUE, _xlfn.XLOOKUP(C1411, Products!A$2:A$91,Products!G$2:G$91), 0)</f>
        <v>0</v>
      </c>
      <c r="N1411" t="str">
        <f ca="1">_xlfn.TEXTJOIN(", ", TRUE,
 IF(AND(L1411=TRUE, E1411&gt;0), "Membership Pricing", ""),
 IF(AND(L1411=TRUE, M1411&gt;0), "PC Points", ""),
 IF(AND(_xlfn.XLOOKUP(C1411, Products!A:A, Products!C:C, "")="Bakery", RAND()&lt;0.3), "50% Perishable", "")
)</f>
        <v>Membership Pricing</v>
      </c>
      <c r="O1411" s="5">
        <f t="shared" ca="1" si="45"/>
        <v>8.9699999999999989</v>
      </c>
    </row>
    <row r="1412" spans="1:15" x14ac:dyDescent="0.45">
      <c r="A1412" t="s">
        <v>259</v>
      </c>
      <c r="B1412" s="6">
        <f>_xlfn.XLOOKUP(Table1[[#This Row],[Transaction_ID]],Transactions!A$2:A$501,Transactions!D$2:D$501)</f>
        <v>45736</v>
      </c>
      <c r="C1412">
        <v>123515</v>
      </c>
      <c r="D1412" s="5">
        <f>_xlfn.XLOOKUP(Table1[[#This Row],[SKU]],Products!A$2:A$91,Products!E$2:E$91)</f>
        <v>5.99</v>
      </c>
      <c r="E1412" s="5">
        <f>_xlfn.XLOOKUP(C1412,Products!A$2:A$91,Products!F$2:F$91)</f>
        <v>0</v>
      </c>
      <c r="F1412">
        <v>3</v>
      </c>
      <c r="G1412" s="5">
        <f>Table1[[#This Row],[Price]]*Table1[[#This Row],[Quantity_Sold]]</f>
        <v>17.97</v>
      </c>
      <c r="H1412" s="5">
        <f t="shared" ca="1" si="44"/>
        <v>17.97</v>
      </c>
      <c r="I1412">
        <f>_xlfn.XLOOKUP(Table1[[#This Row],[Transaction_ID]],Transactions!A$2:A$501,Transactions!B$2:B$501)</f>
        <v>219</v>
      </c>
      <c r="J1412">
        <f>_xlfn.XLOOKUP(Table1[[#This Row],[Transaction_ID]],Transactions!$A$2:$A$501,Transactions!$C$2:$C$501)</f>
        <v>6</v>
      </c>
      <c r="K1412" t="str">
        <f>_xlfn.XLOOKUP(Table1[[#This Row],[Transaction_ID]],Transactions!A$2:A$501,Transactions!F$2:F$501)</f>
        <v>Debit Card</v>
      </c>
      <c r="L1412" t="b">
        <f>_xlfn.XLOOKUP(Table1[[#This Row],[Transaction_ID]],Transactions!A$2:A$501,Transactions!G$2:G$501)</f>
        <v>1</v>
      </c>
      <c r="M1412" s="1">
        <f>IF(L1412=TRUE, _xlfn.XLOOKUP(C1412, Products!A$2:A$91,Products!G$2:G$91), 0)</f>
        <v>0</v>
      </c>
      <c r="N1412" t="str">
        <f ca="1">_xlfn.TEXTJOIN(", ", TRUE,
 IF(AND(L1412=TRUE, E1412&gt;0), "Membership Pricing", ""),
 IF(AND(L1412=TRUE, M1412&gt;0), "PC Points", ""),
 IF(AND(_xlfn.XLOOKUP(C1412, Products!A:A, Products!C:C, "")="Bakery", RAND()&lt;0.3), "50% Perishable", "")
)</f>
        <v/>
      </c>
      <c r="O1412" s="5">
        <f t="shared" ca="1" si="45"/>
        <v>0</v>
      </c>
    </row>
    <row r="1413" spans="1:15" x14ac:dyDescent="0.45">
      <c r="A1413" t="s">
        <v>259</v>
      </c>
      <c r="B1413" s="6">
        <f>_xlfn.XLOOKUP(Table1[[#This Row],[Transaction_ID]],Transactions!A$2:A$501,Transactions!D$2:D$501)</f>
        <v>45736</v>
      </c>
      <c r="C1413">
        <v>123541</v>
      </c>
      <c r="D1413" s="5">
        <f>_xlfn.XLOOKUP(Table1[[#This Row],[SKU]],Products!A$2:A$91,Products!E$2:E$91)</f>
        <v>6.99</v>
      </c>
      <c r="E1413" s="5">
        <f>_xlfn.XLOOKUP(C1413,Products!A$2:A$91,Products!F$2:F$91)</f>
        <v>0</v>
      </c>
      <c r="F1413">
        <v>1</v>
      </c>
      <c r="G1413" s="5">
        <f>Table1[[#This Row],[Price]]*Table1[[#This Row],[Quantity_Sold]]</f>
        <v>6.99</v>
      </c>
      <c r="H1413" s="5">
        <f t="shared" ca="1" si="44"/>
        <v>6.99</v>
      </c>
      <c r="I1413">
        <f>_xlfn.XLOOKUP(Table1[[#This Row],[Transaction_ID]],Transactions!A$2:A$501,Transactions!B$2:B$501)</f>
        <v>219</v>
      </c>
      <c r="J1413">
        <f>_xlfn.XLOOKUP(Table1[[#This Row],[Transaction_ID]],Transactions!$A$2:$A$501,Transactions!$C$2:$C$501)</f>
        <v>6</v>
      </c>
      <c r="K1413" t="str">
        <f>_xlfn.XLOOKUP(Table1[[#This Row],[Transaction_ID]],Transactions!A$2:A$501,Transactions!F$2:F$501)</f>
        <v>Debit Card</v>
      </c>
      <c r="L1413" t="b">
        <f>_xlfn.XLOOKUP(Table1[[#This Row],[Transaction_ID]],Transactions!A$2:A$501,Transactions!G$2:G$501)</f>
        <v>1</v>
      </c>
      <c r="M1413" s="1">
        <f>IF(L1413=TRUE, _xlfn.XLOOKUP(C1413, Products!A$2:A$91,Products!G$2:G$91), 0)</f>
        <v>0</v>
      </c>
      <c r="N1413" t="str">
        <f ca="1">_xlfn.TEXTJOIN(", ", TRUE,
 IF(AND(L1413=TRUE, E1413&gt;0), "Membership Pricing", ""),
 IF(AND(L1413=TRUE, M1413&gt;0), "PC Points", ""),
 IF(AND(_xlfn.XLOOKUP(C1413, Products!A:A, Products!C:C, "")="Bakery", RAND()&lt;0.3), "50% Perishable", "")
)</f>
        <v/>
      </c>
      <c r="O1413" s="5">
        <f t="shared" ca="1" si="45"/>
        <v>0</v>
      </c>
    </row>
    <row r="1414" spans="1:15" x14ac:dyDescent="0.45">
      <c r="A1414" t="s">
        <v>259</v>
      </c>
      <c r="B1414" s="6">
        <f>_xlfn.XLOOKUP(Table1[[#This Row],[Transaction_ID]],Transactions!A$2:A$501,Transactions!D$2:D$501)</f>
        <v>45736</v>
      </c>
      <c r="C1414">
        <v>123585</v>
      </c>
      <c r="D1414" s="5">
        <f>_xlfn.XLOOKUP(Table1[[#This Row],[SKU]],Products!A$2:A$91,Products!E$2:E$91)</f>
        <v>2.99</v>
      </c>
      <c r="E1414" s="5">
        <f>_xlfn.XLOOKUP(C1414,Products!A$2:A$91,Products!F$2:F$91)</f>
        <v>0</v>
      </c>
      <c r="F1414">
        <v>1</v>
      </c>
      <c r="G1414" s="5">
        <f>Table1[[#This Row],[Price]]*Table1[[#This Row],[Quantity_Sold]]</f>
        <v>2.99</v>
      </c>
      <c r="H1414" s="5">
        <f t="shared" ca="1" si="44"/>
        <v>2.99</v>
      </c>
      <c r="I1414">
        <f>_xlfn.XLOOKUP(Table1[[#This Row],[Transaction_ID]],Transactions!A$2:A$501,Transactions!B$2:B$501)</f>
        <v>219</v>
      </c>
      <c r="J1414">
        <f>_xlfn.XLOOKUP(Table1[[#This Row],[Transaction_ID]],Transactions!$A$2:$A$501,Transactions!$C$2:$C$501)</f>
        <v>6</v>
      </c>
      <c r="K1414" t="str">
        <f>_xlfn.XLOOKUP(Table1[[#This Row],[Transaction_ID]],Transactions!A$2:A$501,Transactions!F$2:F$501)</f>
        <v>Debit Card</v>
      </c>
      <c r="L1414" t="b">
        <f>_xlfn.XLOOKUP(Table1[[#This Row],[Transaction_ID]],Transactions!A$2:A$501,Transactions!G$2:G$501)</f>
        <v>1</v>
      </c>
      <c r="M1414" s="1">
        <f>IF(L1414=TRUE, _xlfn.XLOOKUP(C1414, Products!A$2:A$91,Products!G$2:G$91), 0)</f>
        <v>1000</v>
      </c>
      <c r="N1414" t="str">
        <f ca="1">_xlfn.TEXTJOIN(", ", TRUE,
 IF(AND(L1414=TRUE, E1414&gt;0), "Membership Pricing", ""),
 IF(AND(L1414=TRUE, M1414&gt;0), "PC Points", ""),
 IF(AND(_xlfn.XLOOKUP(C1414, Products!A:A, Products!C:C, "")="Bakery", RAND()&lt;0.3), "50% Perishable", "")
)</f>
        <v>PC Points</v>
      </c>
      <c r="O1414" s="5">
        <f t="shared" ca="1" si="45"/>
        <v>0</v>
      </c>
    </row>
    <row r="1415" spans="1:15" x14ac:dyDescent="0.45">
      <c r="A1415" t="s">
        <v>259</v>
      </c>
      <c r="B1415" s="6">
        <f>_xlfn.XLOOKUP(Table1[[#This Row],[Transaction_ID]],Transactions!A$2:A$501,Transactions!D$2:D$501)</f>
        <v>45736</v>
      </c>
      <c r="C1415">
        <v>123529</v>
      </c>
      <c r="D1415" s="5">
        <f>_xlfn.XLOOKUP(Table1[[#This Row],[SKU]],Products!A$2:A$91,Products!E$2:E$91)</f>
        <v>2.99</v>
      </c>
      <c r="E1415" s="5">
        <f>_xlfn.XLOOKUP(C1415,Products!A$2:A$91,Products!F$2:F$91)</f>
        <v>0</v>
      </c>
      <c r="F1415">
        <v>2</v>
      </c>
      <c r="G1415" s="5">
        <f>Table1[[#This Row],[Price]]*Table1[[#This Row],[Quantity_Sold]]</f>
        <v>5.98</v>
      </c>
      <c r="H1415" s="5">
        <f t="shared" ca="1" si="44"/>
        <v>5.98</v>
      </c>
      <c r="I1415">
        <f>_xlfn.XLOOKUP(Table1[[#This Row],[Transaction_ID]],Transactions!A$2:A$501,Transactions!B$2:B$501)</f>
        <v>219</v>
      </c>
      <c r="J1415">
        <f>_xlfn.XLOOKUP(Table1[[#This Row],[Transaction_ID]],Transactions!$A$2:$A$501,Transactions!$C$2:$C$501)</f>
        <v>6</v>
      </c>
      <c r="K1415" t="str">
        <f>_xlfn.XLOOKUP(Table1[[#This Row],[Transaction_ID]],Transactions!A$2:A$501,Transactions!F$2:F$501)</f>
        <v>Debit Card</v>
      </c>
      <c r="L1415" t="b">
        <f>_xlfn.XLOOKUP(Table1[[#This Row],[Transaction_ID]],Transactions!A$2:A$501,Transactions!G$2:G$501)</f>
        <v>1</v>
      </c>
      <c r="M1415" s="1">
        <f>IF(L1415=TRUE, _xlfn.XLOOKUP(C1415, Products!A$2:A$91,Products!G$2:G$91), 0)</f>
        <v>500</v>
      </c>
      <c r="N1415" t="str">
        <f ca="1">_xlfn.TEXTJOIN(", ", TRUE,
 IF(AND(L1415=TRUE, E1415&gt;0), "Membership Pricing", ""),
 IF(AND(L1415=TRUE, M1415&gt;0), "PC Points", ""),
 IF(AND(_xlfn.XLOOKUP(C1415, Products!A:A, Products!C:C, "")="Bakery", RAND()&lt;0.3), "50% Perishable", "")
)</f>
        <v>PC Points</v>
      </c>
      <c r="O1415" s="5">
        <f t="shared" ca="1" si="45"/>
        <v>0</v>
      </c>
    </row>
    <row r="1416" spans="1:15" x14ac:dyDescent="0.45">
      <c r="A1416" t="s">
        <v>260</v>
      </c>
      <c r="B1416" s="6">
        <f>_xlfn.XLOOKUP(Table1[[#This Row],[Transaction_ID]],Transactions!A$2:A$501,Transactions!D$2:D$501)</f>
        <v>45749</v>
      </c>
      <c r="C1416">
        <v>123523</v>
      </c>
      <c r="D1416" s="5">
        <f>_xlfn.XLOOKUP(Table1[[#This Row],[SKU]],Products!A$2:A$91,Products!E$2:E$91)</f>
        <v>5.99</v>
      </c>
      <c r="E1416" s="5">
        <f>_xlfn.XLOOKUP(C1416,Products!A$2:A$91,Products!F$2:F$91)</f>
        <v>0</v>
      </c>
      <c r="F1416">
        <v>1</v>
      </c>
      <c r="G1416" s="5">
        <f>Table1[[#This Row],[Price]]*Table1[[#This Row],[Quantity_Sold]]</f>
        <v>5.99</v>
      </c>
      <c r="H1416" s="5">
        <f t="shared" ca="1" si="44"/>
        <v>5.99</v>
      </c>
      <c r="I1416">
        <f>_xlfn.XLOOKUP(Table1[[#This Row],[Transaction_ID]],Transactions!A$2:A$501,Transactions!B$2:B$501)</f>
        <v>209</v>
      </c>
      <c r="J1416">
        <f>_xlfn.XLOOKUP(Table1[[#This Row],[Transaction_ID]],Transactions!$A$2:$A$501,Transactions!$C$2:$C$501)</f>
        <v>2</v>
      </c>
      <c r="K1416" t="str">
        <f>_xlfn.XLOOKUP(Table1[[#This Row],[Transaction_ID]],Transactions!A$2:A$501,Transactions!F$2:F$501)</f>
        <v>Debit Card</v>
      </c>
      <c r="L1416" t="b">
        <f>_xlfn.XLOOKUP(Table1[[#This Row],[Transaction_ID]],Transactions!A$2:A$501,Transactions!G$2:G$501)</f>
        <v>1</v>
      </c>
      <c r="M1416" s="1">
        <f>IF(L1416=TRUE, _xlfn.XLOOKUP(C1416, Products!A$2:A$91,Products!G$2:G$91), 0)</f>
        <v>0</v>
      </c>
      <c r="N1416" t="str">
        <f ca="1">_xlfn.TEXTJOIN(", ", TRUE,
 IF(AND(L1416=TRUE, E1416&gt;0), "Membership Pricing", ""),
 IF(AND(L1416=TRUE, M1416&gt;0), "PC Points", ""),
 IF(AND(_xlfn.XLOOKUP(C1416, Products!A:A, Products!C:C, "")="Bakery", RAND()&lt;0.3), "50% Perishable", "")
)</f>
        <v/>
      </c>
      <c r="O1416" s="5">
        <f t="shared" ca="1" si="45"/>
        <v>0</v>
      </c>
    </row>
    <row r="1417" spans="1:15" x14ac:dyDescent="0.45">
      <c r="A1417" t="s">
        <v>260</v>
      </c>
      <c r="B1417" s="6">
        <f>_xlfn.XLOOKUP(Table1[[#This Row],[Transaction_ID]],Transactions!A$2:A$501,Transactions!D$2:D$501)</f>
        <v>45749</v>
      </c>
      <c r="C1417">
        <v>123584</v>
      </c>
      <c r="D1417" s="5">
        <f>_xlfn.XLOOKUP(Table1[[#This Row],[SKU]],Products!A$2:A$91,Products!E$2:E$91)</f>
        <v>4.99</v>
      </c>
      <c r="E1417" s="5">
        <f>_xlfn.XLOOKUP(C1417,Products!A$2:A$91,Products!F$2:F$91)</f>
        <v>0</v>
      </c>
      <c r="F1417">
        <v>1</v>
      </c>
      <c r="G1417" s="5">
        <f>Table1[[#This Row],[Price]]*Table1[[#This Row],[Quantity_Sold]]</f>
        <v>4.99</v>
      </c>
      <c r="H1417" s="5">
        <f t="shared" ca="1" si="44"/>
        <v>4.99</v>
      </c>
      <c r="I1417">
        <f>_xlfn.XLOOKUP(Table1[[#This Row],[Transaction_ID]],Transactions!A$2:A$501,Transactions!B$2:B$501)</f>
        <v>209</v>
      </c>
      <c r="J1417">
        <f>_xlfn.XLOOKUP(Table1[[#This Row],[Transaction_ID]],Transactions!$A$2:$A$501,Transactions!$C$2:$C$501)</f>
        <v>2</v>
      </c>
      <c r="K1417" t="str">
        <f>_xlfn.XLOOKUP(Table1[[#This Row],[Transaction_ID]],Transactions!A$2:A$501,Transactions!F$2:F$501)</f>
        <v>Debit Card</v>
      </c>
      <c r="L1417" t="b">
        <f>_xlfn.XLOOKUP(Table1[[#This Row],[Transaction_ID]],Transactions!A$2:A$501,Transactions!G$2:G$501)</f>
        <v>1</v>
      </c>
      <c r="M1417" s="1">
        <f>IF(L1417=TRUE, _xlfn.XLOOKUP(C1417, Products!A$2:A$91,Products!G$2:G$91), 0)</f>
        <v>0</v>
      </c>
      <c r="N1417" t="str">
        <f ca="1">_xlfn.TEXTJOIN(", ", TRUE,
 IF(AND(L1417=TRUE, E1417&gt;0), "Membership Pricing", ""),
 IF(AND(L1417=TRUE, M1417&gt;0), "PC Points", ""),
 IF(AND(_xlfn.XLOOKUP(C1417, Products!A:A, Products!C:C, "")="Bakery", RAND()&lt;0.3), "50% Perishable", "")
)</f>
        <v/>
      </c>
      <c r="O1417" s="5">
        <f t="shared" ca="1" si="45"/>
        <v>0</v>
      </c>
    </row>
    <row r="1418" spans="1:15" x14ac:dyDescent="0.45">
      <c r="A1418" t="s">
        <v>260</v>
      </c>
      <c r="B1418" s="6">
        <f>_xlfn.XLOOKUP(Table1[[#This Row],[Transaction_ID]],Transactions!A$2:A$501,Transactions!D$2:D$501)</f>
        <v>45749</v>
      </c>
      <c r="C1418">
        <v>123530</v>
      </c>
      <c r="D1418" s="5">
        <f>_xlfn.XLOOKUP(Table1[[#This Row],[SKU]],Products!A$2:A$91,Products!E$2:E$91)</f>
        <v>3.49</v>
      </c>
      <c r="E1418" s="5">
        <f>_xlfn.XLOOKUP(C1418,Products!A$2:A$91,Products!F$2:F$91)</f>
        <v>0</v>
      </c>
      <c r="F1418">
        <v>1</v>
      </c>
      <c r="G1418" s="5">
        <f>Table1[[#This Row],[Price]]*Table1[[#This Row],[Quantity_Sold]]</f>
        <v>3.49</v>
      </c>
      <c r="H1418" s="5">
        <f t="shared" ca="1" si="44"/>
        <v>3.49</v>
      </c>
      <c r="I1418">
        <f>_xlfn.XLOOKUP(Table1[[#This Row],[Transaction_ID]],Transactions!A$2:A$501,Transactions!B$2:B$501)</f>
        <v>209</v>
      </c>
      <c r="J1418">
        <f>_xlfn.XLOOKUP(Table1[[#This Row],[Transaction_ID]],Transactions!$A$2:$A$501,Transactions!$C$2:$C$501)</f>
        <v>2</v>
      </c>
      <c r="K1418" t="str">
        <f>_xlfn.XLOOKUP(Table1[[#This Row],[Transaction_ID]],Transactions!A$2:A$501,Transactions!F$2:F$501)</f>
        <v>Debit Card</v>
      </c>
      <c r="L1418" t="b">
        <f>_xlfn.XLOOKUP(Table1[[#This Row],[Transaction_ID]],Transactions!A$2:A$501,Transactions!G$2:G$501)</f>
        <v>1</v>
      </c>
      <c r="M1418" s="1">
        <f>IF(L1418=TRUE, _xlfn.XLOOKUP(C1418, Products!A$2:A$91,Products!G$2:G$91), 0)</f>
        <v>0</v>
      </c>
      <c r="N1418" t="str">
        <f ca="1">_xlfn.TEXTJOIN(", ", TRUE,
 IF(AND(L1418=TRUE, E1418&gt;0), "Membership Pricing", ""),
 IF(AND(L1418=TRUE, M1418&gt;0), "PC Points", ""),
 IF(AND(_xlfn.XLOOKUP(C1418, Products!A:A, Products!C:C, "")="Bakery", RAND()&lt;0.3), "50% Perishable", "")
)</f>
        <v/>
      </c>
      <c r="O1418" s="5">
        <f t="shared" ca="1" si="45"/>
        <v>0</v>
      </c>
    </row>
    <row r="1419" spans="1:15" x14ac:dyDescent="0.45">
      <c r="A1419" t="s">
        <v>260</v>
      </c>
      <c r="B1419" s="6">
        <f>_xlfn.XLOOKUP(Table1[[#This Row],[Transaction_ID]],Transactions!A$2:A$501,Transactions!D$2:D$501)</f>
        <v>45749</v>
      </c>
      <c r="C1419">
        <v>123549</v>
      </c>
      <c r="D1419" s="5">
        <f>_xlfn.XLOOKUP(Table1[[#This Row],[SKU]],Products!A$2:A$91,Products!E$2:E$91)</f>
        <v>4.99</v>
      </c>
      <c r="E1419" s="5">
        <f>_xlfn.XLOOKUP(C1419,Products!A$2:A$91,Products!F$2:F$91)</f>
        <v>0</v>
      </c>
      <c r="F1419">
        <v>4</v>
      </c>
      <c r="G1419" s="5">
        <f>Table1[[#This Row],[Price]]*Table1[[#This Row],[Quantity_Sold]]</f>
        <v>19.96</v>
      </c>
      <c r="H1419" s="5">
        <f t="shared" ca="1" si="44"/>
        <v>19.96</v>
      </c>
      <c r="I1419">
        <f>_xlfn.XLOOKUP(Table1[[#This Row],[Transaction_ID]],Transactions!A$2:A$501,Transactions!B$2:B$501)</f>
        <v>209</v>
      </c>
      <c r="J1419">
        <f>_xlfn.XLOOKUP(Table1[[#This Row],[Transaction_ID]],Transactions!$A$2:$A$501,Transactions!$C$2:$C$501)</f>
        <v>2</v>
      </c>
      <c r="K1419" t="str">
        <f>_xlfn.XLOOKUP(Table1[[#This Row],[Transaction_ID]],Transactions!A$2:A$501,Transactions!F$2:F$501)</f>
        <v>Debit Card</v>
      </c>
      <c r="L1419" t="b">
        <f>_xlfn.XLOOKUP(Table1[[#This Row],[Transaction_ID]],Transactions!A$2:A$501,Transactions!G$2:G$501)</f>
        <v>1</v>
      </c>
      <c r="M1419" s="1">
        <f>IF(L1419=TRUE, _xlfn.XLOOKUP(C1419, Products!A$2:A$91,Products!G$2:G$91), 0)</f>
        <v>0</v>
      </c>
      <c r="N1419" t="str">
        <f ca="1">_xlfn.TEXTJOIN(", ", TRUE,
 IF(AND(L1419=TRUE, E1419&gt;0), "Membership Pricing", ""),
 IF(AND(L1419=TRUE, M1419&gt;0), "PC Points", ""),
 IF(AND(_xlfn.XLOOKUP(C1419, Products!A:A, Products!C:C, "")="Bakery", RAND()&lt;0.3), "50% Perishable", "")
)</f>
        <v/>
      </c>
      <c r="O1419" s="5">
        <f t="shared" ca="1" si="45"/>
        <v>0</v>
      </c>
    </row>
    <row r="1420" spans="1:15" x14ac:dyDescent="0.45">
      <c r="A1420" t="s">
        <v>261</v>
      </c>
      <c r="B1420" s="6">
        <f>_xlfn.XLOOKUP(Table1[[#This Row],[Transaction_ID]],Transactions!A$2:A$501,Transactions!D$2:D$501)</f>
        <v>45749</v>
      </c>
      <c r="C1420">
        <v>123517</v>
      </c>
      <c r="D1420" s="5">
        <f>_xlfn.XLOOKUP(Table1[[#This Row],[SKU]],Products!A$2:A$91,Products!E$2:E$91)</f>
        <v>2.4900000000000002</v>
      </c>
      <c r="E1420" s="5">
        <f>_xlfn.XLOOKUP(C1420,Products!A$2:A$91,Products!F$2:F$91)</f>
        <v>0</v>
      </c>
      <c r="F1420">
        <v>4</v>
      </c>
      <c r="G1420" s="5">
        <f>Table1[[#This Row],[Price]]*Table1[[#This Row],[Quantity_Sold]]</f>
        <v>9.9600000000000009</v>
      </c>
      <c r="H1420" s="5">
        <f t="shared" ca="1" si="44"/>
        <v>9.9600000000000009</v>
      </c>
      <c r="I1420">
        <f>_xlfn.XLOOKUP(Table1[[#This Row],[Transaction_ID]],Transactions!A$2:A$501,Transactions!B$2:B$501)</f>
        <v>215</v>
      </c>
      <c r="J1420">
        <f>_xlfn.XLOOKUP(Table1[[#This Row],[Transaction_ID]],Transactions!$A$2:$A$501,Transactions!$C$2:$C$501)</f>
        <v>4</v>
      </c>
      <c r="K1420" t="str">
        <f>_xlfn.XLOOKUP(Table1[[#This Row],[Transaction_ID]],Transactions!A$2:A$501,Transactions!F$2:F$501)</f>
        <v>Debit Card</v>
      </c>
      <c r="L1420" t="b">
        <f>_xlfn.XLOOKUP(Table1[[#This Row],[Transaction_ID]],Transactions!A$2:A$501,Transactions!G$2:G$501)</f>
        <v>1</v>
      </c>
      <c r="M1420" s="1">
        <f>IF(L1420=TRUE, _xlfn.XLOOKUP(C1420, Products!A$2:A$91,Products!G$2:G$91), 0)</f>
        <v>0</v>
      </c>
      <c r="N1420" t="str">
        <f ca="1">_xlfn.TEXTJOIN(", ", TRUE,
 IF(AND(L1420=TRUE, E1420&gt;0), "Membership Pricing", ""),
 IF(AND(L1420=TRUE, M1420&gt;0), "PC Points", ""),
 IF(AND(_xlfn.XLOOKUP(C1420, Products!A:A, Products!C:C, "")="Bakery", RAND()&lt;0.3), "50% Perishable", "")
)</f>
        <v/>
      </c>
      <c r="O1420" s="5">
        <f t="shared" ca="1" si="45"/>
        <v>0</v>
      </c>
    </row>
    <row r="1421" spans="1:15" x14ac:dyDescent="0.45">
      <c r="A1421" t="s">
        <v>261</v>
      </c>
      <c r="B1421" s="6">
        <f>_xlfn.XLOOKUP(Table1[[#This Row],[Transaction_ID]],Transactions!A$2:A$501,Transactions!D$2:D$501)</f>
        <v>45749</v>
      </c>
      <c r="C1421">
        <v>123513</v>
      </c>
      <c r="D1421" s="5">
        <f>_xlfn.XLOOKUP(Table1[[#This Row],[SKU]],Products!A$2:A$91,Products!E$2:E$91)</f>
        <v>2.99</v>
      </c>
      <c r="E1421" s="5">
        <f>_xlfn.XLOOKUP(C1421,Products!A$2:A$91,Products!F$2:F$91)</f>
        <v>0</v>
      </c>
      <c r="F1421">
        <v>3</v>
      </c>
      <c r="G1421" s="5">
        <f>Table1[[#This Row],[Price]]*Table1[[#This Row],[Quantity_Sold]]</f>
        <v>8.9700000000000006</v>
      </c>
      <c r="H1421" s="5">
        <f t="shared" ca="1" si="44"/>
        <v>8.9700000000000006</v>
      </c>
      <c r="I1421">
        <f>_xlfn.XLOOKUP(Table1[[#This Row],[Transaction_ID]],Transactions!A$2:A$501,Transactions!B$2:B$501)</f>
        <v>215</v>
      </c>
      <c r="J1421">
        <f>_xlfn.XLOOKUP(Table1[[#This Row],[Transaction_ID]],Transactions!$A$2:$A$501,Transactions!$C$2:$C$501)</f>
        <v>4</v>
      </c>
      <c r="K1421" t="str">
        <f>_xlfn.XLOOKUP(Table1[[#This Row],[Transaction_ID]],Transactions!A$2:A$501,Transactions!F$2:F$501)</f>
        <v>Debit Card</v>
      </c>
      <c r="L1421" t="b">
        <f>_xlfn.XLOOKUP(Table1[[#This Row],[Transaction_ID]],Transactions!A$2:A$501,Transactions!G$2:G$501)</f>
        <v>1</v>
      </c>
      <c r="M1421" s="1">
        <f>IF(L1421=TRUE, _xlfn.XLOOKUP(C1421, Products!A$2:A$91,Products!G$2:G$91), 0)</f>
        <v>1000</v>
      </c>
      <c r="N1421" t="str">
        <f ca="1">_xlfn.TEXTJOIN(", ", TRUE,
 IF(AND(L1421=TRUE, E1421&gt;0), "Membership Pricing", ""),
 IF(AND(L1421=TRUE, M1421&gt;0), "PC Points", ""),
 IF(AND(_xlfn.XLOOKUP(C1421, Products!A:A, Products!C:C, "")="Bakery", RAND()&lt;0.3), "50% Perishable", "")
)</f>
        <v>PC Points</v>
      </c>
      <c r="O1421" s="5">
        <f t="shared" ca="1" si="45"/>
        <v>0</v>
      </c>
    </row>
    <row r="1422" spans="1:15" x14ac:dyDescent="0.45">
      <c r="A1422" t="s">
        <v>262</v>
      </c>
      <c r="B1422" s="6">
        <f>_xlfn.XLOOKUP(Table1[[#This Row],[Transaction_ID]],Transactions!A$2:A$501,Transactions!D$2:D$501)</f>
        <v>45749</v>
      </c>
      <c r="C1422">
        <v>123532</v>
      </c>
      <c r="D1422" s="5">
        <f>_xlfn.XLOOKUP(Table1[[#This Row],[SKU]],Products!A$2:A$91,Products!E$2:E$91)</f>
        <v>8.99</v>
      </c>
      <c r="E1422" s="5">
        <f>_xlfn.XLOOKUP(C1422,Products!A$2:A$91,Products!F$2:F$91)</f>
        <v>6</v>
      </c>
      <c r="F1422">
        <v>2</v>
      </c>
      <c r="G1422" s="5">
        <f>Table1[[#This Row],[Price]]*Table1[[#This Row],[Quantity_Sold]]</f>
        <v>17.98</v>
      </c>
      <c r="H1422" s="5">
        <f t="shared" ca="1" si="44"/>
        <v>12</v>
      </c>
      <c r="I1422">
        <f>_xlfn.XLOOKUP(Table1[[#This Row],[Transaction_ID]],Transactions!A$2:A$501,Transactions!B$2:B$501)</f>
        <v>207</v>
      </c>
      <c r="J1422">
        <f>_xlfn.XLOOKUP(Table1[[#This Row],[Transaction_ID]],Transactions!$A$2:$A$501,Transactions!$C$2:$C$501)</f>
        <v>2</v>
      </c>
      <c r="K1422" t="str">
        <f>_xlfn.XLOOKUP(Table1[[#This Row],[Transaction_ID]],Transactions!A$2:A$501,Transactions!F$2:F$501)</f>
        <v>Debit Card</v>
      </c>
      <c r="L1422" t="b">
        <f>_xlfn.XLOOKUP(Table1[[#This Row],[Transaction_ID]],Transactions!A$2:A$501,Transactions!G$2:G$501)</f>
        <v>1</v>
      </c>
      <c r="M1422" s="1">
        <f>IF(L1422=TRUE, _xlfn.XLOOKUP(C1422, Products!A$2:A$91,Products!G$2:G$91), 0)</f>
        <v>0</v>
      </c>
      <c r="N1422" t="str">
        <f ca="1">_xlfn.TEXTJOIN(", ", TRUE,
 IF(AND(L1422=TRUE, E1422&gt;0), "Membership Pricing", ""),
 IF(AND(L1422=TRUE, M1422&gt;0), "PC Points", ""),
 IF(AND(_xlfn.XLOOKUP(C1422, Products!A:A, Products!C:C, "")="Bakery", RAND()&lt;0.3), "50% Perishable", "")
)</f>
        <v>Membership Pricing</v>
      </c>
      <c r="O1422" s="5">
        <f t="shared" ca="1" si="45"/>
        <v>5.98</v>
      </c>
    </row>
    <row r="1423" spans="1:15" x14ac:dyDescent="0.45">
      <c r="A1423" t="s">
        <v>262</v>
      </c>
      <c r="B1423" s="6">
        <f>_xlfn.XLOOKUP(Table1[[#This Row],[Transaction_ID]],Transactions!A$2:A$501,Transactions!D$2:D$501)</f>
        <v>45749</v>
      </c>
      <c r="C1423">
        <v>123568</v>
      </c>
      <c r="D1423" s="5">
        <f>_xlfn.XLOOKUP(Table1[[#This Row],[SKU]],Products!A$2:A$91,Products!E$2:E$91)</f>
        <v>4.99</v>
      </c>
      <c r="E1423" s="5">
        <f>_xlfn.XLOOKUP(C1423,Products!A$2:A$91,Products!F$2:F$91)</f>
        <v>4</v>
      </c>
      <c r="F1423">
        <v>2</v>
      </c>
      <c r="G1423" s="5">
        <f>Table1[[#This Row],[Price]]*Table1[[#This Row],[Quantity_Sold]]</f>
        <v>9.98</v>
      </c>
      <c r="H1423" s="5">
        <f t="shared" ca="1" si="44"/>
        <v>8</v>
      </c>
      <c r="I1423">
        <f>_xlfn.XLOOKUP(Table1[[#This Row],[Transaction_ID]],Transactions!A$2:A$501,Transactions!B$2:B$501)</f>
        <v>207</v>
      </c>
      <c r="J1423">
        <f>_xlfn.XLOOKUP(Table1[[#This Row],[Transaction_ID]],Transactions!$A$2:$A$501,Transactions!$C$2:$C$501)</f>
        <v>2</v>
      </c>
      <c r="K1423" t="str">
        <f>_xlfn.XLOOKUP(Table1[[#This Row],[Transaction_ID]],Transactions!A$2:A$501,Transactions!F$2:F$501)</f>
        <v>Debit Card</v>
      </c>
      <c r="L1423" t="b">
        <f>_xlfn.XLOOKUP(Table1[[#This Row],[Transaction_ID]],Transactions!A$2:A$501,Transactions!G$2:G$501)</f>
        <v>1</v>
      </c>
      <c r="M1423" s="1">
        <f>IF(L1423=TRUE, _xlfn.XLOOKUP(C1423, Products!A$2:A$91,Products!G$2:G$91), 0)</f>
        <v>0</v>
      </c>
      <c r="N1423" t="str">
        <f ca="1">_xlfn.TEXTJOIN(", ", TRUE,
 IF(AND(L1423=TRUE, E1423&gt;0), "Membership Pricing", ""),
 IF(AND(L1423=TRUE, M1423&gt;0), "PC Points", ""),
 IF(AND(_xlfn.XLOOKUP(C1423, Products!A:A, Products!C:C, "")="Bakery", RAND()&lt;0.3), "50% Perishable", "")
)</f>
        <v>Membership Pricing</v>
      </c>
      <c r="O1423" s="5">
        <f t="shared" ca="1" si="45"/>
        <v>1.9800000000000004</v>
      </c>
    </row>
    <row r="1424" spans="1:15" x14ac:dyDescent="0.45">
      <c r="A1424" t="s">
        <v>262</v>
      </c>
      <c r="B1424" s="6">
        <f>_xlfn.XLOOKUP(Table1[[#This Row],[Transaction_ID]],Transactions!A$2:A$501,Transactions!D$2:D$501)</f>
        <v>45749</v>
      </c>
      <c r="C1424">
        <v>123576</v>
      </c>
      <c r="D1424" s="5">
        <f>_xlfn.XLOOKUP(Table1[[#This Row],[SKU]],Products!A$2:A$91,Products!E$2:E$91)</f>
        <v>2.99</v>
      </c>
      <c r="E1424" s="5">
        <f>_xlfn.XLOOKUP(C1424,Products!A$2:A$91,Products!F$2:F$91)</f>
        <v>0</v>
      </c>
      <c r="F1424">
        <v>1</v>
      </c>
      <c r="G1424" s="5">
        <f>Table1[[#This Row],[Price]]*Table1[[#This Row],[Quantity_Sold]]</f>
        <v>2.99</v>
      </c>
      <c r="H1424" s="5">
        <f t="shared" ca="1" si="44"/>
        <v>2.99</v>
      </c>
      <c r="I1424">
        <f>_xlfn.XLOOKUP(Table1[[#This Row],[Transaction_ID]],Transactions!A$2:A$501,Transactions!B$2:B$501)</f>
        <v>207</v>
      </c>
      <c r="J1424">
        <f>_xlfn.XLOOKUP(Table1[[#This Row],[Transaction_ID]],Transactions!$A$2:$A$501,Transactions!$C$2:$C$501)</f>
        <v>2</v>
      </c>
      <c r="K1424" t="str">
        <f>_xlfn.XLOOKUP(Table1[[#This Row],[Transaction_ID]],Transactions!A$2:A$501,Transactions!F$2:F$501)</f>
        <v>Debit Card</v>
      </c>
      <c r="L1424" t="b">
        <f>_xlfn.XLOOKUP(Table1[[#This Row],[Transaction_ID]],Transactions!A$2:A$501,Transactions!G$2:G$501)</f>
        <v>1</v>
      </c>
      <c r="M1424" s="1">
        <f>IF(L1424=TRUE, _xlfn.XLOOKUP(C1424, Products!A$2:A$91,Products!G$2:G$91), 0)</f>
        <v>0</v>
      </c>
      <c r="N1424" t="str">
        <f ca="1">_xlfn.TEXTJOIN(", ", TRUE,
 IF(AND(L1424=TRUE, E1424&gt;0), "Membership Pricing", ""),
 IF(AND(L1424=TRUE, M1424&gt;0), "PC Points", ""),
 IF(AND(_xlfn.XLOOKUP(C1424, Products!A:A, Products!C:C, "")="Bakery", RAND()&lt;0.3), "50% Perishable", "")
)</f>
        <v/>
      </c>
      <c r="O1424" s="5">
        <f t="shared" ca="1" si="45"/>
        <v>0</v>
      </c>
    </row>
    <row r="1425" spans="1:15" x14ac:dyDescent="0.45">
      <c r="A1425" t="s">
        <v>262</v>
      </c>
      <c r="B1425" s="6">
        <f>_xlfn.XLOOKUP(Table1[[#This Row],[Transaction_ID]],Transactions!A$2:A$501,Transactions!D$2:D$501)</f>
        <v>45749</v>
      </c>
      <c r="C1425">
        <v>123528</v>
      </c>
      <c r="D1425" s="5">
        <f>_xlfn.XLOOKUP(Table1[[#This Row],[SKU]],Products!A$2:A$91,Products!E$2:E$91)</f>
        <v>3.99</v>
      </c>
      <c r="E1425" s="5">
        <f>_xlfn.XLOOKUP(C1425,Products!A$2:A$91,Products!F$2:F$91)</f>
        <v>0</v>
      </c>
      <c r="F1425">
        <v>3</v>
      </c>
      <c r="G1425" s="5">
        <f>Table1[[#This Row],[Price]]*Table1[[#This Row],[Quantity_Sold]]</f>
        <v>11.97</v>
      </c>
      <c r="H1425" s="5">
        <f t="shared" ca="1" si="44"/>
        <v>5.9850000000000003</v>
      </c>
      <c r="I1425">
        <f>_xlfn.XLOOKUP(Table1[[#This Row],[Transaction_ID]],Transactions!A$2:A$501,Transactions!B$2:B$501)</f>
        <v>207</v>
      </c>
      <c r="J1425">
        <f>_xlfn.XLOOKUP(Table1[[#This Row],[Transaction_ID]],Transactions!$A$2:$A$501,Transactions!$C$2:$C$501)</f>
        <v>2</v>
      </c>
      <c r="K1425" t="str">
        <f>_xlfn.XLOOKUP(Table1[[#This Row],[Transaction_ID]],Transactions!A$2:A$501,Transactions!F$2:F$501)</f>
        <v>Debit Card</v>
      </c>
      <c r="L1425" t="b">
        <f>_xlfn.XLOOKUP(Table1[[#This Row],[Transaction_ID]],Transactions!A$2:A$501,Transactions!G$2:G$501)</f>
        <v>1</v>
      </c>
      <c r="M1425" s="1">
        <f>IF(L1425=TRUE, _xlfn.XLOOKUP(C1425, Products!A$2:A$91,Products!G$2:G$91), 0)</f>
        <v>0</v>
      </c>
      <c r="N1425" t="str">
        <f ca="1">_xlfn.TEXTJOIN(", ", TRUE,
 IF(AND(L1425=TRUE, E1425&gt;0), "Membership Pricing", ""),
 IF(AND(L1425=TRUE, M1425&gt;0), "PC Points", ""),
 IF(AND(_xlfn.XLOOKUP(C1425, Products!A:A, Products!C:C, "")="Bakery", RAND()&lt;0.3), "50% Perishable", "")
)</f>
        <v>50% Perishable</v>
      </c>
      <c r="O1425" s="5">
        <f t="shared" ca="1" si="45"/>
        <v>5.9850000000000003</v>
      </c>
    </row>
    <row r="1426" spans="1:15" x14ac:dyDescent="0.45">
      <c r="A1426" t="s">
        <v>490</v>
      </c>
      <c r="B1426" s="6">
        <f>_xlfn.XLOOKUP(Table1[[#This Row],[Transaction_ID]],Transactions!A$2:A$501,Transactions!D$2:D$501)</f>
        <v>45710</v>
      </c>
      <c r="C1426">
        <v>123523</v>
      </c>
      <c r="D1426" s="5">
        <f>_xlfn.XLOOKUP(Table1[[#This Row],[SKU]],Products!A$2:A$91,Products!E$2:E$91)</f>
        <v>5.99</v>
      </c>
      <c r="E1426" s="5">
        <f>_xlfn.XLOOKUP(C1426,Products!A$2:A$91,Products!F$2:F$91)</f>
        <v>0</v>
      </c>
      <c r="F1426">
        <v>5</v>
      </c>
      <c r="G1426" s="5">
        <f>Table1[[#This Row],[Price]]*Table1[[#This Row],[Quantity_Sold]]</f>
        <v>29.950000000000003</v>
      </c>
      <c r="H1426" s="5">
        <f t="shared" ca="1" si="44"/>
        <v>29.950000000000003</v>
      </c>
      <c r="I1426">
        <f>_xlfn.XLOOKUP(Table1[[#This Row],[Transaction_ID]],Transactions!A$2:A$501,Transactions!B$2:B$501)</f>
        <v>218</v>
      </c>
      <c r="J1426">
        <f>_xlfn.XLOOKUP(Table1[[#This Row],[Transaction_ID]],Transactions!$A$2:$A$501,Transactions!$C$2:$C$501)</f>
        <v>3</v>
      </c>
      <c r="K1426" t="str">
        <f>_xlfn.XLOOKUP(Table1[[#This Row],[Transaction_ID]],Transactions!A$2:A$501,Transactions!F$2:F$501)</f>
        <v>Debit Card</v>
      </c>
      <c r="L1426" t="b">
        <f>_xlfn.XLOOKUP(Table1[[#This Row],[Transaction_ID]],Transactions!A$2:A$501,Transactions!G$2:G$501)</f>
        <v>1</v>
      </c>
      <c r="M1426" s="1">
        <f>IF(L1426=TRUE, _xlfn.XLOOKUP(C1426, Products!A$2:A$91,Products!G$2:G$91), 0)</f>
        <v>0</v>
      </c>
      <c r="N1426" t="str">
        <f ca="1">_xlfn.TEXTJOIN(", ", TRUE,
 IF(AND(L1426=TRUE, E1426&gt;0), "Membership Pricing", ""),
 IF(AND(L1426=TRUE, M1426&gt;0), "PC Points", ""),
 IF(AND(_xlfn.XLOOKUP(C1426, Products!A:A, Products!C:C, "")="Bakery", RAND()&lt;0.3), "50% Perishable", "")
)</f>
        <v/>
      </c>
      <c r="O1426" s="5">
        <f t="shared" ca="1" si="45"/>
        <v>0</v>
      </c>
    </row>
    <row r="1427" spans="1:15" x14ac:dyDescent="0.45">
      <c r="A1427" t="s">
        <v>490</v>
      </c>
      <c r="B1427" s="6">
        <f>_xlfn.XLOOKUP(Table1[[#This Row],[Transaction_ID]],Transactions!A$2:A$501,Transactions!D$2:D$501)</f>
        <v>45710</v>
      </c>
      <c r="C1427">
        <v>123520</v>
      </c>
      <c r="D1427" s="5">
        <f>_xlfn.XLOOKUP(Table1[[#This Row],[SKU]],Products!A$2:A$91,Products!E$2:E$91)</f>
        <v>3.49</v>
      </c>
      <c r="E1427" s="5">
        <f>_xlfn.XLOOKUP(C1427,Products!A$2:A$91,Products!F$2:F$91)</f>
        <v>0</v>
      </c>
      <c r="F1427">
        <v>5</v>
      </c>
      <c r="G1427" s="5">
        <f>Table1[[#This Row],[Price]]*Table1[[#This Row],[Quantity_Sold]]</f>
        <v>17.450000000000003</v>
      </c>
      <c r="H1427" s="5">
        <f t="shared" ca="1" si="44"/>
        <v>17.450000000000003</v>
      </c>
      <c r="I1427">
        <f>_xlfn.XLOOKUP(Table1[[#This Row],[Transaction_ID]],Transactions!A$2:A$501,Transactions!B$2:B$501)</f>
        <v>218</v>
      </c>
      <c r="J1427">
        <f>_xlfn.XLOOKUP(Table1[[#This Row],[Transaction_ID]],Transactions!$A$2:$A$501,Transactions!$C$2:$C$501)</f>
        <v>3</v>
      </c>
      <c r="K1427" t="str">
        <f>_xlfn.XLOOKUP(Table1[[#This Row],[Transaction_ID]],Transactions!A$2:A$501,Transactions!F$2:F$501)</f>
        <v>Debit Card</v>
      </c>
      <c r="L1427" t="b">
        <f>_xlfn.XLOOKUP(Table1[[#This Row],[Transaction_ID]],Transactions!A$2:A$501,Transactions!G$2:G$501)</f>
        <v>1</v>
      </c>
      <c r="M1427" s="1">
        <f>IF(L1427=TRUE, _xlfn.XLOOKUP(C1427, Products!A$2:A$91,Products!G$2:G$91), 0)</f>
        <v>2000</v>
      </c>
      <c r="N1427" t="str">
        <f ca="1">_xlfn.TEXTJOIN(", ", TRUE,
 IF(AND(L1427=TRUE, E1427&gt;0), "Membership Pricing", ""),
 IF(AND(L1427=TRUE, M1427&gt;0), "PC Points", ""),
 IF(AND(_xlfn.XLOOKUP(C1427, Products!A:A, Products!C:C, "")="Bakery", RAND()&lt;0.3), "50% Perishable", "")
)</f>
        <v>PC Points</v>
      </c>
      <c r="O1427" s="5">
        <f t="shared" ca="1" si="45"/>
        <v>0</v>
      </c>
    </row>
    <row r="1428" spans="1:15" x14ac:dyDescent="0.45">
      <c r="A1428" t="s">
        <v>490</v>
      </c>
      <c r="B1428" s="6">
        <f>_xlfn.XLOOKUP(Table1[[#This Row],[Transaction_ID]],Transactions!A$2:A$501,Transactions!D$2:D$501)</f>
        <v>45710</v>
      </c>
      <c r="C1428">
        <v>123570</v>
      </c>
      <c r="D1428" s="5">
        <f>_xlfn.XLOOKUP(Table1[[#This Row],[SKU]],Products!A$2:A$91,Products!E$2:E$91)</f>
        <v>5.49</v>
      </c>
      <c r="E1428" s="5">
        <f>_xlfn.XLOOKUP(C1428,Products!A$2:A$91,Products!F$2:F$91)</f>
        <v>0</v>
      </c>
      <c r="F1428">
        <v>4</v>
      </c>
      <c r="G1428" s="5">
        <f>Table1[[#This Row],[Price]]*Table1[[#This Row],[Quantity_Sold]]</f>
        <v>21.96</v>
      </c>
      <c r="H1428" s="5">
        <f t="shared" ca="1" si="44"/>
        <v>21.96</v>
      </c>
      <c r="I1428">
        <f>_xlfn.XLOOKUP(Table1[[#This Row],[Transaction_ID]],Transactions!A$2:A$501,Transactions!B$2:B$501)</f>
        <v>218</v>
      </c>
      <c r="J1428">
        <f>_xlfn.XLOOKUP(Table1[[#This Row],[Transaction_ID]],Transactions!$A$2:$A$501,Transactions!$C$2:$C$501)</f>
        <v>3</v>
      </c>
      <c r="K1428" t="str">
        <f>_xlfn.XLOOKUP(Table1[[#This Row],[Transaction_ID]],Transactions!A$2:A$501,Transactions!F$2:F$501)</f>
        <v>Debit Card</v>
      </c>
      <c r="L1428" t="b">
        <f>_xlfn.XLOOKUP(Table1[[#This Row],[Transaction_ID]],Transactions!A$2:A$501,Transactions!G$2:G$501)</f>
        <v>1</v>
      </c>
      <c r="M1428" s="1">
        <f>IF(L1428=TRUE, _xlfn.XLOOKUP(C1428, Products!A$2:A$91,Products!G$2:G$91), 0)</f>
        <v>0</v>
      </c>
      <c r="N1428" t="str">
        <f ca="1">_xlfn.TEXTJOIN(", ", TRUE,
 IF(AND(L1428=TRUE, E1428&gt;0), "Membership Pricing", ""),
 IF(AND(L1428=TRUE, M1428&gt;0), "PC Points", ""),
 IF(AND(_xlfn.XLOOKUP(C1428, Products!A:A, Products!C:C, "")="Bakery", RAND()&lt;0.3), "50% Perishable", "")
)</f>
        <v/>
      </c>
      <c r="O1428" s="5">
        <f t="shared" ca="1" si="45"/>
        <v>0</v>
      </c>
    </row>
    <row r="1429" spans="1:15" x14ac:dyDescent="0.45">
      <c r="A1429" t="s">
        <v>490</v>
      </c>
      <c r="B1429" s="6">
        <f>_xlfn.XLOOKUP(Table1[[#This Row],[Transaction_ID]],Transactions!A$2:A$501,Transactions!D$2:D$501)</f>
        <v>45710</v>
      </c>
      <c r="C1429">
        <v>123534</v>
      </c>
      <c r="D1429" s="5">
        <f>_xlfn.XLOOKUP(Table1[[#This Row],[SKU]],Products!A$2:A$91,Products!E$2:E$91)</f>
        <v>10.99</v>
      </c>
      <c r="E1429" s="5">
        <f>_xlfn.XLOOKUP(C1429,Products!A$2:A$91,Products!F$2:F$91)</f>
        <v>7.49</v>
      </c>
      <c r="F1429">
        <v>5</v>
      </c>
      <c r="G1429" s="5">
        <f>Table1[[#This Row],[Price]]*Table1[[#This Row],[Quantity_Sold]]</f>
        <v>54.95</v>
      </c>
      <c r="H1429" s="5">
        <f t="shared" ca="1" si="44"/>
        <v>37.450000000000003</v>
      </c>
      <c r="I1429">
        <f>_xlfn.XLOOKUP(Table1[[#This Row],[Transaction_ID]],Transactions!A$2:A$501,Transactions!B$2:B$501)</f>
        <v>218</v>
      </c>
      <c r="J1429">
        <f>_xlfn.XLOOKUP(Table1[[#This Row],[Transaction_ID]],Transactions!$A$2:$A$501,Transactions!$C$2:$C$501)</f>
        <v>3</v>
      </c>
      <c r="K1429" t="str">
        <f>_xlfn.XLOOKUP(Table1[[#This Row],[Transaction_ID]],Transactions!A$2:A$501,Transactions!F$2:F$501)</f>
        <v>Debit Card</v>
      </c>
      <c r="L1429" t="b">
        <f>_xlfn.XLOOKUP(Table1[[#This Row],[Transaction_ID]],Transactions!A$2:A$501,Transactions!G$2:G$501)</f>
        <v>1</v>
      </c>
      <c r="M1429" s="1">
        <f>IF(L1429=TRUE, _xlfn.XLOOKUP(C1429, Products!A$2:A$91,Products!G$2:G$91), 0)</f>
        <v>0</v>
      </c>
      <c r="N1429" t="str">
        <f ca="1">_xlfn.TEXTJOIN(", ", TRUE,
 IF(AND(L1429=TRUE, E1429&gt;0), "Membership Pricing", ""),
 IF(AND(L1429=TRUE, M1429&gt;0), "PC Points", ""),
 IF(AND(_xlfn.XLOOKUP(C1429, Products!A:A, Products!C:C, "")="Bakery", RAND()&lt;0.3), "50% Perishable", "")
)</f>
        <v>Membership Pricing</v>
      </c>
      <c r="O1429" s="5">
        <f t="shared" ca="1" si="45"/>
        <v>17.5</v>
      </c>
    </row>
    <row r="1430" spans="1:15" x14ac:dyDescent="0.45">
      <c r="A1430" t="s">
        <v>263</v>
      </c>
      <c r="B1430" s="6">
        <f>_xlfn.XLOOKUP(Table1[[#This Row],[Transaction_ID]],Transactions!A$2:A$501,Transactions!D$2:D$501)</f>
        <v>45710</v>
      </c>
      <c r="C1430">
        <v>123597</v>
      </c>
      <c r="D1430" s="5">
        <f>_xlfn.XLOOKUP(Table1[[#This Row],[SKU]],Products!A$2:A$91,Products!E$2:E$91)</f>
        <v>5.49</v>
      </c>
      <c r="E1430" s="5">
        <f>_xlfn.XLOOKUP(C1430,Products!A$2:A$91,Products!F$2:F$91)</f>
        <v>0</v>
      </c>
      <c r="F1430">
        <v>3</v>
      </c>
      <c r="G1430" s="5">
        <f>Table1[[#This Row],[Price]]*Table1[[#This Row],[Quantity_Sold]]</f>
        <v>16.47</v>
      </c>
      <c r="H1430" s="5">
        <f t="shared" ca="1" si="44"/>
        <v>16.47</v>
      </c>
      <c r="I1430">
        <f>_xlfn.XLOOKUP(Table1[[#This Row],[Transaction_ID]],Transactions!A$2:A$501,Transactions!B$2:B$501)</f>
        <v>223</v>
      </c>
      <c r="J1430">
        <f>_xlfn.XLOOKUP(Table1[[#This Row],[Transaction_ID]],Transactions!$A$2:$A$501,Transactions!$C$2:$C$501)</f>
        <v>7</v>
      </c>
      <c r="K1430" t="str">
        <f>_xlfn.XLOOKUP(Table1[[#This Row],[Transaction_ID]],Transactions!A$2:A$501,Transactions!F$2:F$501)</f>
        <v>Cash</v>
      </c>
      <c r="L1430" t="b">
        <f>_xlfn.XLOOKUP(Table1[[#This Row],[Transaction_ID]],Transactions!A$2:A$501,Transactions!G$2:G$501)</f>
        <v>1</v>
      </c>
      <c r="M1430" s="1">
        <f>IF(L1430=TRUE, _xlfn.XLOOKUP(C1430, Products!A$2:A$91,Products!G$2:G$91), 0)</f>
        <v>0</v>
      </c>
      <c r="N1430" t="str">
        <f ca="1">_xlfn.TEXTJOIN(", ", TRUE,
 IF(AND(L1430=TRUE, E1430&gt;0), "Membership Pricing", ""),
 IF(AND(L1430=TRUE, M1430&gt;0), "PC Points", ""),
 IF(AND(_xlfn.XLOOKUP(C1430, Products!A:A, Products!C:C, "")="Bakery", RAND()&lt;0.3), "50% Perishable", "")
)</f>
        <v/>
      </c>
      <c r="O1430" s="5">
        <f t="shared" ca="1" si="45"/>
        <v>0</v>
      </c>
    </row>
    <row r="1431" spans="1:15" x14ac:dyDescent="0.45">
      <c r="A1431" t="s">
        <v>263</v>
      </c>
      <c r="B1431" s="6">
        <f>_xlfn.XLOOKUP(Table1[[#This Row],[Transaction_ID]],Transactions!A$2:A$501,Transactions!D$2:D$501)</f>
        <v>45710</v>
      </c>
      <c r="C1431">
        <v>123599</v>
      </c>
      <c r="D1431" s="5">
        <f>_xlfn.XLOOKUP(Table1[[#This Row],[SKU]],Products!A$2:A$91,Products!E$2:E$91)</f>
        <v>6.99</v>
      </c>
      <c r="E1431" s="5">
        <f>_xlfn.XLOOKUP(C1431,Products!A$2:A$91,Products!F$2:F$91)</f>
        <v>0</v>
      </c>
      <c r="F1431">
        <v>3</v>
      </c>
      <c r="G1431" s="5">
        <f>Table1[[#This Row],[Price]]*Table1[[#This Row],[Quantity_Sold]]</f>
        <v>20.97</v>
      </c>
      <c r="H1431" s="5">
        <f t="shared" ca="1" si="44"/>
        <v>20.97</v>
      </c>
      <c r="I1431">
        <f>_xlfn.XLOOKUP(Table1[[#This Row],[Transaction_ID]],Transactions!A$2:A$501,Transactions!B$2:B$501)</f>
        <v>223</v>
      </c>
      <c r="J1431">
        <f>_xlfn.XLOOKUP(Table1[[#This Row],[Transaction_ID]],Transactions!$A$2:$A$501,Transactions!$C$2:$C$501)</f>
        <v>7</v>
      </c>
      <c r="K1431" t="str">
        <f>_xlfn.XLOOKUP(Table1[[#This Row],[Transaction_ID]],Transactions!A$2:A$501,Transactions!F$2:F$501)</f>
        <v>Cash</v>
      </c>
      <c r="L1431" t="b">
        <f>_xlfn.XLOOKUP(Table1[[#This Row],[Transaction_ID]],Transactions!A$2:A$501,Transactions!G$2:G$501)</f>
        <v>1</v>
      </c>
      <c r="M1431" s="1">
        <f>IF(L1431=TRUE, _xlfn.XLOOKUP(C1431, Products!A$2:A$91,Products!G$2:G$91), 0)</f>
        <v>0</v>
      </c>
      <c r="N1431" t="str">
        <f ca="1">_xlfn.TEXTJOIN(", ", TRUE,
 IF(AND(L1431=TRUE, E1431&gt;0), "Membership Pricing", ""),
 IF(AND(L1431=TRUE, M1431&gt;0), "PC Points", ""),
 IF(AND(_xlfn.XLOOKUP(C1431, Products!A:A, Products!C:C, "")="Bakery", RAND()&lt;0.3), "50% Perishable", "")
)</f>
        <v/>
      </c>
      <c r="O1431" s="5">
        <f t="shared" ca="1" si="45"/>
        <v>0</v>
      </c>
    </row>
    <row r="1432" spans="1:15" x14ac:dyDescent="0.45">
      <c r="A1432" t="s">
        <v>263</v>
      </c>
      <c r="B1432" s="6">
        <f>_xlfn.XLOOKUP(Table1[[#This Row],[Transaction_ID]],Transactions!A$2:A$501,Transactions!D$2:D$501)</f>
        <v>45710</v>
      </c>
      <c r="C1432">
        <v>123520</v>
      </c>
      <c r="D1432" s="5">
        <f>_xlfn.XLOOKUP(Table1[[#This Row],[SKU]],Products!A$2:A$91,Products!E$2:E$91)</f>
        <v>3.49</v>
      </c>
      <c r="E1432" s="5">
        <f>_xlfn.XLOOKUP(C1432,Products!A$2:A$91,Products!F$2:F$91)</f>
        <v>0</v>
      </c>
      <c r="F1432">
        <v>5</v>
      </c>
      <c r="G1432" s="5">
        <f>Table1[[#This Row],[Price]]*Table1[[#This Row],[Quantity_Sold]]</f>
        <v>17.450000000000003</v>
      </c>
      <c r="H1432" s="5">
        <f t="shared" ca="1" si="44"/>
        <v>17.450000000000003</v>
      </c>
      <c r="I1432">
        <f>_xlfn.XLOOKUP(Table1[[#This Row],[Transaction_ID]],Transactions!A$2:A$501,Transactions!B$2:B$501)</f>
        <v>223</v>
      </c>
      <c r="J1432">
        <f>_xlfn.XLOOKUP(Table1[[#This Row],[Transaction_ID]],Transactions!$A$2:$A$501,Transactions!$C$2:$C$501)</f>
        <v>7</v>
      </c>
      <c r="K1432" t="str">
        <f>_xlfn.XLOOKUP(Table1[[#This Row],[Transaction_ID]],Transactions!A$2:A$501,Transactions!F$2:F$501)</f>
        <v>Cash</v>
      </c>
      <c r="L1432" t="b">
        <f>_xlfn.XLOOKUP(Table1[[#This Row],[Transaction_ID]],Transactions!A$2:A$501,Transactions!G$2:G$501)</f>
        <v>1</v>
      </c>
      <c r="M1432" s="1">
        <f>IF(L1432=TRUE, _xlfn.XLOOKUP(C1432, Products!A$2:A$91,Products!G$2:G$91), 0)</f>
        <v>2000</v>
      </c>
      <c r="N1432" t="str">
        <f ca="1">_xlfn.TEXTJOIN(", ", TRUE,
 IF(AND(L1432=TRUE, E1432&gt;0), "Membership Pricing", ""),
 IF(AND(L1432=TRUE, M1432&gt;0), "PC Points", ""),
 IF(AND(_xlfn.XLOOKUP(C1432, Products!A:A, Products!C:C, "")="Bakery", RAND()&lt;0.3), "50% Perishable", "")
)</f>
        <v>PC Points</v>
      </c>
      <c r="O1432" s="5">
        <f t="shared" ca="1" si="45"/>
        <v>0</v>
      </c>
    </row>
    <row r="1433" spans="1:15" x14ac:dyDescent="0.45">
      <c r="A1433" t="s">
        <v>263</v>
      </c>
      <c r="B1433" s="6">
        <f>_xlfn.XLOOKUP(Table1[[#This Row],[Transaction_ID]],Transactions!A$2:A$501,Transactions!D$2:D$501)</f>
        <v>45710</v>
      </c>
      <c r="C1433">
        <v>123532</v>
      </c>
      <c r="D1433" s="5">
        <f>_xlfn.XLOOKUP(Table1[[#This Row],[SKU]],Products!A$2:A$91,Products!E$2:E$91)</f>
        <v>8.99</v>
      </c>
      <c r="E1433" s="5">
        <f>_xlfn.XLOOKUP(C1433,Products!A$2:A$91,Products!F$2:F$91)</f>
        <v>6</v>
      </c>
      <c r="F1433">
        <v>4</v>
      </c>
      <c r="G1433" s="5">
        <f>Table1[[#This Row],[Price]]*Table1[[#This Row],[Quantity_Sold]]</f>
        <v>35.96</v>
      </c>
      <c r="H1433" s="5">
        <f t="shared" ca="1" si="44"/>
        <v>24</v>
      </c>
      <c r="I1433">
        <f>_xlfn.XLOOKUP(Table1[[#This Row],[Transaction_ID]],Transactions!A$2:A$501,Transactions!B$2:B$501)</f>
        <v>223</v>
      </c>
      <c r="J1433">
        <f>_xlfn.XLOOKUP(Table1[[#This Row],[Transaction_ID]],Transactions!$A$2:$A$501,Transactions!$C$2:$C$501)</f>
        <v>7</v>
      </c>
      <c r="K1433" t="str">
        <f>_xlfn.XLOOKUP(Table1[[#This Row],[Transaction_ID]],Transactions!A$2:A$501,Transactions!F$2:F$501)</f>
        <v>Cash</v>
      </c>
      <c r="L1433" t="b">
        <f>_xlfn.XLOOKUP(Table1[[#This Row],[Transaction_ID]],Transactions!A$2:A$501,Transactions!G$2:G$501)</f>
        <v>1</v>
      </c>
      <c r="M1433" s="1">
        <f>IF(L1433=TRUE, _xlfn.XLOOKUP(C1433, Products!A$2:A$91,Products!G$2:G$91), 0)</f>
        <v>0</v>
      </c>
      <c r="N1433" t="str">
        <f ca="1">_xlfn.TEXTJOIN(", ", TRUE,
 IF(AND(L1433=TRUE, E1433&gt;0), "Membership Pricing", ""),
 IF(AND(L1433=TRUE, M1433&gt;0), "PC Points", ""),
 IF(AND(_xlfn.XLOOKUP(C1433, Products!A:A, Products!C:C, "")="Bakery", RAND()&lt;0.3), "50% Perishable", "")
)</f>
        <v>Membership Pricing</v>
      </c>
      <c r="O1433" s="5">
        <f t="shared" ca="1" si="45"/>
        <v>11.96</v>
      </c>
    </row>
    <row r="1434" spans="1:15" x14ac:dyDescent="0.45">
      <c r="A1434" t="s">
        <v>491</v>
      </c>
      <c r="B1434" s="6">
        <f>_xlfn.XLOOKUP(Table1[[#This Row],[Transaction_ID]],Transactions!A$2:A$501,Transactions!D$2:D$501)</f>
        <v>45710</v>
      </c>
      <c r="C1434">
        <v>123559</v>
      </c>
      <c r="D1434" s="5">
        <f>_xlfn.XLOOKUP(Table1[[#This Row],[SKU]],Products!A$2:A$91,Products!E$2:E$91)</f>
        <v>2.99</v>
      </c>
      <c r="E1434" s="5">
        <f>_xlfn.XLOOKUP(C1434,Products!A$2:A$91,Products!F$2:F$91)</f>
        <v>0</v>
      </c>
      <c r="F1434">
        <v>1</v>
      </c>
      <c r="G1434" s="5">
        <f>Table1[[#This Row],[Price]]*Table1[[#This Row],[Quantity_Sold]]</f>
        <v>2.99</v>
      </c>
      <c r="H1434" s="5">
        <f t="shared" ca="1" si="44"/>
        <v>2.99</v>
      </c>
      <c r="I1434">
        <f>_xlfn.XLOOKUP(Table1[[#This Row],[Transaction_ID]],Transactions!A$2:A$501,Transactions!B$2:B$501)</f>
        <v>212</v>
      </c>
      <c r="J1434">
        <f>_xlfn.XLOOKUP(Table1[[#This Row],[Transaction_ID]],Transactions!$A$2:$A$501,Transactions!$C$2:$C$501)</f>
        <v>6</v>
      </c>
      <c r="K1434" t="str">
        <f>_xlfn.XLOOKUP(Table1[[#This Row],[Transaction_ID]],Transactions!A$2:A$501,Transactions!F$2:F$501)</f>
        <v>Cash</v>
      </c>
      <c r="L1434" t="b">
        <f>_xlfn.XLOOKUP(Table1[[#This Row],[Transaction_ID]],Transactions!A$2:A$501,Transactions!G$2:G$501)</f>
        <v>1</v>
      </c>
      <c r="M1434" s="1">
        <f>IF(L1434=TRUE, _xlfn.XLOOKUP(C1434, Products!A$2:A$91,Products!G$2:G$91), 0)</f>
        <v>0</v>
      </c>
      <c r="N1434" t="str">
        <f ca="1">_xlfn.TEXTJOIN(", ", TRUE,
 IF(AND(L1434=TRUE, E1434&gt;0), "Membership Pricing", ""),
 IF(AND(L1434=TRUE, M1434&gt;0), "PC Points", ""),
 IF(AND(_xlfn.XLOOKUP(C1434, Products!A:A, Products!C:C, "")="Bakery", RAND()&lt;0.3), "50% Perishable", "")
)</f>
        <v/>
      </c>
      <c r="O1434" s="5">
        <f t="shared" ca="1" si="45"/>
        <v>0</v>
      </c>
    </row>
    <row r="1435" spans="1:15" x14ac:dyDescent="0.45">
      <c r="A1435" t="s">
        <v>491</v>
      </c>
      <c r="B1435" s="6">
        <f>_xlfn.XLOOKUP(Table1[[#This Row],[Transaction_ID]],Transactions!A$2:A$501,Transactions!D$2:D$501)</f>
        <v>45710</v>
      </c>
      <c r="C1435">
        <v>123545</v>
      </c>
      <c r="D1435" s="5">
        <f>_xlfn.XLOOKUP(Table1[[#This Row],[SKU]],Products!A$2:A$91,Products!E$2:E$91)</f>
        <v>3.99</v>
      </c>
      <c r="E1435" s="5">
        <f>_xlfn.XLOOKUP(C1435,Products!A$2:A$91,Products!F$2:F$91)</f>
        <v>2.4900000000000002</v>
      </c>
      <c r="F1435">
        <v>1</v>
      </c>
      <c r="G1435" s="5">
        <f>Table1[[#This Row],[Price]]*Table1[[#This Row],[Quantity_Sold]]</f>
        <v>3.99</v>
      </c>
      <c r="H1435" s="5">
        <f t="shared" ca="1" si="44"/>
        <v>2.4900000000000002</v>
      </c>
      <c r="I1435">
        <f>_xlfn.XLOOKUP(Table1[[#This Row],[Transaction_ID]],Transactions!A$2:A$501,Transactions!B$2:B$501)</f>
        <v>212</v>
      </c>
      <c r="J1435">
        <f>_xlfn.XLOOKUP(Table1[[#This Row],[Transaction_ID]],Transactions!$A$2:$A$501,Transactions!$C$2:$C$501)</f>
        <v>6</v>
      </c>
      <c r="K1435" t="str">
        <f>_xlfn.XLOOKUP(Table1[[#This Row],[Transaction_ID]],Transactions!A$2:A$501,Transactions!F$2:F$501)</f>
        <v>Cash</v>
      </c>
      <c r="L1435" t="b">
        <f>_xlfn.XLOOKUP(Table1[[#This Row],[Transaction_ID]],Transactions!A$2:A$501,Transactions!G$2:G$501)</f>
        <v>1</v>
      </c>
      <c r="M1435" s="1">
        <f>IF(L1435=TRUE, _xlfn.XLOOKUP(C1435, Products!A$2:A$91,Products!G$2:G$91), 0)</f>
        <v>0</v>
      </c>
      <c r="N1435" t="str">
        <f ca="1">_xlfn.TEXTJOIN(", ", TRUE,
 IF(AND(L1435=TRUE, E1435&gt;0), "Membership Pricing", ""),
 IF(AND(L1435=TRUE, M1435&gt;0), "PC Points", ""),
 IF(AND(_xlfn.XLOOKUP(C1435, Products!A:A, Products!C:C, "")="Bakery", RAND()&lt;0.3), "50% Perishable", "")
)</f>
        <v>Membership Pricing</v>
      </c>
      <c r="O1435" s="5">
        <f t="shared" ca="1" si="45"/>
        <v>1.5</v>
      </c>
    </row>
    <row r="1436" spans="1:15" x14ac:dyDescent="0.45">
      <c r="A1436" t="s">
        <v>491</v>
      </c>
      <c r="B1436" s="6">
        <f>_xlfn.XLOOKUP(Table1[[#This Row],[Transaction_ID]],Transactions!A$2:A$501,Transactions!D$2:D$501)</f>
        <v>45710</v>
      </c>
      <c r="C1436">
        <v>123579</v>
      </c>
      <c r="D1436" s="5">
        <f>_xlfn.XLOOKUP(Table1[[#This Row],[SKU]],Products!A$2:A$91,Products!E$2:E$91)</f>
        <v>5.49</v>
      </c>
      <c r="E1436" s="5">
        <f>_xlfn.XLOOKUP(C1436,Products!A$2:A$91,Products!F$2:F$91)</f>
        <v>0</v>
      </c>
      <c r="F1436">
        <v>1</v>
      </c>
      <c r="G1436" s="5">
        <f>Table1[[#This Row],[Price]]*Table1[[#This Row],[Quantity_Sold]]</f>
        <v>5.49</v>
      </c>
      <c r="H1436" s="5">
        <f t="shared" ca="1" si="44"/>
        <v>5.49</v>
      </c>
      <c r="I1436">
        <f>_xlfn.XLOOKUP(Table1[[#This Row],[Transaction_ID]],Transactions!A$2:A$501,Transactions!B$2:B$501)</f>
        <v>212</v>
      </c>
      <c r="J1436">
        <f>_xlfn.XLOOKUP(Table1[[#This Row],[Transaction_ID]],Transactions!$A$2:$A$501,Transactions!$C$2:$C$501)</f>
        <v>6</v>
      </c>
      <c r="K1436" t="str">
        <f>_xlfn.XLOOKUP(Table1[[#This Row],[Transaction_ID]],Transactions!A$2:A$501,Transactions!F$2:F$501)</f>
        <v>Cash</v>
      </c>
      <c r="L1436" t="b">
        <f>_xlfn.XLOOKUP(Table1[[#This Row],[Transaction_ID]],Transactions!A$2:A$501,Transactions!G$2:G$501)</f>
        <v>1</v>
      </c>
      <c r="M1436" s="1">
        <f>IF(L1436=TRUE, _xlfn.XLOOKUP(C1436, Products!A$2:A$91,Products!G$2:G$91), 0)</f>
        <v>0</v>
      </c>
      <c r="N1436" t="str">
        <f ca="1">_xlfn.TEXTJOIN(", ", TRUE,
 IF(AND(L1436=TRUE, E1436&gt;0), "Membership Pricing", ""),
 IF(AND(L1436=TRUE, M1436&gt;0), "PC Points", ""),
 IF(AND(_xlfn.XLOOKUP(C1436, Products!A:A, Products!C:C, "")="Bakery", RAND()&lt;0.3), "50% Perishable", "")
)</f>
        <v/>
      </c>
      <c r="O1436" s="5">
        <f t="shared" ca="1" si="45"/>
        <v>0</v>
      </c>
    </row>
    <row r="1437" spans="1:15" x14ac:dyDescent="0.45">
      <c r="A1437" t="s">
        <v>491</v>
      </c>
      <c r="B1437" s="6">
        <f>_xlfn.XLOOKUP(Table1[[#This Row],[Transaction_ID]],Transactions!A$2:A$501,Transactions!D$2:D$501)</f>
        <v>45710</v>
      </c>
      <c r="C1437">
        <v>123566</v>
      </c>
      <c r="D1437" s="5">
        <f>_xlfn.XLOOKUP(Table1[[#This Row],[SKU]],Products!A$2:A$91,Products!E$2:E$91)</f>
        <v>2.4900000000000002</v>
      </c>
      <c r="E1437" s="5">
        <f>_xlfn.XLOOKUP(C1437,Products!A$2:A$91,Products!F$2:F$91)</f>
        <v>0</v>
      </c>
      <c r="F1437">
        <v>1</v>
      </c>
      <c r="G1437" s="5">
        <f>Table1[[#This Row],[Price]]*Table1[[#This Row],[Quantity_Sold]]</f>
        <v>2.4900000000000002</v>
      </c>
      <c r="H1437" s="5">
        <f t="shared" ca="1" si="44"/>
        <v>2.4900000000000002</v>
      </c>
      <c r="I1437">
        <f>_xlfn.XLOOKUP(Table1[[#This Row],[Transaction_ID]],Transactions!A$2:A$501,Transactions!B$2:B$501)</f>
        <v>212</v>
      </c>
      <c r="J1437">
        <f>_xlfn.XLOOKUP(Table1[[#This Row],[Transaction_ID]],Transactions!$A$2:$A$501,Transactions!$C$2:$C$501)</f>
        <v>6</v>
      </c>
      <c r="K1437" t="str">
        <f>_xlfn.XLOOKUP(Table1[[#This Row],[Transaction_ID]],Transactions!A$2:A$501,Transactions!F$2:F$501)</f>
        <v>Cash</v>
      </c>
      <c r="L1437" t="b">
        <f>_xlfn.XLOOKUP(Table1[[#This Row],[Transaction_ID]],Transactions!A$2:A$501,Transactions!G$2:G$501)</f>
        <v>1</v>
      </c>
      <c r="M1437" s="1">
        <f>IF(L1437=TRUE, _xlfn.XLOOKUP(C1437, Products!A$2:A$91,Products!G$2:G$91), 0)</f>
        <v>0</v>
      </c>
      <c r="N1437" t="str">
        <f ca="1">_xlfn.TEXTJOIN(", ", TRUE,
 IF(AND(L1437=TRUE, E1437&gt;0), "Membership Pricing", ""),
 IF(AND(L1437=TRUE, M1437&gt;0), "PC Points", ""),
 IF(AND(_xlfn.XLOOKUP(C1437, Products!A:A, Products!C:C, "")="Bakery", RAND()&lt;0.3), "50% Perishable", "")
)</f>
        <v/>
      </c>
      <c r="O1437" s="5">
        <f t="shared" ca="1" si="45"/>
        <v>0</v>
      </c>
    </row>
    <row r="1438" spans="1:15" x14ac:dyDescent="0.45">
      <c r="A1438" t="s">
        <v>492</v>
      </c>
      <c r="B1438" s="6">
        <f>_xlfn.XLOOKUP(Table1[[#This Row],[Transaction_ID]],Transactions!A$2:A$501,Transactions!D$2:D$501)</f>
        <v>45715</v>
      </c>
      <c r="C1438">
        <v>123581</v>
      </c>
      <c r="D1438" s="5">
        <f>_xlfn.XLOOKUP(Table1[[#This Row],[SKU]],Products!A$2:A$91,Products!E$2:E$91)</f>
        <v>2.99</v>
      </c>
      <c r="E1438" s="5">
        <f>_xlfn.XLOOKUP(C1438,Products!A$2:A$91,Products!F$2:F$91)</f>
        <v>0</v>
      </c>
      <c r="F1438">
        <v>5</v>
      </c>
      <c r="G1438" s="5">
        <f>Table1[[#This Row],[Price]]*Table1[[#This Row],[Quantity_Sold]]</f>
        <v>14.950000000000001</v>
      </c>
      <c r="H1438" s="5">
        <f t="shared" ca="1" si="44"/>
        <v>14.950000000000001</v>
      </c>
      <c r="I1438">
        <f>_xlfn.XLOOKUP(Table1[[#This Row],[Transaction_ID]],Transactions!A$2:A$501,Transactions!B$2:B$501)</f>
        <v>210</v>
      </c>
      <c r="J1438">
        <f>_xlfn.XLOOKUP(Table1[[#This Row],[Transaction_ID]],Transactions!$A$2:$A$501,Transactions!$C$2:$C$501)</f>
        <v>5</v>
      </c>
      <c r="K1438" t="str">
        <f>_xlfn.XLOOKUP(Table1[[#This Row],[Transaction_ID]],Transactions!A$2:A$501,Transactions!F$2:F$501)</f>
        <v>Cash</v>
      </c>
      <c r="L1438" t="b">
        <f>_xlfn.XLOOKUP(Table1[[#This Row],[Transaction_ID]],Transactions!A$2:A$501,Transactions!G$2:G$501)</f>
        <v>1</v>
      </c>
      <c r="M1438" s="1">
        <f>IF(L1438=TRUE, _xlfn.XLOOKUP(C1438, Products!A$2:A$91,Products!G$2:G$91), 0)</f>
        <v>0</v>
      </c>
      <c r="N1438" t="str">
        <f ca="1">_xlfn.TEXTJOIN(", ", TRUE,
 IF(AND(L1438=TRUE, E1438&gt;0), "Membership Pricing", ""),
 IF(AND(L1438=TRUE, M1438&gt;0), "PC Points", ""),
 IF(AND(_xlfn.XLOOKUP(C1438, Products!A:A, Products!C:C, "")="Bakery", RAND()&lt;0.3), "50% Perishable", "")
)</f>
        <v/>
      </c>
      <c r="O1438" s="5">
        <f t="shared" ca="1" si="45"/>
        <v>0</v>
      </c>
    </row>
    <row r="1439" spans="1:15" x14ac:dyDescent="0.45">
      <c r="A1439" t="s">
        <v>492</v>
      </c>
      <c r="B1439" s="6">
        <f>_xlfn.XLOOKUP(Table1[[#This Row],[Transaction_ID]],Transactions!A$2:A$501,Transactions!D$2:D$501)</f>
        <v>45715</v>
      </c>
      <c r="C1439">
        <v>123550</v>
      </c>
      <c r="D1439" s="5">
        <f>_xlfn.XLOOKUP(Table1[[#This Row],[SKU]],Products!A$2:A$91,Products!E$2:E$91)</f>
        <v>5.99</v>
      </c>
      <c r="E1439" s="5">
        <f>_xlfn.XLOOKUP(C1439,Products!A$2:A$91,Products!F$2:F$91)</f>
        <v>0</v>
      </c>
      <c r="F1439">
        <v>1</v>
      </c>
      <c r="G1439" s="5">
        <f>Table1[[#This Row],[Price]]*Table1[[#This Row],[Quantity_Sold]]</f>
        <v>5.99</v>
      </c>
      <c r="H1439" s="5">
        <f t="shared" ca="1" si="44"/>
        <v>5.99</v>
      </c>
      <c r="I1439">
        <f>_xlfn.XLOOKUP(Table1[[#This Row],[Transaction_ID]],Transactions!A$2:A$501,Transactions!B$2:B$501)</f>
        <v>210</v>
      </c>
      <c r="J1439">
        <f>_xlfn.XLOOKUP(Table1[[#This Row],[Transaction_ID]],Transactions!$A$2:$A$501,Transactions!$C$2:$C$501)</f>
        <v>5</v>
      </c>
      <c r="K1439" t="str">
        <f>_xlfn.XLOOKUP(Table1[[#This Row],[Transaction_ID]],Transactions!A$2:A$501,Transactions!F$2:F$501)</f>
        <v>Cash</v>
      </c>
      <c r="L1439" t="b">
        <f>_xlfn.XLOOKUP(Table1[[#This Row],[Transaction_ID]],Transactions!A$2:A$501,Transactions!G$2:G$501)</f>
        <v>1</v>
      </c>
      <c r="M1439" s="1">
        <f>IF(L1439=TRUE, _xlfn.XLOOKUP(C1439, Products!A$2:A$91,Products!G$2:G$91), 0)</f>
        <v>0</v>
      </c>
      <c r="N1439" t="str">
        <f ca="1">_xlfn.TEXTJOIN(", ", TRUE,
 IF(AND(L1439=TRUE, E1439&gt;0), "Membership Pricing", ""),
 IF(AND(L1439=TRUE, M1439&gt;0), "PC Points", ""),
 IF(AND(_xlfn.XLOOKUP(C1439, Products!A:A, Products!C:C, "")="Bakery", RAND()&lt;0.3), "50% Perishable", "")
)</f>
        <v/>
      </c>
      <c r="O1439" s="5">
        <f t="shared" ca="1" si="45"/>
        <v>0</v>
      </c>
    </row>
    <row r="1440" spans="1:15" x14ac:dyDescent="0.45">
      <c r="A1440" t="s">
        <v>492</v>
      </c>
      <c r="B1440" s="6">
        <f>_xlfn.XLOOKUP(Table1[[#This Row],[Transaction_ID]],Transactions!A$2:A$501,Transactions!D$2:D$501)</f>
        <v>45715</v>
      </c>
      <c r="C1440">
        <v>123587</v>
      </c>
      <c r="D1440" s="5">
        <f>_xlfn.XLOOKUP(Table1[[#This Row],[SKU]],Products!A$2:A$91,Products!E$2:E$91)</f>
        <v>3.99</v>
      </c>
      <c r="E1440" s="5">
        <f>_xlfn.XLOOKUP(C1440,Products!A$2:A$91,Products!F$2:F$91)</f>
        <v>0</v>
      </c>
      <c r="F1440">
        <v>2</v>
      </c>
      <c r="G1440" s="5">
        <f>Table1[[#This Row],[Price]]*Table1[[#This Row],[Quantity_Sold]]</f>
        <v>7.98</v>
      </c>
      <c r="H1440" s="5">
        <f t="shared" ca="1" si="44"/>
        <v>7.98</v>
      </c>
      <c r="I1440">
        <f>_xlfn.XLOOKUP(Table1[[#This Row],[Transaction_ID]],Transactions!A$2:A$501,Transactions!B$2:B$501)</f>
        <v>210</v>
      </c>
      <c r="J1440">
        <f>_xlfn.XLOOKUP(Table1[[#This Row],[Transaction_ID]],Transactions!$A$2:$A$501,Transactions!$C$2:$C$501)</f>
        <v>5</v>
      </c>
      <c r="K1440" t="str">
        <f>_xlfn.XLOOKUP(Table1[[#This Row],[Transaction_ID]],Transactions!A$2:A$501,Transactions!F$2:F$501)</f>
        <v>Cash</v>
      </c>
      <c r="L1440" t="b">
        <f>_xlfn.XLOOKUP(Table1[[#This Row],[Transaction_ID]],Transactions!A$2:A$501,Transactions!G$2:G$501)</f>
        <v>1</v>
      </c>
      <c r="M1440" s="1">
        <f>IF(L1440=TRUE, _xlfn.XLOOKUP(C1440, Products!A$2:A$91,Products!G$2:G$91), 0)</f>
        <v>0</v>
      </c>
      <c r="N1440" t="str">
        <f ca="1">_xlfn.TEXTJOIN(", ", TRUE,
 IF(AND(L1440=TRUE, E1440&gt;0), "Membership Pricing", ""),
 IF(AND(L1440=TRUE, M1440&gt;0), "PC Points", ""),
 IF(AND(_xlfn.XLOOKUP(C1440, Products!A:A, Products!C:C, "")="Bakery", RAND()&lt;0.3), "50% Perishable", "")
)</f>
        <v/>
      </c>
      <c r="O1440" s="5">
        <f t="shared" ca="1" si="45"/>
        <v>0</v>
      </c>
    </row>
    <row r="1441" spans="1:15" x14ac:dyDescent="0.45">
      <c r="A1441" t="s">
        <v>493</v>
      </c>
      <c r="B1441" s="6">
        <f>_xlfn.XLOOKUP(Table1[[#This Row],[Transaction_ID]],Transactions!A$2:A$501,Transactions!D$2:D$501)</f>
        <v>45715</v>
      </c>
      <c r="C1441">
        <v>123571</v>
      </c>
      <c r="D1441" s="5">
        <f>_xlfn.XLOOKUP(Table1[[#This Row],[SKU]],Products!A$2:A$91,Products!E$2:E$91)</f>
        <v>6.99</v>
      </c>
      <c r="E1441" s="5">
        <f>_xlfn.XLOOKUP(C1441,Products!A$2:A$91,Products!F$2:F$91)</f>
        <v>0</v>
      </c>
      <c r="F1441">
        <v>2</v>
      </c>
      <c r="G1441" s="5">
        <f>Table1[[#This Row],[Price]]*Table1[[#This Row],[Quantity_Sold]]</f>
        <v>13.98</v>
      </c>
      <c r="H1441" s="5">
        <f t="shared" ca="1" si="44"/>
        <v>13.98</v>
      </c>
      <c r="I1441">
        <f>_xlfn.XLOOKUP(Table1[[#This Row],[Transaction_ID]],Transactions!A$2:A$501,Transactions!B$2:B$501)</f>
        <v>222</v>
      </c>
      <c r="J1441">
        <f>_xlfn.XLOOKUP(Table1[[#This Row],[Transaction_ID]],Transactions!$A$2:$A$501,Transactions!$C$2:$C$501)</f>
        <v>1</v>
      </c>
      <c r="K1441" t="str">
        <f>_xlfn.XLOOKUP(Table1[[#This Row],[Transaction_ID]],Transactions!A$2:A$501,Transactions!F$2:F$501)</f>
        <v>Cash</v>
      </c>
      <c r="L1441" t="b">
        <f>_xlfn.XLOOKUP(Table1[[#This Row],[Transaction_ID]],Transactions!A$2:A$501,Transactions!G$2:G$501)</f>
        <v>1</v>
      </c>
      <c r="M1441" s="1">
        <f>IF(L1441=TRUE, _xlfn.XLOOKUP(C1441, Products!A$2:A$91,Products!G$2:G$91), 0)</f>
        <v>1000</v>
      </c>
      <c r="N1441" t="str">
        <f ca="1">_xlfn.TEXTJOIN(", ", TRUE,
 IF(AND(L1441=TRUE, E1441&gt;0), "Membership Pricing", ""),
 IF(AND(L1441=TRUE, M1441&gt;0), "PC Points", ""),
 IF(AND(_xlfn.XLOOKUP(C1441, Products!A:A, Products!C:C, "")="Bakery", RAND()&lt;0.3), "50% Perishable", "")
)</f>
        <v>PC Points</v>
      </c>
      <c r="O1441" s="5">
        <f t="shared" ca="1" si="45"/>
        <v>0</v>
      </c>
    </row>
    <row r="1442" spans="1:15" x14ac:dyDescent="0.45">
      <c r="A1442" t="s">
        <v>493</v>
      </c>
      <c r="B1442" s="6">
        <f>_xlfn.XLOOKUP(Table1[[#This Row],[Transaction_ID]],Transactions!A$2:A$501,Transactions!D$2:D$501)</f>
        <v>45715</v>
      </c>
      <c r="C1442">
        <v>123546</v>
      </c>
      <c r="D1442" s="5">
        <f>_xlfn.XLOOKUP(Table1[[#This Row],[SKU]],Products!A$2:A$91,Products!E$2:E$91)</f>
        <v>3.49</v>
      </c>
      <c r="E1442" s="5">
        <f>_xlfn.XLOOKUP(C1442,Products!A$2:A$91,Products!F$2:F$91)</f>
        <v>0</v>
      </c>
      <c r="F1442">
        <v>2</v>
      </c>
      <c r="G1442" s="5">
        <f>Table1[[#This Row],[Price]]*Table1[[#This Row],[Quantity_Sold]]</f>
        <v>6.98</v>
      </c>
      <c r="H1442" s="5">
        <f t="shared" ca="1" si="44"/>
        <v>6.98</v>
      </c>
      <c r="I1442">
        <f>_xlfn.XLOOKUP(Table1[[#This Row],[Transaction_ID]],Transactions!A$2:A$501,Transactions!B$2:B$501)</f>
        <v>222</v>
      </c>
      <c r="J1442">
        <f>_xlfn.XLOOKUP(Table1[[#This Row],[Transaction_ID]],Transactions!$A$2:$A$501,Transactions!$C$2:$C$501)</f>
        <v>1</v>
      </c>
      <c r="K1442" t="str">
        <f>_xlfn.XLOOKUP(Table1[[#This Row],[Transaction_ID]],Transactions!A$2:A$501,Transactions!F$2:F$501)</f>
        <v>Cash</v>
      </c>
      <c r="L1442" t="b">
        <f>_xlfn.XLOOKUP(Table1[[#This Row],[Transaction_ID]],Transactions!A$2:A$501,Transactions!G$2:G$501)</f>
        <v>1</v>
      </c>
      <c r="M1442" s="1">
        <f>IF(L1442=TRUE, _xlfn.XLOOKUP(C1442, Products!A$2:A$91,Products!G$2:G$91), 0)</f>
        <v>0</v>
      </c>
      <c r="N1442" t="str">
        <f ca="1">_xlfn.TEXTJOIN(", ", TRUE,
 IF(AND(L1442=TRUE, E1442&gt;0), "Membership Pricing", ""),
 IF(AND(L1442=TRUE, M1442&gt;0), "PC Points", ""),
 IF(AND(_xlfn.XLOOKUP(C1442, Products!A:A, Products!C:C, "")="Bakery", RAND()&lt;0.3), "50% Perishable", "")
)</f>
        <v/>
      </c>
      <c r="O1442" s="5">
        <f t="shared" ca="1" si="45"/>
        <v>0</v>
      </c>
    </row>
    <row r="1443" spans="1:15" x14ac:dyDescent="0.45">
      <c r="A1443" t="s">
        <v>493</v>
      </c>
      <c r="B1443" s="6">
        <f>_xlfn.XLOOKUP(Table1[[#This Row],[Transaction_ID]],Transactions!A$2:A$501,Transactions!D$2:D$501)</f>
        <v>45715</v>
      </c>
      <c r="C1443">
        <v>123570</v>
      </c>
      <c r="D1443" s="5">
        <f>_xlfn.XLOOKUP(Table1[[#This Row],[SKU]],Products!A$2:A$91,Products!E$2:E$91)</f>
        <v>5.49</v>
      </c>
      <c r="E1443" s="5">
        <f>_xlfn.XLOOKUP(C1443,Products!A$2:A$91,Products!F$2:F$91)</f>
        <v>0</v>
      </c>
      <c r="F1443">
        <v>3</v>
      </c>
      <c r="G1443" s="5">
        <f>Table1[[#This Row],[Price]]*Table1[[#This Row],[Quantity_Sold]]</f>
        <v>16.47</v>
      </c>
      <c r="H1443" s="5">
        <f t="shared" ca="1" si="44"/>
        <v>16.47</v>
      </c>
      <c r="I1443">
        <f>_xlfn.XLOOKUP(Table1[[#This Row],[Transaction_ID]],Transactions!A$2:A$501,Transactions!B$2:B$501)</f>
        <v>222</v>
      </c>
      <c r="J1443">
        <f>_xlfn.XLOOKUP(Table1[[#This Row],[Transaction_ID]],Transactions!$A$2:$A$501,Transactions!$C$2:$C$501)</f>
        <v>1</v>
      </c>
      <c r="K1443" t="str">
        <f>_xlfn.XLOOKUP(Table1[[#This Row],[Transaction_ID]],Transactions!A$2:A$501,Transactions!F$2:F$501)</f>
        <v>Cash</v>
      </c>
      <c r="L1443" t="b">
        <f>_xlfn.XLOOKUP(Table1[[#This Row],[Transaction_ID]],Transactions!A$2:A$501,Transactions!G$2:G$501)</f>
        <v>1</v>
      </c>
      <c r="M1443" s="1">
        <f>IF(L1443=TRUE, _xlfn.XLOOKUP(C1443, Products!A$2:A$91,Products!G$2:G$91), 0)</f>
        <v>0</v>
      </c>
      <c r="N1443" t="str">
        <f ca="1">_xlfn.TEXTJOIN(", ", TRUE,
 IF(AND(L1443=TRUE, E1443&gt;0), "Membership Pricing", ""),
 IF(AND(L1443=TRUE, M1443&gt;0), "PC Points", ""),
 IF(AND(_xlfn.XLOOKUP(C1443, Products!A:A, Products!C:C, "")="Bakery", RAND()&lt;0.3), "50% Perishable", "")
)</f>
        <v/>
      </c>
      <c r="O1443" s="5">
        <f t="shared" ca="1" si="45"/>
        <v>0</v>
      </c>
    </row>
    <row r="1444" spans="1:15" x14ac:dyDescent="0.45">
      <c r="A1444" t="s">
        <v>264</v>
      </c>
      <c r="B1444" s="6">
        <f>_xlfn.XLOOKUP(Table1[[#This Row],[Transaction_ID]],Transactions!A$2:A$501,Transactions!D$2:D$501)</f>
        <v>45715</v>
      </c>
      <c r="C1444">
        <v>123596</v>
      </c>
      <c r="D1444" s="5">
        <f>_xlfn.XLOOKUP(Table1[[#This Row],[SKU]],Products!A$2:A$91,Products!E$2:E$91)</f>
        <v>3.99</v>
      </c>
      <c r="E1444" s="5">
        <f>_xlfn.XLOOKUP(C1444,Products!A$2:A$91,Products!F$2:F$91)</f>
        <v>0</v>
      </c>
      <c r="F1444">
        <v>1</v>
      </c>
      <c r="G1444" s="5">
        <f>Table1[[#This Row],[Price]]*Table1[[#This Row],[Quantity_Sold]]</f>
        <v>3.99</v>
      </c>
      <c r="H1444" s="5">
        <f t="shared" ca="1" si="44"/>
        <v>3.99</v>
      </c>
      <c r="I1444">
        <f>_xlfn.XLOOKUP(Table1[[#This Row],[Transaction_ID]],Transactions!A$2:A$501,Transactions!B$2:B$501)</f>
        <v>213</v>
      </c>
      <c r="J1444">
        <f>_xlfn.XLOOKUP(Table1[[#This Row],[Transaction_ID]],Transactions!$A$2:$A$501,Transactions!$C$2:$C$501)</f>
        <v>7</v>
      </c>
      <c r="K1444" t="str">
        <f>_xlfn.XLOOKUP(Table1[[#This Row],[Transaction_ID]],Transactions!A$2:A$501,Transactions!F$2:F$501)</f>
        <v>Cash</v>
      </c>
      <c r="L1444" t="b">
        <f>_xlfn.XLOOKUP(Table1[[#This Row],[Transaction_ID]],Transactions!A$2:A$501,Transactions!G$2:G$501)</f>
        <v>1</v>
      </c>
      <c r="M1444" s="1">
        <f>IF(L1444=TRUE, _xlfn.XLOOKUP(C1444, Products!A$2:A$91,Products!G$2:G$91), 0)</f>
        <v>0</v>
      </c>
      <c r="N1444" t="str">
        <f ca="1">_xlfn.TEXTJOIN(", ", TRUE,
 IF(AND(L1444=TRUE, E1444&gt;0), "Membership Pricing", ""),
 IF(AND(L1444=TRUE, M1444&gt;0), "PC Points", ""),
 IF(AND(_xlfn.XLOOKUP(C1444, Products!A:A, Products!C:C, "")="Bakery", RAND()&lt;0.3), "50% Perishable", "")
)</f>
        <v/>
      </c>
      <c r="O1444" s="5">
        <f t="shared" ca="1" si="45"/>
        <v>0</v>
      </c>
    </row>
    <row r="1445" spans="1:15" x14ac:dyDescent="0.45">
      <c r="A1445" t="s">
        <v>264</v>
      </c>
      <c r="B1445" s="6">
        <f>_xlfn.XLOOKUP(Table1[[#This Row],[Transaction_ID]],Transactions!A$2:A$501,Transactions!D$2:D$501)</f>
        <v>45715</v>
      </c>
      <c r="C1445">
        <v>123567</v>
      </c>
      <c r="D1445" s="5">
        <f>_xlfn.XLOOKUP(Table1[[#This Row],[SKU]],Products!A$2:A$91,Products!E$2:E$91)</f>
        <v>3.49</v>
      </c>
      <c r="E1445" s="5">
        <f>_xlfn.XLOOKUP(C1445,Products!A$2:A$91,Products!F$2:F$91)</f>
        <v>0</v>
      </c>
      <c r="F1445">
        <v>1</v>
      </c>
      <c r="G1445" s="5">
        <f>Table1[[#This Row],[Price]]*Table1[[#This Row],[Quantity_Sold]]</f>
        <v>3.49</v>
      </c>
      <c r="H1445" s="5">
        <f t="shared" ca="1" si="44"/>
        <v>3.49</v>
      </c>
      <c r="I1445">
        <f>_xlfn.XLOOKUP(Table1[[#This Row],[Transaction_ID]],Transactions!A$2:A$501,Transactions!B$2:B$501)</f>
        <v>213</v>
      </c>
      <c r="J1445">
        <f>_xlfn.XLOOKUP(Table1[[#This Row],[Transaction_ID]],Transactions!$A$2:$A$501,Transactions!$C$2:$C$501)</f>
        <v>7</v>
      </c>
      <c r="K1445" t="str">
        <f>_xlfn.XLOOKUP(Table1[[#This Row],[Transaction_ID]],Transactions!A$2:A$501,Transactions!F$2:F$501)</f>
        <v>Cash</v>
      </c>
      <c r="L1445" t="b">
        <f>_xlfn.XLOOKUP(Table1[[#This Row],[Transaction_ID]],Transactions!A$2:A$501,Transactions!G$2:G$501)</f>
        <v>1</v>
      </c>
      <c r="M1445" s="1">
        <f>IF(L1445=TRUE, _xlfn.XLOOKUP(C1445, Products!A$2:A$91,Products!G$2:G$91), 0)</f>
        <v>0</v>
      </c>
      <c r="N1445" t="str">
        <f ca="1">_xlfn.TEXTJOIN(", ", TRUE,
 IF(AND(L1445=TRUE, E1445&gt;0), "Membership Pricing", ""),
 IF(AND(L1445=TRUE, M1445&gt;0), "PC Points", ""),
 IF(AND(_xlfn.XLOOKUP(C1445, Products!A:A, Products!C:C, "")="Bakery", RAND()&lt;0.3), "50% Perishable", "")
)</f>
        <v/>
      </c>
      <c r="O1445" s="5">
        <f t="shared" ca="1" si="45"/>
        <v>0</v>
      </c>
    </row>
    <row r="1446" spans="1:15" x14ac:dyDescent="0.45">
      <c r="A1446" t="s">
        <v>264</v>
      </c>
      <c r="B1446" s="6">
        <f>_xlfn.XLOOKUP(Table1[[#This Row],[Transaction_ID]],Transactions!A$2:A$501,Transactions!D$2:D$501)</f>
        <v>45715</v>
      </c>
      <c r="C1446">
        <v>123547</v>
      </c>
      <c r="D1446" s="5">
        <f>_xlfn.XLOOKUP(Table1[[#This Row],[SKU]],Products!A$2:A$91,Products!E$2:E$91)</f>
        <v>2.99</v>
      </c>
      <c r="E1446" s="5">
        <f>_xlfn.XLOOKUP(C1446,Products!A$2:A$91,Products!F$2:F$91)</f>
        <v>0</v>
      </c>
      <c r="F1446">
        <v>2</v>
      </c>
      <c r="G1446" s="5">
        <f>Table1[[#This Row],[Price]]*Table1[[#This Row],[Quantity_Sold]]</f>
        <v>5.98</v>
      </c>
      <c r="H1446" s="5">
        <f t="shared" ca="1" si="44"/>
        <v>5.98</v>
      </c>
      <c r="I1446">
        <f>_xlfn.XLOOKUP(Table1[[#This Row],[Transaction_ID]],Transactions!A$2:A$501,Transactions!B$2:B$501)</f>
        <v>213</v>
      </c>
      <c r="J1446">
        <f>_xlfn.XLOOKUP(Table1[[#This Row],[Transaction_ID]],Transactions!$A$2:$A$501,Transactions!$C$2:$C$501)</f>
        <v>7</v>
      </c>
      <c r="K1446" t="str">
        <f>_xlfn.XLOOKUP(Table1[[#This Row],[Transaction_ID]],Transactions!A$2:A$501,Transactions!F$2:F$501)</f>
        <v>Cash</v>
      </c>
      <c r="L1446" t="b">
        <f>_xlfn.XLOOKUP(Table1[[#This Row],[Transaction_ID]],Transactions!A$2:A$501,Transactions!G$2:G$501)</f>
        <v>1</v>
      </c>
      <c r="M1446" s="1">
        <f>IF(L1446=TRUE, _xlfn.XLOOKUP(C1446, Products!A$2:A$91,Products!G$2:G$91), 0)</f>
        <v>0</v>
      </c>
      <c r="N1446" t="str">
        <f ca="1">_xlfn.TEXTJOIN(", ", TRUE,
 IF(AND(L1446=TRUE, E1446&gt;0), "Membership Pricing", ""),
 IF(AND(L1446=TRUE, M1446&gt;0), "PC Points", ""),
 IF(AND(_xlfn.XLOOKUP(C1446, Products!A:A, Products!C:C, "")="Bakery", RAND()&lt;0.3), "50% Perishable", "")
)</f>
        <v/>
      </c>
      <c r="O1446" s="5">
        <f t="shared" ca="1" si="45"/>
        <v>0</v>
      </c>
    </row>
    <row r="1447" spans="1:15" x14ac:dyDescent="0.45">
      <c r="A1447" t="s">
        <v>264</v>
      </c>
      <c r="B1447" s="6">
        <f>_xlfn.XLOOKUP(Table1[[#This Row],[Transaction_ID]],Transactions!A$2:A$501,Transactions!D$2:D$501)</f>
        <v>45715</v>
      </c>
      <c r="C1447">
        <v>123582</v>
      </c>
      <c r="D1447" s="5">
        <f>_xlfn.XLOOKUP(Table1[[#This Row],[SKU]],Products!A$2:A$91,Products!E$2:E$91)</f>
        <v>3.99</v>
      </c>
      <c r="E1447" s="5">
        <f>_xlfn.XLOOKUP(C1447,Products!A$2:A$91,Products!F$2:F$91)</f>
        <v>0</v>
      </c>
      <c r="F1447">
        <v>1</v>
      </c>
      <c r="G1447" s="5">
        <f>Table1[[#This Row],[Price]]*Table1[[#This Row],[Quantity_Sold]]</f>
        <v>3.99</v>
      </c>
      <c r="H1447" s="5">
        <f t="shared" ca="1" si="44"/>
        <v>1.9950000000000001</v>
      </c>
      <c r="I1447">
        <f>_xlfn.XLOOKUP(Table1[[#This Row],[Transaction_ID]],Transactions!A$2:A$501,Transactions!B$2:B$501)</f>
        <v>213</v>
      </c>
      <c r="J1447">
        <f>_xlfn.XLOOKUP(Table1[[#This Row],[Transaction_ID]],Transactions!$A$2:$A$501,Transactions!$C$2:$C$501)</f>
        <v>7</v>
      </c>
      <c r="K1447" t="str">
        <f>_xlfn.XLOOKUP(Table1[[#This Row],[Transaction_ID]],Transactions!A$2:A$501,Transactions!F$2:F$501)</f>
        <v>Cash</v>
      </c>
      <c r="L1447" t="b">
        <f>_xlfn.XLOOKUP(Table1[[#This Row],[Transaction_ID]],Transactions!A$2:A$501,Transactions!G$2:G$501)</f>
        <v>1</v>
      </c>
      <c r="M1447" s="1">
        <f>IF(L1447=TRUE, _xlfn.XLOOKUP(C1447, Products!A$2:A$91,Products!G$2:G$91), 0)</f>
        <v>0</v>
      </c>
      <c r="N1447" t="str">
        <f ca="1">_xlfn.TEXTJOIN(", ", TRUE,
 IF(AND(L1447=TRUE, E1447&gt;0), "Membership Pricing", ""),
 IF(AND(L1447=TRUE, M1447&gt;0), "PC Points", ""),
 IF(AND(_xlfn.XLOOKUP(C1447, Products!A:A, Products!C:C, "")="Bakery", RAND()&lt;0.3), "50% Perishable", "")
)</f>
        <v>50% Perishable</v>
      </c>
      <c r="O1447" s="5">
        <f t="shared" ca="1" si="45"/>
        <v>1.9950000000000001</v>
      </c>
    </row>
    <row r="1448" spans="1:15" x14ac:dyDescent="0.45">
      <c r="A1448" t="s">
        <v>494</v>
      </c>
      <c r="B1448" s="6">
        <f>_xlfn.XLOOKUP(Table1[[#This Row],[Transaction_ID]],Transactions!A$2:A$501,Transactions!D$2:D$501)</f>
        <v>45715</v>
      </c>
      <c r="C1448">
        <v>123560</v>
      </c>
      <c r="D1448" s="5">
        <f>_xlfn.XLOOKUP(Table1[[#This Row],[SKU]],Products!A$2:A$91,Products!E$2:E$91)</f>
        <v>7.99</v>
      </c>
      <c r="E1448" s="5">
        <f>_xlfn.XLOOKUP(C1448,Products!A$2:A$91,Products!F$2:F$91)</f>
        <v>0</v>
      </c>
      <c r="F1448">
        <v>1</v>
      </c>
      <c r="G1448" s="5">
        <f>Table1[[#This Row],[Price]]*Table1[[#This Row],[Quantity_Sold]]</f>
        <v>7.99</v>
      </c>
      <c r="H1448" s="5">
        <f t="shared" ca="1" si="44"/>
        <v>7.99</v>
      </c>
      <c r="I1448">
        <f>_xlfn.XLOOKUP(Table1[[#This Row],[Transaction_ID]],Transactions!A$2:A$501,Transactions!B$2:B$501)</f>
        <v>207</v>
      </c>
      <c r="J1448">
        <f>_xlfn.XLOOKUP(Table1[[#This Row],[Transaction_ID]],Transactions!$A$2:$A$501,Transactions!$C$2:$C$501)</f>
        <v>6</v>
      </c>
      <c r="K1448" t="str">
        <f>_xlfn.XLOOKUP(Table1[[#This Row],[Transaction_ID]],Transactions!A$2:A$501,Transactions!F$2:F$501)</f>
        <v>Cash</v>
      </c>
      <c r="L1448" t="b">
        <f>_xlfn.XLOOKUP(Table1[[#This Row],[Transaction_ID]],Transactions!A$2:A$501,Transactions!G$2:G$501)</f>
        <v>1</v>
      </c>
      <c r="M1448" s="1">
        <f>IF(L1448=TRUE, _xlfn.XLOOKUP(C1448, Products!A$2:A$91,Products!G$2:G$91), 0)</f>
        <v>0</v>
      </c>
      <c r="N1448" t="str">
        <f ca="1">_xlfn.TEXTJOIN(", ", TRUE,
 IF(AND(L1448=TRUE, E1448&gt;0), "Membership Pricing", ""),
 IF(AND(L1448=TRUE, M1448&gt;0), "PC Points", ""),
 IF(AND(_xlfn.XLOOKUP(C1448, Products!A:A, Products!C:C, "")="Bakery", RAND()&lt;0.3), "50% Perishable", "")
)</f>
        <v/>
      </c>
      <c r="O1448" s="5">
        <f t="shared" ca="1" si="45"/>
        <v>0</v>
      </c>
    </row>
    <row r="1449" spans="1:15" x14ac:dyDescent="0.45">
      <c r="A1449" t="s">
        <v>494</v>
      </c>
      <c r="B1449" s="6">
        <f>_xlfn.XLOOKUP(Table1[[#This Row],[Transaction_ID]],Transactions!A$2:A$501,Transactions!D$2:D$501)</f>
        <v>45715</v>
      </c>
      <c r="C1449">
        <v>123557</v>
      </c>
      <c r="D1449" s="5">
        <f>_xlfn.XLOOKUP(Table1[[#This Row],[SKU]],Products!A$2:A$91,Products!E$2:E$91)</f>
        <v>6.49</v>
      </c>
      <c r="E1449" s="5">
        <f>_xlfn.XLOOKUP(C1449,Products!A$2:A$91,Products!F$2:F$91)</f>
        <v>4.99</v>
      </c>
      <c r="F1449">
        <v>4</v>
      </c>
      <c r="G1449" s="5">
        <f>Table1[[#This Row],[Price]]*Table1[[#This Row],[Quantity_Sold]]</f>
        <v>25.96</v>
      </c>
      <c r="H1449" s="5">
        <f t="shared" ca="1" si="44"/>
        <v>19.96</v>
      </c>
      <c r="I1449">
        <f>_xlfn.XLOOKUP(Table1[[#This Row],[Transaction_ID]],Transactions!A$2:A$501,Transactions!B$2:B$501)</f>
        <v>207</v>
      </c>
      <c r="J1449">
        <f>_xlfn.XLOOKUP(Table1[[#This Row],[Transaction_ID]],Transactions!$A$2:$A$501,Transactions!$C$2:$C$501)</f>
        <v>6</v>
      </c>
      <c r="K1449" t="str">
        <f>_xlfn.XLOOKUP(Table1[[#This Row],[Transaction_ID]],Transactions!A$2:A$501,Transactions!F$2:F$501)</f>
        <v>Cash</v>
      </c>
      <c r="L1449" t="b">
        <f>_xlfn.XLOOKUP(Table1[[#This Row],[Transaction_ID]],Transactions!A$2:A$501,Transactions!G$2:G$501)</f>
        <v>1</v>
      </c>
      <c r="M1449" s="1">
        <f>IF(L1449=TRUE, _xlfn.XLOOKUP(C1449, Products!A$2:A$91,Products!G$2:G$91), 0)</f>
        <v>0</v>
      </c>
      <c r="N1449" t="str">
        <f ca="1">_xlfn.TEXTJOIN(", ", TRUE,
 IF(AND(L1449=TRUE, E1449&gt;0), "Membership Pricing", ""),
 IF(AND(L1449=TRUE, M1449&gt;0), "PC Points", ""),
 IF(AND(_xlfn.XLOOKUP(C1449, Products!A:A, Products!C:C, "")="Bakery", RAND()&lt;0.3), "50% Perishable", "")
)</f>
        <v>Membership Pricing</v>
      </c>
      <c r="O1449" s="5">
        <f t="shared" ca="1" si="45"/>
        <v>6</v>
      </c>
    </row>
    <row r="1450" spans="1:15" x14ac:dyDescent="0.45">
      <c r="A1450" t="s">
        <v>495</v>
      </c>
      <c r="B1450" s="6">
        <f>_xlfn.XLOOKUP(Table1[[#This Row],[Transaction_ID]],Transactions!A$2:A$501,Transactions!D$2:D$501)</f>
        <v>45736</v>
      </c>
      <c r="C1450">
        <v>123540</v>
      </c>
      <c r="D1450" s="5">
        <f>_xlfn.XLOOKUP(Table1[[#This Row],[SKU]],Products!A$2:A$91,Products!E$2:E$91)</f>
        <v>4.49</v>
      </c>
      <c r="E1450" s="5">
        <f>_xlfn.XLOOKUP(C1450,Products!A$2:A$91,Products!F$2:F$91)</f>
        <v>0</v>
      </c>
      <c r="F1450">
        <v>3</v>
      </c>
      <c r="G1450" s="5">
        <f>Table1[[#This Row],[Price]]*Table1[[#This Row],[Quantity_Sold]]</f>
        <v>13.47</v>
      </c>
      <c r="H1450" s="5">
        <f t="shared" ca="1" si="44"/>
        <v>13.47</v>
      </c>
      <c r="I1450">
        <f>_xlfn.XLOOKUP(Table1[[#This Row],[Transaction_ID]],Transactions!A$2:A$501,Transactions!B$2:B$501)</f>
        <v>209</v>
      </c>
      <c r="J1450">
        <f>_xlfn.XLOOKUP(Table1[[#This Row],[Transaction_ID]],Transactions!$A$2:$A$501,Transactions!$C$2:$C$501)</f>
        <v>1</v>
      </c>
      <c r="K1450" t="str">
        <f>_xlfn.XLOOKUP(Table1[[#This Row],[Transaction_ID]],Transactions!A$2:A$501,Transactions!F$2:F$501)</f>
        <v>Debit Card</v>
      </c>
      <c r="L1450" t="b">
        <f>_xlfn.XLOOKUP(Table1[[#This Row],[Transaction_ID]],Transactions!A$2:A$501,Transactions!G$2:G$501)</f>
        <v>1</v>
      </c>
      <c r="M1450" s="1">
        <f>IF(L1450=TRUE, _xlfn.XLOOKUP(C1450, Products!A$2:A$91,Products!G$2:G$91), 0)</f>
        <v>0</v>
      </c>
      <c r="N1450" t="str">
        <f ca="1">_xlfn.TEXTJOIN(", ", TRUE,
 IF(AND(L1450=TRUE, E1450&gt;0), "Membership Pricing", ""),
 IF(AND(L1450=TRUE, M1450&gt;0), "PC Points", ""),
 IF(AND(_xlfn.XLOOKUP(C1450, Products!A:A, Products!C:C, "")="Bakery", RAND()&lt;0.3), "50% Perishable", "")
)</f>
        <v/>
      </c>
      <c r="O1450" s="5">
        <f t="shared" ca="1" si="45"/>
        <v>0</v>
      </c>
    </row>
    <row r="1451" spans="1:15" x14ac:dyDescent="0.45">
      <c r="A1451" t="s">
        <v>495</v>
      </c>
      <c r="B1451" s="6">
        <f>_xlfn.XLOOKUP(Table1[[#This Row],[Transaction_ID]],Transactions!A$2:A$501,Transactions!D$2:D$501)</f>
        <v>45736</v>
      </c>
      <c r="C1451">
        <v>123558</v>
      </c>
      <c r="D1451" s="5">
        <f>_xlfn.XLOOKUP(Table1[[#This Row],[SKU]],Products!A$2:A$91,Products!E$2:E$91)</f>
        <v>3.99</v>
      </c>
      <c r="E1451" s="5">
        <f>_xlfn.XLOOKUP(C1451,Products!A$2:A$91,Products!F$2:F$91)</f>
        <v>0</v>
      </c>
      <c r="F1451">
        <v>2</v>
      </c>
      <c r="G1451" s="5">
        <f>Table1[[#This Row],[Price]]*Table1[[#This Row],[Quantity_Sold]]</f>
        <v>7.98</v>
      </c>
      <c r="H1451" s="5">
        <f t="shared" ca="1" si="44"/>
        <v>7.98</v>
      </c>
      <c r="I1451">
        <f>_xlfn.XLOOKUP(Table1[[#This Row],[Transaction_ID]],Transactions!A$2:A$501,Transactions!B$2:B$501)</f>
        <v>209</v>
      </c>
      <c r="J1451">
        <f>_xlfn.XLOOKUP(Table1[[#This Row],[Transaction_ID]],Transactions!$A$2:$A$501,Transactions!$C$2:$C$501)</f>
        <v>1</v>
      </c>
      <c r="K1451" t="str">
        <f>_xlfn.XLOOKUP(Table1[[#This Row],[Transaction_ID]],Transactions!A$2:A$501,Transactions!F$2:F$501)</f>
        <v>Debit Card</v>
      </c>
      <c r="L1451" t="b">
        <f>_xlfn.XLOOKUP(Table1[[#This Row],[Transaction_ID]],Transactions!A$2:A$501,Transactions!G$2:G$501)</f>
        <v>1</v>
      </c>
      <c r="M1451" s="1">
        <f>IF(L1451=TRUE, _xlfn.XLOOKUP(C1451, Products!A$2:A$91,Products!G$2:G$91), 0)</f>
        <v>0</v>
      </c>
      <c r="N1451" t="str">
        <f ca="1">_xlfn.TEXTJOIN(", ", TRUE,
 IF(AND(L1451=TRUE, E1451&gt;0), "Membership Pricing", ""),
 IF(AND(L1451=TRUE, M1451&gt;0), "PC Points", ""),
 IF(AND(_xlfn.XLOOKUP(C1451, Products!A:A, Products!C:C, "")="Bakery", RAND()&lt;0.3), "50% Perishable", "")
)</f>
        <v/>
      </c>
      <c r="O1451" s="5">
        <f t="shared" ca="1" si="45"/>
        <v>0</v>
      </c>
    </row>
    <row r="1452" spans="1:15" x14ac:dyDescent="0.45">
      <c r="A1452" t="s">
        <v>496</v>
      </c>
      <c r="B1452" s="6">
        <f>_xlfn.XLOOKUP(Table1[[#This Row],[Transaction_ID]],Transactions!A$2:A$501,Transactions!D$2:D$501)</f>
        <v>45736</v>
      </c>
      <c r="C1452">
        <v>123543</v>
      </c>
      <c r="D1452" s="5">
        <f>_xlfn.XLOOKUP(Table1[[#This Row],[SKU]],Products!A$2:A$91,Products!E$2:E$91)</f>
        <v>7.99</v>
      </c>
      <c r="E1452" s="5">
        <f>_xlfn.XLOOKUP(C1452,Products!A$2:A$91,Products!F$2:F$91)</f>
        <v>0</v>
      </c>
      <c r="F1452">
        <v>2</v>
      </c>
      <c r="G1452" s="5">
        <f>Table1[[#This Row],[Price]]*Table1[[#This Row],[Quantity_Sold]]</f>
        <v>15.98</v>
      </c>
      <c r="H1452" s="5">
        <f t="shared" ca="1" si="44"/>
        <v>15.98</v>
      </c>
      <c r="I1452">
        <f>_xlfn.XLOOKUP(Table1[[#This Row],[Transaction_ID]],Transactions!A$2:A$501,Transactions!B$2:B$501)</f>
        <v>215</v>
      </c>
      <c r="J1452">
        <f>_xlfn.XLOOKUP(Table1[[#This Row],[Transaction_ID]],Transactions!$A$2:$A$501,Transactions!$C$2:$C$501)</f>
        <v>4</v>
      </c>
      <c r="K1452" t="str">
        <f>_xlfn.XLOOKUP(Table1[[#This Row],[Transaction_ID]],Transactions!A$2:A$501,Transactions!F$2:F$501)</f>
        <v>Debit Card</v>
      </c>
      <c r="L1452" t="b">
        <f>_xlfn.XLOOKUP(Table1[[#This Row],[Transaction_ID]],Transactions!A$2:A$501,Transactions!G$2:G$501)</f>
        <v>1</v>
      </c>
      <c r="M1452" s="1">
        <f>IF(L1452=TRUE, _xlfn.XLOOKUP(C1452, Products!A$2:A$91,Products!G$2:G$91), 0)</f>
        <v>3000</v>
      </c>
      <c r="N1452" t="str">
        <f ca="1">_xlfn.TEXTJOIN(", ", TRUE,
 IF(AND(L1452=TRUE, E1452&gt;0), "Membership Pricing", ""),
 IF(AND(L1452=TRUE, M1452&gt;0), "PC Points", ""),
 IF(AND(_xlfn.XLOOKUP(C1452, Products!A:A, Products!C:C, "")="Bakery", RAND()&lt;0.3), "50% Perishable", "")
)</f>
        <v>PC Points</v>
      </c>
      <c r="O1452" s="5">
        <f t="shared" ca="1" si="45"/>
        <v>0</v>
      </c>
    </row>
    <row r="1453" spans="1:15" x14ac:dyDescent="0.45">
      <c r="A1453" t="s">
        <v>496</v>
      </c>
      <c r="B1453" s="6">
        <f>_xlfn.XLOOKUP(Table1[[#This Row],[Transaction_ID]],Transactions!A$2:A$501,Transactions!D$2:D$501)</f>
        <v>45736</v>
      </c>
      <c r="C1453">
        <v>123553</v>
      </c>
      <c r="D1453" s="5">
        <f>_xlfn.XLOOKUP(Table1[[#This Row],[SKU]],Products!A$2:A$91,Products!E$2:E$91)</f>
        <v>4.99</v>
      </c>
      <c r="E1453" s="5">
        <f>_xlfn.XLOOKUP(C1453,Products!A$2:A$91,Products!F$2:F$91)</f>
        <v>0</v>
      </c>
      <c r="F1453">
        <v>4</v>
      </c>
      <c r="G1453" s="5">
        <f>Table1[[#This Row],[Price]]*Table1[[#This Row],[Quantity_Sold]]</f>
        <v>19.96</v>
      </c>
      <c r="H1453" s="5">
        <f t="shared" ca="1" si="44"/>
        <v>19.96</v>
      </c>
      <c r="I1453">
        <f>_xlfn.XLOOKUP(Table1[[#This Row],[Transaction_ID]],Transactions!A$2:A$501,Transactions!B$2:B$501)</f>
        <v>215</v>
      </c>
      <c r="J1453">
        <f>_xlfn.XLOOKUP(Table1[[#This Row],[Transaction_ID]],Transactions!$A$2:$A$501,Transactions!$C$2:$C$501)</f>
        <v>4</v>
      </c>
      <c r="K1453" t="str">
        <f>_xlfn.XLOOKUP(Table1[[#This Row],[Transaction_ID]],Transactions!A$2:A$501,Transactions!F$2:F$501)</f>
        <v>Debit Card</v>
      </c>
      <c r="L1453" t="b">
        <f>_xlfn.XLOOKUP(Table1[[#This Row],[Transaction_ID]],Transactions!A$2:A$501,Transactions!G$2:G$501)</f>
        <v>1</v>
      </c>
      <c r="M1453" s="1">
        <f>IF(L1453=TRUE, _xlfn.XLOOKUP(C1453, Products!A$2:A$91,Products!G$2:G$91), 0)</f>
        <v>0</v>
      </c>
      <c r="N1453" t="str">
        <f ca="1">_xlfn.TEXTJOIN(", ", TRUE,
 IF(AND(L1453=TRUE, E1453&gt;0), "Membership Pricing", ""),
 IF(AND(L1453=TRUE, M1453&gt;0), "PC Points", ""),
 IF(AND(_xlfn.XLOOKUP(C1453, Products!A:A, Products!C:C, "")="Bakery", RAND()&lt;0.3), "50% Perishable", "")
)</f>
        <v/>
      </c>
      <c r="O1453" s="5">
        <f t="shared" ca="1" si="45"/>
        <v>0</v>
      </c>
    </row>
    <row r="1454" spans="1:15" x14ac:dyDescent="0.45">
      <c r="A1454" t="s">
        <v>497</v>
      </c>
      <c r="B1454" s="6">
        <f>_xlfn.XLOOKUP(Table1[[#This Row],[Transaction_ID]],Transactions!A$2:A$501,Transactions!D$2:D$501)</f>
        <v>45708</v>
      </c>
      <c r="C1454">
        <v>123517</v>
      </c>
      <c r="D1454" s="5">
        <f>_xlfn.XLOOKUP(Table1[[#This Row],[SKU]],Products!A$2:A$91,Products!E$2:E$91)</f>
        <v>2.4900000000000002</v>
      </c>
      <c r="E1454" s="5">
        <f>_xlfn.XLOOKUP(C1454,Products!A$2:A$91,Products!F$2:F$91)</f>
        <v>0</v>
      </c>
      <c r="F1454">
        <v>1</v>
      </c>
      <c r="G1454" s="5">
        <f>Table1[[#This Row],[Price]]*Table1[[#This Row],[Quantity_Sold]]</f>
        <v>2.4900000000000002</v>
      </c>
      <c r="H1454" s="5">
        <f t="shared" ca="1" si="44"/>
        <v>2.4900000000000002</v>
      </c>
      <c r="I1454">
        <f>_xlfn.XLOOKUP(Table1[[#This Row],[Transaction_ID]],Transactions!A$2:A$501,Transactions!B$2:B$501)</f>
        <v>217</v>
      </c>
      <c r="J1454">
        <f>_xlfn.XLOOKUP(Table1[[#This Row],[Transaction_ID]],Transactions!$A$2:$A$501,Transactions!$C$2:$C$501)</f>
        <v>1</v>
      </c>
      <c r="K1454" t="str">
        <f>_xlfn.XLOOKUP(Table1[[#This Row],[Transaction_ID]],Transactions!A$2:A$501,Transactions!F$2:F$501)</f>
        <v>Debit Card</v>
      </c>
      <c r="L1454" t="b">
        <f>_xlfn.XLOOKUP(Table1[[#This Row],[Transaction_ID]],Transactions!A$2:A$501,Transactions!G$2:G$501)</f>
        <v>1</v>
      </c>
      <c r="M1454" s="1">
        <f>IF(L1454=TRUE, _xlfn.XLOOKUP(C1454, Products!A$2:A$91,Products!G$2:G$91), 0)</f>
        <v>0</v>
      </c>
      <c r="N1454" t="str">
        <f ca="1">_xlfn.TEXTJOIN(", ", TRUE,
 IF(AND(L1454=TRUE, E1454&gt;0), "Membership Pricing", ""),
 IF(AND(L1454=TRUE, M1454&gt;0), "PC Points", ""),
 IF(AND(_xlfn.XLOOKUP(C1454, Products!A:A, Products!C:C, "")="Bakery", RAND()&lt;0.3), "50% Perishable", "")
)</f>
        <v/>
      </c>
      <c r="O1454" s="5">
        <f t="shared" ca="1" si="45"/>
        <v>0</v>
      </c>
    </row>
    <row r="1455" spans="1:15" x14ac:dyDescent="0.45">
      <c r="A1455" t="s">
        <v>497</v>
      </c>
      <c r="B1455" s="6">
        <f>_xlfn.XLOOKUP(Table1[[#This Row],[Transaction_ID]],Transactions!A$2:A$501,Transactions!D$2:D$501)</f>
        <v>45708</v>
      </c>
      <c r="C1455">
        <v>123551</v>
      </c>
      <c r="D1455" s="5">
        <f>_xlfn.XLOOKUP(Table1[[#This Row],[SKU]],Products!A$2:A$91,Products!E$2:E$91)</f>
        <v>6.49</v>
      </c>
      <c r="E1455" s="5">
        <f>_xlfn.XLOOKUP(C1455,Products!A$2:A$91,Products!F$2:F$91)</f>
        <v>0</v>
      </c>
      <c r="F1455">
        <v>5</v>
      </c>
      <c r="G1455" s="5">
        <f>Table1[[#This Row],[Price]]*Table1[[#This Row],[Quantity_Sold]]</f>
        <v>32.450000000000003</v>
      </c>
      <c r="H1455" s="5">
        <f t="shared" ca="1" si="44"/>
        <v>32.450000000000003</v>
      </c>
      <c r="I1455">
        <f>_xlfn.XLOOKUP(Table1[[#This Row],[Transaction_ID]],Transactions!A$2:A$501,Transactions!B$2:B$501)</f>
        <v>217</v>
      </c>
      <c r="J1455">
        <f>_xlfn.XLOOKUP(Table1[[#This Row],[Transaction_ID]],Transactions!$A$2:$A$501,Transactions!$C$2:$C$501)</f>
        <v>1</v>
      </c>
      <c r="K1455" t="str">
        <f>_xlfn.XLOOKUP(Table1[[#This Row],[Transaction_ID]],Transactions!A$2:A$501,Transactions!F$2:F$501)</f>
        <v>Debit Card</v>
      </c>
      <c r="L1455" t="b">
        <f>_xlfn.XLOOKUP(Table1[[#This Row],[Transaction_ID]],Transactions!A$2:A$501,Transactions!G$2:G$501)</f>
        <v>1</v>
      </c>
      <c r="M1455" s="1">
        <f>IF(L1455=TRUE, _xlfn.XLOOKUP(C1455, Products!A$2:A$91,Products!G$2:G$91), 0)</f>
        <v>1000</v>
      </c>
      <c r="N1455" t="str">
        <f ca="1">_xlfn.TEXTJOIN(", ", TRUE,
 IF(AND(L1455=TRUE, E1455&gt;0), "Membership Pricing", ""),
 IF(AND(L1455=TRUE, M1455&gt;0), "PC Points", ""),
 IF(AND(_xlfn.XLOOKUP(C1455, Products!A:A, Products!C:C, "")="Bakery", RAND()&lt;0.3), "50% Perishable", "")
)</f>
        <v>PC Points</v>
      </c>
      <c r="O1455" s="5">
        <f t="shared" ca="1" si="45"/>
        <v>0</v>
      </c>
    </row>
    <row r="1456" spans="1:15" x14ac:dyDescent="0.45">
      <c r="A1456" t="s">
        <v>497</v>
      </c>
      <c r="B1456" s="6">
        <f>_xlfn.XLOOKUP(Table1[[#This Row],[Transaction_ID]],Transactions!A$2:A$501,Transactions!D$2:D$501)</f>
        <v>45708</v>
      </c>
      <c r="C1456">
        <v>123547</v>
      </c>
      <c r="D1456" s="5">
        <f>_xlfn.XLOOKUP(Table1[[#This Row],[SKU]],Products!A$2:A$91,Products!E$2:E$91)</f>
        <v>2.99</v>
      </c>
      <c r="E1456" s="5">
        <f>_xlfn.XLOOKUP(C1456,Products!A$2:A$91,Products!F$2:F$91)</f>
        <v>0</v>
      </c>
      <c r="F1456">
        <v>3</v>
      </c>
      <c r="G1456" s="5">
        <f>Table1[[#This Row],[Price]]*Table1[[#This Row],[Quantity_Sold]]</f>
        <v>8.9700000000000006</v>
      </c>
      <c r="H1456" s="5">
        <f t="shared" ca="1" si="44"/>
        <v>8.9700000000000006</v>
      </c>
      <c r="I1456">
        <f>_xlfn.XLOOKUP(Table1[[#This Row],[Transaction_ID]],Transactions!A$2:A$501,Transactions!B$2:B$501)</f>
        <v>217</v>
      </c>
      <c r="J1456">
        <f>_xlfn.XLOOKUP(Table1[[#This Row],[Transaction_ID]],Transactions!$A$2:$A$501,Transactions!$C$2:$C$501)</f>
        <v>1</v>
      </c>
      <c r="K1456" t="str">
        <f>_xlfn.XLOOKUP(Table1[[#This Row],[Transaction_ID]],Transactions!A$2:A$501,Transactions!F$2:F$501)</f>
        <v>Debit Card</v>
      </c>
      <c r="L1456" t="b">
        <f>_xlfn.XLOOKUP(Table1[[#This Row],[Transaction_ID]],Transactions!A$2:A$501,Transactions!G$2:G$501)</f>
        <v>1</v>
      </c>
      <c r="M1456" s="1">
        <f>IF(L1456=TRUE, _xlfn.XLOOKUP(C1456, Products!A$2:A$91,Products!G$2:G$91), 0)</f>
        <v>0</v>
      </c>
      <c r="N1456" t="str">
        <f ca="1">_xlfn.TEXTJOIN(", ", TRUE,
 IF(AND(L1456=TRUE, E1456&gt;0), "Membership Pricing", ""),
 IF(AND(L1456=TRUE, M1456&gt;0), "PC Points", ""),
 IF(AND(_xlfn.XLOOKUP(C1456, Products!A:A, Products!C:C, "")="Bakery", RAND()&lt;0.3), "50% Perishable", "")
)</f>
        <v/>
      </c>
      <c r="O1456" s="5">
        <f t="shared" ca="1" si="45"/>
        <v>0</v>
      </c>
    </row>
    <row r="1457" spans="1:15" x14ac:dyDescent="0.45">
      <c r="A1457" t="s">
        <v>498</v>
      </c>
      <c r="B1457" s="6">
        <f>_xlfn.XLOOKUP(Table1[[#This Row],[Transaction_ID]],Transactions!A$2:A$501,Transactions!D$2:D$501)</f>
        <v>45708</v>
      </c>
      <c r="C1457">
        <v>123578</v>
      </c>
      <c r="D1457" s="5">
        <f>_xlfn.XLOOKUP(Table1[[#This Row],[SKU]],Products!A$2:A$91,Products!E$2:E$91)</f>
        <v>3.29</v>
      </c>
      <c r="E1457" s="5">
        <f>_xlfn.XLOOKUP(C1457,Products!A$2:A$91,Products!F$2:F$91)</f>
        <v>0</v>
      </c>
      <c r="F1457">
        <v>5</v>
      </c>
      <c r="G1457" s="5">
        <f>Table1[[#This Row],[Price]]*Table1[[#This Row],[Quantity_Sold]]</f>
        <v>16.45</v>
      </c>
      <c r="H1457" s="5">
        <f t="shared" ca="1" si="44"/>
        <v>16.45</v>
      </c>
      <c r="I1457">
        <f>_xlfn.XLOOKUP(Table1[[#This Row],[Transaction_ID]],Transactions!A$2:A$501,Transactions!B$2:B$501)</f>
        <v>207</v>
      </c>
      <c r="J1457">
        <f>_xlfn.XLOOKUP(Table1[[#This Row],[Transaction_ID]],Transactions!$A$2:$A$501,Transactions!$C$2:$C$501)</f>
        <v>3</v>
      </c>
      <c r="K1457" t="str">
        <f>_xlfn.XLOOKUP(Table1[[#This Row],[Transaction_ID]],Transactions!A$2:A$501,Transactions!F$2:F$501)</f>
        <v>Cash</v>
      </c>
      <c r="L1457" t="b">
        <f>_xlfn.XLOOKUP(Table1[[#This Row],[Transaction_ID]],Transactions!A$2:A$501,Transactions!G$2:G$501)</f>
        <v>1</v>
      </c>
      <c r="M1457" s="1">
        <f>IF(L1457=TRUE, _xlfn.XLOOKUP(C1457, Products!A$2:A$91,Products!G$2:G$91), 0)</f>
        <v>0</v>
      </c>
      <c r="N1457" t="str">
        <f ca="1">_xlfn.TEXTJOIN(", ", TRUE,
 IF(AND(L1457=TRUE, E1457&gt;0), "Membership Pricing", ""),
 IF(AND(L1457=TRUE, M1457&gt;0), "PC Points", ""),
 IF(AND(_xlfn.XLOOKUP(C1457, Products!A:A, Products!C:C, "")="Bakery", RAND()&lt;0.3), "50% Perishable", "")
)</f>
        <v/>
      </c>
      <c r="O1457" s="5">
        <f t="shared" ca="1" si="45"/>
        <v>0</v>
      </c>
    </row>
    <row r="1458" spans="1:15" x14ac:dyDescent="0.45">
      <c r="A1458" t="s">
        <v>498</v>
      </c>
      <c r="B1458" s="6">
        <f>_xlfn.XLOOKUP(Table1[[#This Row],[Transaction_ID]],Transactions!A$2:A$501,Transactions!D$2:D$501)</f>
        <v>45708</v>
      </c>
      <c r="C1458">
        <v>123541</v>
      </c>
      <c r="D1458" s="5">
        <f>_xlfn.XLOOKUP(Table1[[#This Row],[SKU]],Products!A$2:A$91,Products!E$2:E$91)</f>
        <v>6.99</v>
      </c>
      <c r="E1458" s="5">
        <f>_xlfn.XLOOKUP(C1458,Products!A$2:A$91,Products!F$2:F$91)</f>
        <v>0</v>
      </c>
      <c r="F1458">
        <v>2</v>
      </c>
      <c r="G1458" s="5">
        <f>Table1[[#This Row],[Price]]*Table1[[#This Row],[Quantity_Sold]]</f>
        <v>13.98</v>
      </c>
      <c r="H1458" s="5">
        <f t="shared" ca="1" si="44"/>
        <v>13.98</v>
      </c>
      <c r="I1458">
        <f>_xlfn.XLOOKUP(Table1[[#This Row],[Transaction_ID]],Transactions!A$2:A$501,Transactions!B$2:B$501)</f>
        <v>207</v>
      </c>
      <c r="J1458">
        <f>_xlfn.XLOOKUP(Table1[[#This Row],[Transaction_ID]],Transactions!$A$2:$A$501,Transactions!$C$2:$C$501)</f>
        <v>3</v>
      </c>
      <c r="K1458" t="str">
        <f>_xlfn.XLOOKUP(Table1[[#This Row],[Transaction_ID]],Transactions!A$2:A$501,Transactions!F$2:F$501)</f>
        <v>Cash</v>
      </c>
      <c r="L1458" t="b">
        <f>_xlfn.XLOOKUP(Table1[[#This Row],[Transaction_ID]],Transactions!A$2:A$501,Transactions!G$2:G$501)</f>
        <v>1</v>
      </c>
      <c r="M1458" s="1">
        <f>IF(L1458=TRUE, _xlfn.XLOOKUP(C1458, Products!A$2:A$91,Products!G$2:G$91), 0)</f>
        <v>0</v>
      </c>
      <c r="N1458" t="str">
        <f ca="1">_xlfn.TEXTJOIN(", ", TRUE,
 IF(AND(L1458=TRUE, E1458&gt;0), "Membership Pricing", ""),
 IF(AND(L1458=TRUE, M1458&gt;0), "PC Points", ""),
 IF(AND(_xlfn.XLOOKUP(C1458, Products!A:A, Products!C:C, "")="Bakery", RAND()&lt;0.3), "50% Perishable", "")
)</f>
        <v/>
      </c>
      <c r="O1458" s="5">
        <f t="shared" ca="1" si="45"/>
        <v>0</v>
      </c>
    </row>
    <row r="1459" spans="1:15" x14ac:dyDescent="0.45">
      <c r="A1459" t="s">
        <v>498</v>
      </c>
      <c r="B1459" s="6">
        <f>_xlfn.XLOOKUP(Table1[[#This Row],[Transaction_ID]],Transactions!A$2:A$501,Transactions!D$2:D$501)</f>
        <v>45708</v>
      </c>
      <c r="C1459">
        <v>123593</v>
      </c>
      <c r="D1459" s="5">
        <f>_xlfn.XLOOKUP(Table1[[#This Row],[SKU]],Products!A$2:A$91,Products!E$2:E$91)</f>
        <v>2.4900000000000002</v>
      </c>
      <c r="E1459" s="5">
        <f>_xlfn.XLOOKUP(C1459,Products!A$2:A$91,Products!F$2:F$91)</f>
        <v>0</v>
      </c>
      <c r="F1459">
        <v>4</v>
      </c>
      <c r="G1459" s="5">
        <f>Table1[[#This Row],[Price]]*Table1[[#This Row],[Quantity_Sold]]</f>
        <v>9.9600000000000009</v>
      </c>
      <c r="H1459" s="5">
        <f t="shared" ca="1" si="44"/>
        <v>9.9600000000000009</v>
      </c>
      <c r="I1459">
        <f>_xlfn.XLOOKUP(Table1[[#This Row],[Transaction_ID]],Transactions!A$2:A$501,Transactions!B$2:B$501)</f>
        <v>207</v>
      </c>
      <c r="J1459">
        <f>_xlfn.XLOOKUP(Table1[[#This Row],[Transaction_ID]],Transactions!$A$2:$A$501,Transactions!$C$2:$C$501)</f>
        <v>3</v>
      </c>
      <c r="K1459" t="str">
        <f>_xlfn.XLOOKUP(Table1[[#This Row],[Transaction_ID]],Transactions!A$2:A$501,Transactions!F$2:F$501)</f>
        <v>Cash</v>
      </c>
      <c r="L1459" t="b">
        <f>_xlfn.XLOOKUP(Table1[[#This Row],[Transaction_ID]],Transactions!A$2:A$501,Transactions!G$2:G$501)</f>
        <v>1</v>
      </c>
      <c r="M1459" s="1">
        <f>IF(L1459=TRUE, _xlfn.XLOOKUP(C1459, Products!A$2:A$91,Products!G$2:G$91), 0)</f>
        <v>0</v>
      </c>
      <c r="N1459" t="str">
        <f ca="1">_xlfn.TEXTJOIN(", ", TRUE,
 IF(AND(L1459=TRUE, E1459&gt;0), "Membership Pricing", ""),
 IF(AND(L1459=TRUE, M1459&gt;0), "PC Points", ""),
 IF(AND(_xlfn.XLOOKUP(C1459, Products!A:A, Products!C:C, "")="Bakery", RAND()&lt;0.3), "50% Perishable", "")
)</f>
        <v/>
      </c>
      <c r="O1459" s="5">
        <f t="shared" ca="1" si="45"/>
        <v>0</v>
      </c>
    </row>
    <row r="1460" spans="1:15" x14ac:dyDescent="0.45">
      <c r="A1460" t="s">
        <v>498</v>
      </c>
      <c r="B1460" s="6">
        <f>_xlfn.XLOOKUP(Table1[[#This Row],[Transaction_ID]],Transactions!A$2:A$501,Transactions!D$2:D$501)</f>
        <v>45708</v>
      </c>
      <c r="C1460">
        <v>123596</v>
      </c>
      <c r="D1460" s="5">
        <f>_xlfn.XLOOKUP(Table1[[#This Row],[SKU]],Products!A$2:A$91,Products!E$2:E$91)</f>
        <v>3.99</v>
      </c>
      <c r="E1460" s="5">
        <f>_xlfn.XLOOKUP(C1460,Products!A$2:A$91,Products!F$2:F$91)</f>
        <v>0</v>
      </c>
      <c r="F1460">
        <v>3</v>
      </c>
      <c r="G1460" s="5">
        <f>Table1[[#This Row],[Price]]*Table1[[#This Row],[Quantity_Sold]]</f>
        <v>11.97</v>
      </c>
      <c r="H1460" s="5">
        <f t="shared" ca="1" si="44"/>
        <v>11.97</v>
      </c>
      <c r="I1460">
        <f>_xlfn.XLOOKUP(Table1[[#This Row],[Transaction_ID]],Transactions!A$2:A$501,Transactions!B$2:B$501)</f>
        <v>207</v>
      </c>
      <c r="J1460">
        <f>_xlfn.XLOOKUP(Table1[[#This Row],[Transaction_ID]],Transactions!$A$2:$A$501,Transactions!$C$2:$C$501)</f>
        <v>3</v>
      </c>
      <c r="K1460" t="str">
        <f>_xlfn.XLOOKUP(Table1[[#This Row],[Transaction_ID]],Transactions!A$2:A$501,Transactions!F$2:F$501)</f>
        <v>Cash</v>
      </c>
      <c r="L1460" t="b">
        <f>_xlfn.XLOOKUP(Table1[[#This Row],[Transaction_ID]],Transactions!A$2:A$501,Transactions!G$2:G$501)</f>
        <v>1</v>
      </c>
      <c r="M1460" s="1">
        <f>IF(L1460=TRUE, _xlfn.XLOOKUP(C1460, Products!A$2:A$91,Products!G$2:G$91), 0)</f>
        <v>0</v>
      </c>
      <c r="N1460" t="str">
        <f ca="1">_xlfn.TEXTJOIN(", ", TRUE,
 IF(AND(L1460=TRUE, E1460&gt;0), "Membership Pricing", ""),
 IF(AND(L1460=TRUE, M1460&gt;0), "PC Points", ""),
 IF(AND(_xlfn.XLOOKUP(C1460, Products!A:A, Products!C:C, "")="Bakery", RAND()&lt;0.3), "50% Perishable", "")
)</f>
        <v/>
      </c>
      <c r="O1460" s="5">
        <f t="shared" ca="1" si="45"/>
        <v>0</v>
      </c>
    </row>
    <row r="1461" spans="1:15" x14ac:dyDescent="0.45">
      <c r="A1461" t="s">
        <v>265</v>
      </c>
      <c r="B1461" s="6">
        <f>_xlfn.XLOOKUP(Table1[[#This Row],[Transaction_ID]],Transactions!A$2:A$501,Transactions!D$2:D$501)</f>
        <v>45708</v>
      </c>
      <c r="C1461">
        <v>123569</v>
      </c>
      <c r="D1461" s="5">
        <f>_xlfn.XLOOKUP(Table1[[#This Row],[SKU]],Products!A$2:A$91,Products!E$2:E$91)</f>
        <v>3.99</v>
      </c>
      <c r="E1461" s="5">
        <f>_xlfn.XLOOKUP(C1461,Products!A$2:A$91,Products!F$2:F$91)</f>
        <v>0</v>
      </c>
      <c r="F1461">
        <v>5</v>
      </c>
      <c r="G1461" s="5">
        <f>Table1[[#This Row],[Price]]*Table1[[#This Row],[Quantity_Sold]]</f>
        <v>19.950000000000003</v>
      </c>
      <c r="H1461" s="5">
        <f t="shared" ca="1" si="44"/>
        <v>19.950000000000003</v>
      </c>
      <c r="I1461">
        <f>_xlfn.XLOOKUP(Table1[[#This Row],[Transaction_ID]],Transactions!A$2:A$501,Transactions!B$2:B$501)</f>
        <v>220</v>
      </c>
      <c r="J1461">
        <f>_xlfn.XLOOKUP(Table1[[#This Row],[Transaction_ID]],Transactions!$A$2:$A$501,Transactions!$C$2:$C$501)</f>
        <v>1</v>
      </c>
      <c r="K1461" t="str">
        <f>_xlfn.XLOOKUP(Table1[[#This Row],[Transaction_ID]],Transactions!A$2:A$501,Transactions!F$2:F$501)</f>
        <v>Cash</v>
      </c>
      <c r="L1461" t="b">
        <f>_xlfn.XLOOKUP(Table1[[#This Row],[Transaction_ID]],Transactions!A$2:A$501,Transactions!G$2:G$501)</f>
        <v>1</v>
      </c>
      <c r="M1461" s="1">
        <f>IF(L1461=TRUE, _xlfn.XLOOKUP(C1461, Products!A$2:A$91,Products!G$2:G$91), 0)</f>
        <v>0</v>
      </c>
      <c r="N1461" t="str">
        <f ca="1">_xlfn.TEXTJOIN(", ", TRUE,
 IF(AND(L1461=TRUE, E1461&gt;0), "Membership Pricing", ""),
 IF(AND(L1461=TRUE, M1461&gt;0), "PC Points", ""),
 IF(AND(_xlfn.XLOOKUP(C1461, Products!A:A, Products!C:C, "")="Bakery", RAND()&lt;0.3), "50% Perishable", "")
)</f>
        <v/>
      </c>
      <c r="O1461" s="5">
        <f t="shared" ca="1" si="45"/>
        <v>0</v>
      </c>
    </row>
    <row r="1462" spans="1:15" x14ac:dyDescent="0.45">
      <c r="A1462" t="s">
        <v>265</v>
      </c>
      <c r="B1462" s="6">
        <f>_xlfn.XLOOKUP(Table1[[#This Row],[Transaction_ID]],Transactions!A$2:A$501,Transactions!D$2:D$501)</f>
        <v>45708</v>
      </c>
      <c r="C1462">
        <v>123528</v>
      </c>
      <c r="D1462" s="5">
        <f>_xlfn.XLOOKUP(Table1[[#This Row],[SKU]],Products!A$2:A$91,Products!E$2:E$91)</f>
        <v>3.99</v>
      </c>
      <c r="E1462" s="5">
        <f>_xlfn.XLOOKUP(C1462,Products!A$2:A$91,Products!F$2:F$91)</f>
        <v>0</v>
      </c>
      <c r="F1462">
        <v>5</v>
      </c>
      <c r="G1462" s="5">
        <f>Table1[[#This Row],[Price]]*Table1[[#This Row],[Quantity_Sold]]</f>
        <v>19.950000000000003</v>
      </c>
      <c r="H1462" s="5">
        <f t="shared" ca="1" si="44"/>
        <v>9.9750000000000014</v>
      </c>
      <c r="I1462">
        <f>_xlfn.XLOOKUP(Table1[[#This Row],[Transaction_ID]],Transactions!A$2:A$501,Transactions!B$2:B$501)</f>
        <v>220</v>
      </c>
      <c r="J1462">
        <f>_xlfn.XLOOKUP(Table1[[#This Row],[Transaction_ID]],Transactions!$A$2:$A$501,Transactions!$C$2:$C$501)</f>
        <v>1</v>
      </c>
      <c r="K1462" t="str">
        <f>_xlfn.XLOOKUP(Table1[[#This Row],[Transaction_ID]],Transactions!A$2:A$501,Transactions!F$2:F$501)</f>
        <v>Cash</v>
      </c>
      <c r="L1462" t="b">
        <f>_xlfn.XLOOKUP(Table1[[#This Row],[Transaction_ID]],Transactions!A$2:A$501,Transactions!G$2:G$501)</f>
        <v>1</v>
      </c>
      <c r="M1462" s="1">
        <f>IF(L1462=TRUE, _xlfn.XLOOKUP(C1462, Products!A$2:A$91,Products!G$2:G$91), 0)</f>
        <v>0</v>
      </c>
      <c r="N1462" t="str">
        <f ca="1">_xlfn.TEXTJOIN(", ", TRUE,
 IF(AND(L1462=TRUE, E1462&gt;0), "Membership Pricing", ""),
 IF(AND(L1462=TRUE, M1462&gt;0), "PC Points", ""),
 IF(AND(_xlfn.XLOOKUP(C1462, Products!A:A, Products!C:C, "")="Bakery", RAND()&lt;0.3), "50% Perishable", "")
)</f>
        <v>50% Perishable</v>
      </c>
      <c r="O1462" s="5">
        <f t="shared" ca="1" si="45"/>
        <v>9.9750000000000014</v>
      </c>
    </row>
    <row r="1463" spans="1:15" x14ac:dyDescent="0.45">
      <c r="A1463" t="s">
        <v>266</v>
      </c>
      <c r="B1463" s="6">
        <f>_xlfn.XLOOKUP(Table1[[#This Row],[Transaction_ID]],Transactions!A$2:A$501,Transactions!D$2:D$501)</f>
        <v>45708</v>
      </c>
      <c r="C1463">
        <v>123552</v>
      </c>
      <c r="D1463" s="5">
        <f>_xlfn.XLOOKUP(Table1[[#This Row],[SKU]],Products!A$2:A$91,Products!E$2:E$91)</f>
        <v>5.49</v>
      </c>
      <c r="E1463" s="5">
        <f>_xlfn.XLOOKUP(C1463,Products!A$2:A$91,Products!F$2:F$91)</f>
        <v>0</v>
      </c>
      <c r="F1463">
        <v>3</v>
      </c>
      <c r="G1463" s="5">
        <f>Table1[[#This Row],[Price]]*Table1[[#This Row],[Quantity_Sold]]</f>
        <v>16.47</v>
      </c>
      <c r="H1463" s="5">
        <f t="shared" ca="1" si="44"/>
        <v>16.47</v>
      </c>
      <c r="I1463">
        <f>_xlfn.XLOOKUP(Table1[[#This Row],[Transaction_ID]],Transactions!A$2:A$501,Transactions!B$2:B$501)</f>
        <v>213</v>
      </c>
      <c r="J1463">
        <f>_xlfn.XLOOKUP(Table1[[#This Row],[Transaction_ID]],Transactions!$A$2:$A$501,Transactions!$C$2:$C$501)</f>
        <v>3</v>
      </c>
      <c r="K1463" t="str">
        <f>_xlfn.XLOOKUP(Table1[[#This Row],[Transaction_ID]],Transactions!A$2:A$501,Transactions!F$2:F$501)</f>
        <v>Cash</v>
      </c>
      <c r="L1463" t="b">
        <f>_xlfn.XLOOKUP(Table1[[#This Row],[Transaction_ID]],Transactions!A$2:A$501,Transactions!G$2:G$501)</f>
        <v>1</v>
      </c>
      <c r="M1463" s="1">
        <f>IF(L1463=TRUE, _xlfn.XLOOKUP(C1463, Products!A$2:A$91,Products!G$2:G$91), 0)</f>
        <v>0</v>
      </c>
      <c r="N1463" t="str">
        <f ca="1">_xlfn.TEXTJOIN(", ", TRUE,
 IF(AND(L1463=TRUE, E1463&gt;0), "Membership Pricing", ""),
 IF(AND(L1463=TRUE, M1463&gt;0), "PC Points", ""),
 IF(AND(_xlfn.XLOOKUP(C1463, Products!A:A, Products!C:C, "")="Bakery", RAND()&lt;0.3), "50% Perishable", "")
)</f>
        <v/>
      </c>
      <c r="O1463" s="5">
        <f t="shared" ca="1" si="45"/>
        <v>0</v>
      </c>
    </row>
    <row r="1464" spans="1:15" x14ac:dyDescent="0.45">
      <c r="A1464" t="s">
        <v>266</v>
      </c>
      <c r="B1464" s="6">
        <f>_xlfn.XLOOKUP(Table1[[#This Row],[Transaction_ID]],Transactions!A$2:A$501,Transactions!D$2:D$501)</f>
        <v>45708</v>
      </c>
      <c r="C1464">
        <v>123557</v>
      </c>
      <c r="D1464" s="5">
        <f>_xlfn.XLOOKUP(Table1[[#This Row],[SKU]],Products!A$2:A$91,Products!E$2:E$91)</f>
        <v>6.49</v>
      </c>
      <c r="E1464" s="5">
        <f>_xlfn.XLOOKUP(C1464,Products!A$2:A$91,Products!F$2:F$91)</f>
        <v>4.99</v>
      </c>
      <c r="F1464">
        <v>1</v>
      </c>
      <c r="G1464" s="5">
        <f>Table1[[#This Row],[Price]]*Table1[[#This Row],[Quantity_Sold]]</f>
        <v>6.49</v>
      </c>
      <c r="H1464" s="5">
        <f t="shared" ca="1" si="44"/>
        <v>4.99</v>
      </c>
      <c r="I1464">
        <f>_xlfn.XLOOKUP(Table1[[#This Row],[Transaction_ID]],Transactions!A$2:A$501,Transactions!B$2:B$501)</f>
        <v>213</v>
      </c>
      <c r="J1464">
        <f>_xlfn.XLOOKUP(Table1[[#This Row],[Transaction_ID]],Transactions!$A$2:$A$501,Transactions!$C$2:$C$501)</f>
        <v>3</v>
      </c>
      <c r="K1464" t="str">
        <f>_xlfn.XLOOKUP(Table1[[#This Row],[Transaction_ID]],Transactions!A$2:A$501,Transactions!F$2:F$501)</f>
        <v>Cash</v>
      </c>
      <c r="L1464" t="b">
        <f>_xlfn.XLOOKUP(Table1[[#This Row],[Transaction_ID]],Transactions!A$2:A$501,Transactions!G$2:G$501)</f>
        <v>1</v>
      </c>
      <c r="M1464" s="1">
        <f>IF(L1464=TRUE, _xlfn.XLOOKUP(C1464, Products!A$2:A$91,Products!G$2:G$91), 0)</f>
        <v>0</v>
      </c>
      <c r="N1464" t="str">
        <f ca="1">_xlfn.TEXTJOIN(", ", TRUE,
 IF(AND(L1464=TRUE, E1464&gt;0), "Membership Pricing", ""),
 IF(AND(L1464=TRUE, M1464&gt;0), "PC Points", ""),
 IF(AND(_xlfn.XLOOKUP(C1464, Products!A:A, Products!C:C, "")="Bakery", RAND()&lt;0.3), "50% Perishable", "")
)</f>
        <v>Membership Pricing</v>
      </c>
      <c r="O1464" s="5">
        <f t="shared" ca="1" si="45"/>
        <v>1.5</v>
      </c>
    </row>
    <row r="1465" spans="1:15" x14ac:dyDescent="0.45">
      <c r="A1465" t="s">
        <v>499</v>
      </c>
      <c r="B1465" s="6">
        <f>_xlfn.XLOOKUP(Table1[[#This Row],[Transaction_ID]],Transactions!A$2:A$501,Transactions!D$2:D$501)</f>
        <v>45738</v>
      </c>
      <c r="C1465">
        <v>123523</v>
      </c>
      <c r="D1465" s="5">
        <f>_xlfn.XLOOKUP(Table1[[#This Row],[SKU]],Products!A$2:A$91,Products!E$2:E$91)</f>
        <v>5.99</v>
      </c>
      <c r="E1465" s="5">
        <f>_xlfn.XLOOKUP(C1465,Products!A$2:A$91,Products!F$2:F$91)</f>
        <v>0</v>
      </c>
      <c r="F1465">
        <v>1</v>
      </c>
      <c r="G1465" s="5">
        <f>Table1[[#This Row],[Price]]*Table1[[#This Row],[Quantity_Sold]]</f>
        <v>5.99</v>
      </c>
      <c r="H1465" s="5">
        <f t="shared" ca="1" si="44"/>
        <v>5.99</v>
      </c>
      <c r="I1465">
        <f>_xlfn.XLOOKUP(Table1[[#This Row],[Transaction_ID]],Transactions!A$2:A$501,Transactions!B$2:B$501)</f>
        <v>212</v>
      </c>
      <c r="J1465">
        <f>_xlfn.XLOOKUP(Table1[[#This Row],[Transaction_ID]],Transactions!$A$2:$A$501,Transactions!$C$2:$C$501)</f>
        <v>1</v>
      </c>
      <c r="K1465" t="str">
        <f>_xlfn.XLOOKUP(Table1[[#This Row],[Transaction_ID]],Transactions!A$2:A$501,Transactions!F$2:F$501)</f>
        <v>Debit Card</v>
      </c>
      <c r="L1465" t="b">
        <f>_xlfn.XLOOKUP(Table1[[#This Row],[Transaction_ID]],Transactions!A$2:A$501,Transactions!G$2:G$501)</f>
        <v>1</v>
      </c>
      <c r="M1465" s="1">
        <f>IF(L1465=TRUE, _xlfn.XLOOKUP(C1465, Products!A$2:A$91,Products!G$2:G$91), 0)</f>
        <v>0</v>
      </c>
      <c r="N1465" t="str">
        <f ca="1">_xlfn.TEXTJOIN(", ", TRUE,
 IF(AND(L1465=TRUE, E1465&gt;0), "Membership Pricing", ""),
 IF(AND(L1465=TRUE, M1465&gt;0), "PC Points", ""),
 IF(AND(_xlfn.XLOOKUP(C1465, Products!A:A, Products!C:C, "")="Bakery", RAND()&lt;0.3), "50% Perishable", "")
)</f>
        <v/>
      </c>
      <c r="O1465" s="5">
        <f t="shared" ca="1" si="45"/>
        <v>0</v>
      </c>
    </row>
    <row r="1466" spans="1:15" x14ac:dyDescent="0.45">
      <c r="A1466" t="s">
        <v>499</v>
      </c>
      <c r="B1466" s="6">
        <f>_xlfn.XLOOKUP(Table1[[#This Row],[Transaction_ID]],Transactions!A$2:A$501,Transactions!D$2:D$501)</f>
        <v>45738</v>
      </c>
      <c r="C1466">
        <v>123548</v>
      </c>
      <c r="D1466" s="5">
        <f>_xlfn.XLOOKUP(Table1[[#This Row],[SKU]],Products!A$2:A$91,Products!E$2:E$91)</f>
        <v>3.49</v>
      </c>
      <c r="E1466" s="5">
        <f>_xlfn.XLOOKUP(C1466,Products!A$2:A$91,Products!F$2:F$91)</f>
        <v>0</v>
      </c>
      <c r="F1466">
        <v>5</v>
      </c>
      <c r="G1466" s="5">
        <f>Table1[[#This Row],[Price]]*Table1[[#This Row],[Quantity_Sold]]</f>
        <v>17.450000000000003</v>
      </c>
      <c r="H1466" s="5">
        <f t="shared" ca="1" si="44"/>
        <v>17.450000000000003</v>
      </c>
      <c r="I1466">
        <f>_xlfn.XLOOKUP(Table1[[#This Row],[Transaction_ID]],Transactions!A$2:A$501,Transactions!B$2:B$501)</f>
        <v>212</v>
      </c>
      <c r="J1466">
        <f>_xlfn.XLOOKUP(Table1[[#This Row],[Transaction_ID]],Transactions!$A$2:$A$501,Transactions!$C$2:$C$501)</f>
        <v>1</v>
      </c>
      <c r="K1466" t="str">
        <f>_xlfn.XLOOKUP(Table1[[#This Row],[Transaction_ID]],Transactions!A$2:A$501,Transactions!F$2:F$501)</f>
        <v>Debit Card</v>
      </c>
      <c r="L1466" t="b">
        <f>_xlfn.XLOOKUP(Table1[[#This Row],[Transaction_ID]],Transactions!A$2:A$501,Transactions!G$2:G$501)</f>
        <v>1</v>
      </c>
      <c r="M1466" s="1">
        <f>IF(L1466=TRUE, _xlfn.XLOOKUP(C1466, Products!A$2:A$91,Products!G$2:G$91), 0)</f>
        <v>0</v>
      </c>
      <c r="N1466" t="str">
        <f ca="1">_xlfn.TEXTJOIN(", ", TRUE,
 IF(AND(L1466=TRUE, E1466&gt;0), "Membership Pricing", ""),
 IF(AND(L1466=TRUE, M1466&gt;0), "PC Points", ""),
 IF(AND(_xlfn.XLOOKUP(C1466, Products!A:A, Products!C:C, "")="Bakery", RAND()&lt;0.3), "50% Perishable", "")
)</f>
        <v/>
      </c>
      <c r="O1466" s="5">
        <f t="shared" ca="1" si="45"/>
        <v>0</v>
      </c>
    </row>
    <row r="1467" spans="1:15" x14ac:dyDescent="0.45">
      <c r="A1467" t="s">
        <v>499</v>
      </c>
      <c r="B1467" s="6">
        <f>_xlfn.XLOOKUP(Table1[[#This Row],[Transaction_ID]],Transactions!A$2:A$501,Transactions!D$2:D$501)</f>
        <v>45738</v>
      </c>
      <c r="C1467">
        <v>123521</v>
      </c>
      <c r="D1467" s="5">
        <f>_xlfn.XLOOKUP(Table1[[#This Row],[SKU]],Products!A$2:A$91,Products!E$2:E$91)</f>
        <v>3.99</v>
      </c>
      <c r="E1467" s="5">
        <f>_xlfn.XLOOKUP(C1467,Products!A$2:A$91,Products!F$2:F$91)</f>
        <v>0</v>
      </c>
      <c r="F1467">
        <v>5</v>
      </c>
      <c r="G1467" s="5">
        <f>Table1[[#This Row],[Price]]*Table1[[#This Row],[Quantity_Sold]]</f>
        <v>19.950000000000003</v>
      </c>
      <c r="H1467" s="5">
        <f t="shared" ca="1" si="44"/>
        <v>19.950000000000003</v>
      </c>
      <c r="I1467">
        <f>_xlfn.XLOOKUP(Table1[[#This Row],[Transaction_ID]],Transactions!A$2:A$501,Transactions!B$2:B$501)</f>
        <v>212</v>
      </c>
      <c r="J1467">
        <f>_xlfn.XLOOKUP(Table1[[#This Row],[Transaction_ID]],Transactions!$A$2:$A$501,Transactions!$C$2:$C$501)</f>
        <v>1</v>
      </c>
      <c r="K1467" t="str">
        <f>_xlfn.XLOOKUP(Table1[[#This Row],[Transaction_ID]],Transactions!A$2:A$501,Transactions!F$2:F$501)</f>
        <v>Debit Card</v>
      </c>
      <c r="L1467" t="b">
        <f>_xlfn.XLOOKUP(Table1[[#This Row],[Transaction_ID]],Transactions!A$2:A$501,Transactions!G$2:G$501)</f>
        <v>1</v>
      </c>
      <c r="M1467" s="1">
        <f>IF(L1467=TRUE, _xlfn.XLOOKUP(C1467, Products!A$2:A$91,Products!G$2:G$91), 0)</f>
        <v>0</v>
      </c>
      <c r="N1467" t="str">
        <f ca="1">_xlfn.TEXTJOIN(", ", TRUE,
 IF(AND(L1467=TRUE, E1467&gt;0), "Membership Pricing", ""),
 IF(AND(L1467=TRUE, M1467&gt;0), "PC Points", ""),
 IF(AND(_xlfn.XLOOKUP(C1467, Products!A:A, Products!C:C, "")="Bakery", RAND()&lt;0.3), "50% Perishable", "")
)</f>
        <v/>
      </c>
      <c r="O1467" s="5">
        <f t="shared" ca="1" si="45"/>
        <v>0</v>
      </c>
    </row>
    <row r="1468" spans="1:15" x14ac:dyDescent="0.45">
      <c r="A1468" t="s">
        <v>500</v>
      </c>
      <c r="B1468" s="6">
        <f>_xlfn.XLOOKUP(Table1[[#This Row],[Transaction_ID]],Transactions!A$2:A$501,Transactions!D$2:D$501)</f>
        <v>45738</v>
      </c>
      <c r="C1468">
        <v>123573</v>
      </c>
      <c r="D1468" s="5">
        <f>_xlfn.XLOOKUP(Table1[[#This Row],[SKU]],Products!A$2:A$91,Products!E$2:E$91)</f>
        <v>2.99</v>
      </c>
      <c r="E1468" s="5">
        <f>_xlfn.XLOOKUP(C1468,Products!A$2:A$91,Products!F$2:F$91)</f>
        <v>0</v>
      </c>
      <c r="F1468">
        <v>4</v>
      </c>
      <c r="G1468" s="5">
        <f>Table1[[#This Row],[Price]]*Table1[[#This Row],[Quantity_Sold]]</f>
        <v>11.96</v>
      </c>
      <c r="H1468" s="5">
        <f t="shared" ca="1" si="44"/>
        <v>11.96</v>
      </c>
      <c r="I1468">
        <f>_xlfn.XLOOKUP(Table1[[#This Row],[Transaction_ID]],Transactions!A$2:A$501,Transactions!B$2:B$501)</f>
        <v>210</v>
      </c>
      <c r="J1468">
        <f>_xlfn.XLOOKUP(Table1[[#This Row],[Transaction_ID]],Transactions!$A$2:$A$501,Transactions!$C$2:$C$501)</f>
        <v>1</v>
      </c>
      <c r="K1468" t="str">
        <f>_xlfn.XLOOKUP(Table1[[#This Row],[Transaction_ID]],Transactions!A$2:A$501,Transactions!F$2:F$501)</f>
        <v>Debit Card</v>
      </c>
      <c r="L1468" t="b">
        <f>_xlfn.XLOOKUP(Table1[[#This Row],[Transaction_ID]],Transactions!A$2:A$501,Transactions!G$2:G$501)</f>
        <v>1</v>
      </c>
      <c r="M1468" s="1">
        <f>IF(L1468=TRUE, _xlfn.XLOOKUP(C1468, Products!A$2:A$91,Products!G$2:G$91), 0)</f>
        <v>0</v>
      </c>
      <c r="N1468" t="str">
        <f ca="1">_xlfn.TEXTJOIN(", ", TRUE,
 IF(AND(L1468=TRUE, E1468&gt;0), "Membership Pricing", ""),
 IF(AND(L1468=TRUE, M1468&gt;0), "PC Points", ""),
 IF(AND(_xlfn.XLOOKUP(C1468, Products!A:A, Products!C:C, "")="Bakery", RAND()&lt;0.3), "50% Perishable", "")
)</f>
        <v/>
      </c>
      <c r="O1468" s="5">
        <f t="shared" ca="1" si="45"/>
        <v>0</v>
      </c>
    </row>
    <row r="1469" spans="1:15" x14ac:dyDescent="0.45">
      <c r="A1469" t="s">
        <v>500</v>
      </c>
      <c r="B1469" s="6">
        <f>_xlfn.XLOOKUP(Table1[[#This Row],[Transaction_ID]],Transactions!A$2:A$501,Transactions!D$2:D$501)</f>
        <v>45738</v>
      </c>
      <c r="C1469">
        <v>123571</v>
      </c>
      <c r="D1469" s="5">
        <f>_xlfn.XLOOKUP(Table1[[#This Row],[SKU]],Products!A$2:A$91,Products!E$2:E$91)</f>
        <v>6.99</v>
      </c>
      <c r="E1469" s="5">
        <f>_xlfn.XLOOKUP(C1469,Products!A$2:A$91,Products!F$2:F$91)</f>
        <v>0</v>
      </c>
      <c r="F1469">
        <v>2</v>
      </c>
      <c r="G1469" s="5">
        <f>Table1[[#This Row],[Price]]*Table1[[#This Row],[Quantity_Sold]]</f>
        <v>13.98</v>
      </c>
      <c r="H1469" s="5">
        <f t="shared" ca="1" si="44"/>
        <v>13.98</v>
      </c>
      <c r="I1469">
        <f>_xlfn.XLOOKUP(Table1[[#This Row],[Transaction_ID]],Transactions!A$2:A$501,Transactions!B$2:B$501)</f>
        <v>210</v>
      </c>
      <c r="J1469">
        <f>_xlfn.XLOOKUP(Table1[[#This Row],[Transaction_ID]],Transactions!$A$2:$A$501,Transactions!$C$2:$C$501)</f>
        <v>1</v>
      </c>
      <c r="K1469" t="str">
        <f>_xlfn.XLOOKUP(Table1[[#This Row],[Transaction_ID]],Transactions!A$2:A$501,Transactions!F$2:F$501)</f>
        <v>Debit Card</v>
      </c>
      <c r="L1469" t="b">
        <f>_xlfn.XLOOKUP(Table1[[#This Row],[Transaction_ID]],Transactions!A$2:A$501,Transactions!G$2:G$501)</f>
        <v>1</v>
      </c>
      <c r="M1469" s="1">
        <f>IF(L1469=TRUE, _xlfn.XLOOKUP(C1469, Products!A$2:A$91,Products!G$2:G$91), 0)</f>
        <v>1000</v>
      </c>
      <c r="N1469" t="str">
        <f ca="1">_xlfn.TEXTJOIN(", ", TRUE,
 IF(AND(L1469=TRUE, E1469&gt;0), "Membership Pricing", ""),
 IF(AND(L1469=TRUE, M1469&gt;0), "PC Points", ""),
 IF(AND(_xlfn.XLOOKUP(C1469, Products!A:A, Products!C:C, "")="Bakery", RAND()&lt;0.3), "50% Perishable", "")
)</f>
        <v>PC Points</v>
      </c>
      <c r="O1469" s="5">
        <f t="shared" ca="1" si="45"/>
        <v>0</v>
      </c>
    </row>
    <row r="1470" spans="1:15" x14ac:dyDescent="0.45">
      <c r="A1470" t="s">
        <v>501</v>
      </c>
      <c r="B1470" s="6">
        <f>_xlfn.XLOOKUP(Table1[[#This Row],[Transaction_ID]],Transactions!A$2:A$501,Transactions!D$2:D$501)</f>
        <v>45738</v>
      </c>
      <c r="C1470">
        <v>123577</v>
      </c>
      <c r="D1470" s="5">
        <f>_xlfn.XLOOKUP(Table1[[#This Row],[SKU]],Products!A$2:A$91,Products!E$2:E$91)</f>
        <v>2.4900000000000002</v>
      </c>
      <c r="E1470" s="5">
        <f>_xlfn.XLOOKUP(C1470,Products!A$2:A$91,Products!F$2:F$91)</f>
        <v>0</v>
      </c>
      <c r="F1470">
        <v>2</v>
      </c>
      <c r="G1470" s="5">
        <f>Table1[[#This Row],[Price]]*Table1[[#This Row],[Quantity_Sold]]</f>
        <v>4.9800000000000004</v>
      </c>
      <c r="H1470" s="5">
        <f t="shared" ca="1" si="44"/>
        <v>4.9800000000000004</v>
      </c>
      <c r="I1470">
        <f>_xlfn.XLOOKUP(Table1[[#This Row],[Transaction_ID]],Transactions!A$2:A$501,Transactions!B$2:B$501)</f>
        <v>208</v>
      </c>
      <c r="J1470">
        <f>_xlfn.XLOOKUP(Table1[[#This Row],[Transaction_ID]],Transactions!$A$2:$A$501,Transactions!$C$2:$C$501)</f>
        <v>1</v>
      </c>
      <c r="K1470" t="str">
        <f>_xlfn.XLOOKUP(Table1[[#This Row],[Transaction_ID]],Transactions!A$2:A$501,Transactions!F$2:F$501)</f>
        <v>Debit Card</v>
      </c>
      <c r="L1470" t="b">
        <f>_xlfn.XLOOKUP(Table1[[#This Row],[Transaction_ID]],Transactions!A$2:A$501,Transactions!G$2:G$501)</f>
        <v>1</v>
      </c>
      <c r="M1470" s="1">
        <f>IF(L1470=TRUE, _xlfn.XLOOKUP(C1470, Products!A$2:A$91,Products!G$2:G$91), 0)</f>
        <v>0</v>
      </c>
      <c r="N1470" t="str">
        <f ca="1">_xlfn.TEXTJOIN(", ", TRUE,
 IF(AND(L1470=TRUE, E1470&gt;0), "Membership Pricing", ""),
 IF(AND(L1470=TRUE, M1470&gt;0), "PC Points", ""),
 IF(AND(_xlfn.XLOOKUP(C1470, Products!A:A, Products!C:C, "")="Bakery", RAND()&lt;0.3), "50% Perishable", "")
)</f>
        <v/>
      </c>
      <c r="O1470" s="5">
        <f t="shared" ca="1" si="45"/>
        <v>0</v>
      </c>
    </row>
    <row r="1471" spans="1:15" x14ac:dyDescent="0.45">
      <c r="A1471" t="s">
        <v>501</v>
      </c>
      <c r="B1471" s="6">
        <f>_xlfn.XLOOKUP(Table1[[#This Row],[Transaction_ID]],Transactions!A$2:A$501,Transactions!D$2:D$501)</f>
        <v>45738</v>
      </c>
      <c r="C1471">
        <v>123539</v>
      </c>
      <c r="D1471" s="5">
        <f>_xlfn.XLOOKUP(Table1[[#This Row],[SKU]],Products!A$2:A$91,Products!E$2:E$91)</f>
        <v>3.99</v>
      </c>
      <c r="E1471" s="5">
        <f>_xlfn.XLOOKUP(C1471,Products!A$2:A$91,Products!F$2:F$91)</f>
        <v>0</v>
      </c>
      <c r="F1471">
        <v>5</v>
      </c>
      <c r="G1471" s="5">
        <f>Table1[[#This Row],[Price]]*Table1[[#This Row],[Quantity_Sold]]</f>
        <v>19.950000000000003</v>
      </c>
      <c r="H1471" s="5">
        <f t="shared" ca="1" si="44"/>
        <v>19.950000000000003</v>
      </c>
      <c r="I1471">
        <f>_xlfn.XLOOKUP(Table1[[#This Row],[Transaction_ID]],Transactions!A$2:A$501,Transactions!B$2:B$501)</f>
        <v>208</v>
      </c>
      <c r="J1471">
        <f>_xlfn.XLOOKUP(Table1[[#This Row],[Transaction_ID]],Transactions!$A$2:$A$501,Transactions!$C$2:$C$501)</f>
        <v>1</v>
      </c>
      <c r="K1471" t="str">
        <f>_xlfn.XLOOKUP(Table1[[#This Row],[Transaction_ID]],Transactions!A$2:A$501,Transactions!F$2:F$501)</f>
        <v>Debit Card</v>
      </c>
      <c r="L1471" t="b">
        <f>_xlfn.XLOOKUP(Table1[[#This Row],[Transaction_ID]],Transactions!A$2:A$501,Transactions!G$2:G$501)</f>
        <v>1</v>
      </c>
      <c r="M1471" s="1">
        <f>IF(L1471=TRUE, _xlfn.XLOOKUP(C1471, Products!A$2:A$91,Products!G$2:G$91), 0)</f>
        <v>0</v>
      </c>
      <c r="N1471" t="str">
        <f ca="1">_xlfn.TEXTJOIN(", ", TRUE,
 IF(AND(L1471=TRUE, E1471&gt;0), "Membership Pricing", ""),
 IF(AND(L1471=TRUE, M1471&gt;0), "PC Points", ""),
 IF(AND(_xlfn.XLOOKUP(C1471, Products!A:A, Products!C:C, "")="Bakery", RAND()&lt;0.3), "50% Perishable", "")
)</f>
        <v/>
      </c>
      <c r="O1471" s="5">
        <f t="shared" ca="1" si="45"/>
        <v>0</v>
      </c>
    </row>
    <row r="1472" spans="1:15" x14ac:dyDescent="0.45">
      <c r="A1472" t="s">
        <v>501</v>
      </c>
      <c r="B1472" s="6">
        <f>_xlfn.XLOOKUP(Table1[[#This Row],[Transaction_ID]],Transactions!A$2:A$501,Transactions!D$2:D$501)</f>
        <v>45738</v>
      </c>
      <c r="C1472">
        <v>123517</v>
      </c>
      <c r="D1472" s="5">
        <f>_xlfn.XLOOKUP(Table1[[#This Row],[SKU]],Products!A$2:A$91,Products!E$2:E$91)</f>
        <v>2.4900000000000002</v>
      </c>
      <c r="E1472" s="5">
        <f>_xlfn.XLOOKUP(C1472,Products!A$2:A$91,Products!F$2:F$91)</f>
        <v>0</v>
      </c>
      <c r="F1472">
        <v>5</v>
      </c>
      <c r="G1472" s="5">
        <f>Table1[[#This Row],[Price]]*Table1[[#This Row],[Quantity_Sold]]</f>
        <v>12.450000000000001</v>
      </c>
      <c r="H1472" s="5">
        <f t="shared" ca="1" si="44"/>
        <v>12.450000000000001</v>
      </c>
      <c r="I1472">
        <f>_xlfn.XLOOKUP(Table1[[#This Row],[Transaction_ID]],Transactions!A$2:A$501,Transactions!B$2:B$501)</f>
        <v>208</v>
      </c>
      <c r="J1472">
        <f>_xlfn.XLOOKUP(Table1[[#This Row],[Transaction_ID]],Transactions!$A$2:$A$501,Transactions!$C$2:$C$501)</f>
        <v>1</v>
      </c>
      <c r="K1472" t="str">
        <f>_xlfn.XLOOKUP(Table1[[#This Row],[Transaction_ID]],Transactions!A$2:A$501,Transactions!F$2:F$501)</f>
        <v>Debit Card</v>
      </c>
      <c r="L1472" t="b">
        <f>_xlfn.XLOOKUP(Table1[[#This Row],[Transaction_ID]],Transactions!A$2:A$501,Transactions!G$2:G$501)</f>
        <v>1</v>
      </c>
      <c r="M1472" s="1">
        <f>IF(L1472=TRUE, _xlfn.XLOOKUP(C1472, Products!A$2:A$91,Products!G$2:G$91), 0)</f>
        <v>0</v>
      </c>
      <c r="N1472" t="str">
        <f ca="1">_xlfn.TEXTJOIN(", ", TRUE,
 IF(AND(L1472=TRUE, E1472&gt;0), "Membership Pricing", ""),
 IF(AND(L1472=TRUE, M1472&gt;0), "PC Points", ""),
 IF(AND(_xlfn.XLOOKUP(C1472, Products!A:A, Products!C:C, "")="Bakery", RAND()&lt;0.3), "50% Perishable", "")
)</f>
        <v/>
      </c>
      <c r="O1472" s="5">
        <f t="shared" ca="1" si="45"/>
        <v>0</v>
      </c>
    </row>
    <row r="1473" spans="1:15" x14ac:dyDescent="0.45">
      <c r="A1473" t="s">
        <v>267</v>
      </c>
      <c r="B1473" s="6">
        <f>_xlfn.XLOOKUP(Table1[[#This Row],[Transaction_ID]],Transactions!A$2:A$501,Transactions!D$2:D$501)</f>
        <v>45738</v>
      </c>
      <c r="C1473">
        <v>123532</v>
      </c>
      <c r="D1473" s="5">
        <f>_xlfn.XLOOKUP(Table1[[#This Row],[SKU]],Products!A$2:A$91,Products!E$2:E$91)</f>
        <v>8.99</v>
      </c>
      <c r="E1473" s="5">
        <f>_xlfn.XLOOKUP(C1473,Products!A$2:A$91,Products!F$2:F$91)</f>
        <v>6</v>
      </c>
      <c r="F1473">
        <v>2</v>
      </c>
      <c r="G1473" s="5">
        <f>Table1[[#This Row],[Price]]*Table1[[#This Row],[Quantity_Sold]]</f>
        <v>17.98</v>
      </c>
      <c r="H1473" s="5">
        <f t="shared" ca="1" si="44"/>
        <v>12</v>
      </c>
      <c r="I1473">
        <f>_xlfn.XLOOKUP(Table1[[#This Row],[Transaction_ID]],Transactions!A$2:A$501,Transactions!B$2:B$501)</f>
        <v>209</v>
      </c>
      <c r="J1473">
        <f>_xlfn.XLOOKUP(Table1[[#This Row],[Transaction_ID]],Transactions!$A$2:$A$501,Transactions!$C$2:$C$501)</f>
        <v>3</v>
      </c>
      <c r="K1473" t="str">
        <f>_xlfn.XLOOKUP(Table1[[#This Row],[Transaction_ID]],Transactions!A$2:A$501,Transactions!F$2:F$501)</f>
        <v>Debit Card</v>
      </c>
      <c r="L1473" t="b">
        <f>_xlfn.XLOOKUP(Table1[[#This Row],[Transaction_ID]],Transactions!A$2:A$501,Transactions!G$2:G$501)</f>
        <v>1</v>
      </c>
      <c r="M1473" s="1">
        <f>IF(L1473=TRUE, _xlfn.XLOOKUP(C1473, Products!A$2:A$91,Products!G$2:G$91), 0)</f>
        <v>0</v>
      </c>
      <c r="N1473" t="str">
        <f ca="1">_xlfn.TEXTJOIN(", ", TRUE,
 IF(AND(L1473=TRUE, E1473&gt;0), "Membership Pricing", ""),
 IF(AND(L1473=TRUE, M1473&gt;0), "PC Points", ""),
 IF(AND(_xlfn.XLOOKUP(C1473, Products!A:A, Products!C:C, "")="Bakery", RAND()&lt;0.3), "50% Perishable", "")
)</f>
        <v>Membership Pricing</v>
      </c>
      <c r="O1473" s="5">
        <f t="shared" ca="1" si="45"/>
        <v>5.98</v>
      </c>
    </row>
    <row r="1474" spans="1:15" x14ac:dyDescent="0.45">
      <c r="A1474" t="s">
        <v>267</v>
      </c>
      <c r="B1474" s="6">
        <f>_xlfn.XLOOKUP(Table1[[#This Row],[Transaction_ID]],Transactions!A$2:A$501,Transactions!D$2:D$501)</f>
        <v>45738</v>
      </c>
      <c r="C1474">
        <v>123521</v>
      </c>
      <c r="D1474" s="5">
        <f>_xlfn.XLOOKUP(Table1[[#This Row],[SKU]],Products!A$2:A$91,Products!E$2:E$91)</f>
        <v>3.99</v>
      </c>
      <c r="E1474" s="5">
        <f>_xlfn.XLOOKUP(C1474,Products!A$2:A$91,Products!F$2:F$91)</f>
        <v>0</v>
      </c>
      <c r="F1474">
        <v>2</v>
      </c>
      <c r="G1474" s="5">
        <f>Table1[[#This Row],[Price]]*Table1[[#This Row],[Quantity_Sold]]</f>
        <v>7.98</v>
      </c>
      <c r="H1474" s="5">
        <f t="shared" ref="H1474:H1515" ca="1" si="46" xml:space="preserve">
 IF(AND(ISNUMBER(SEARCH("50% Perishable", N1474)), ISNUMBER(SEARCH("Membership Pricing", N1474)), E1474&gt;0),
    F1474 * E1474 * 0.5,
    IF(AND(ISNUMBER(SEARCH("50% Perishable", N1474)), NOT(ISNUMBER(SEARCH("Membership Pricing", N1474)))),
       F1474 * D1474 * 0.5,
       IF(AND(L1474=TRUE, ISNUMBER(SEARCH("Membership Pricing", N1474)), E1474&gt;0),
          F1474 * E1474,
          F1474 * D1474
       )
    )
)</f>
        <v>7.98</v>
      </c>
      <c r="I1474">
        <f>_xlfn.XLOOKUP(Table1[[#This Row],[Transaction_ID]],Transactions!A$2:A$501,Transactions!B$2:B$501)</f>
        <v>209</v>
      </c>
      <c r="J1474">
        <f>_xlfn.XLOOKUP(Table1[[#This Row],[Transaction_ID]],Transactions!$A$2:$A$501,Transactions!$C$2:$C$501)</f>
        <v>3</v>
      </c>
      <c r="K1474" t="str">
        <f>_xlfn.XLOOKUP(Table1[[#This Row],[Transaction_ID]],Transactions!A$2:A$501,Transactions!F$2:F$501)</f>
        <v>Debit Card</v>
      </c>
      <c r="L1474" t="b">
        <f>_xlfn.XLOOKUP(Table1[[#This Row],[Transaction_ID]],Transactions!A$2:A$501,Transactions!G$2:G$501)</f>
        <v>1</v>
      </c>
      <c r="M1474" s="1">
        <f>IF(L1474=TRUE, _xlfn.XLOOKUP(C1474, Products!A$2:A$91,Products!G$2:G$91), 0)</f>
        <v>0</v>
      </c>
      <c r="N1474" t="str">
        <f ca="1">_xlfn.TEXTJOIN(", ", TRUE,
 IF(AND(L1474=TRUE, E1474&gt;0), "Membership Pricing", ""),
 IF(AND(L1474=TRUE, M1474&gt;0), "PC Points", ""),
 IF(AND(_xlfn.XLOOKUP(C1474, Products!A:A, Products!C:C, "")="Bakery", RAND()&lt;0.3), "50% Perishable", "")
)</f>
        <v/>
      </c>
      <c r="O1474" s="5">
        <f t="shared" ref="O1474:O1515" ca="1" si="47">G1474-H1474</f>
        <v>0</v>
      </c>
    </row>
    <row r="1475" spans="1:15" x14ac:dyDescent="0.45">
      <c r="A1475" t="s">
        <v>268</v>
      </c>
      <c r="B1475" s="6">
        <f>_xlfn.XLOOKUP(Table1[[#This Row],[Transaction_ID]],Transactions!A$2:A$501,Transactions!D$2:D$501)</f>
        <v>45746</v>
      </c>
      <c r="C1475">
        <v>123581</v>
      </c>
      <c r="D1475" s="5">
        <f>_xlfn.XLOOKUP(Table1[[#This Row],[SKU]],Products!A$2:A$91,Products!E$2:E$91)</f>
        <v>2.99</v>
      </c>
      <c r="E1475" s="5">
        <f>_xlfn.XLOOKUP(C1475,Products!A$2:A$91,Products!F$2:F$91)</f>
        <v>0</v>
      </c>
      <c r="F1475">
        <v>3</v>
      </c>
      <c r="G1475" s="5">
        <f>Table1[[#This Row],[Price]]*Table1[[#This Row],[Quantity_Sold]]</f>
        <v>8.9700000000000006</v>
      </c>
      <c r="H1475" s="5">
        <f t="shared" ca="1" si="46"/>
        <v>8.9700000000000006</v>
      </c>
      <c r="I1475">
        <f>_xlfn.XLOOKUP(Table1[[#This Row],[Transaction_ID]],Transactions!A$2:A$501,Transactions!B$2:B$501)</f>
        <v>221</v>
      </c>
      <c r="J1475">
        <f>_xlfn.XLOOKUP(Table1[[#This Row],[Transaction_ID]],Transactions!$A$2:$A$501,Transactions!$C$2:$C$501)</f>
        <v>7</v>
      </c>
      <c r="K1475" t="str">
        <f>_xlfn.XLOOKUP(Table1[[#This Row],[Transaction_ID]],Transactions!A$2:A$501,Transactions!F$2:F$501)</f>
        <v>Cash</v>
      </c>
      <c r="L1475" t="b">
        <f>_xlfn.XLOOKUP(Table1[[#This Row],[Transaction_ID]],Transactions!A$2:A$501,Transactions!G$2:G$501)</f>
        <v>1</v>
      </c>
      <c r="M1475" s="1">
        <f>IF(L1475=TRUE, _xlfn.XLOOKUP(C1475, Products!A$2:A$91,Products!G$2:G$91), 0)</f>
        <v>0</v>
      </c>
      <c r="N1475" t="str">
        <f ca="1">_xlfn.TEXTJOIN(", ", TRUE,
 IF(AND(L1475=TRUE, E1475&gt;0), "Membership Pricing", ""),
 IF(AND(L1475=TRUE, M1475&gt;0), "PC Points", ""),
 IF(AND(_xlfn.XLOOKUP(C1475, Products!A:A, Products!C:C, "")="Bakery", RAND()&lt;0.3), "50% Perishable", "")
)</f>
        <v/>
      </c>
      <c r="O1475" s="5">
        <f t="shared" ca="1" si="47"/>
        <v>0</v>
      </c>
    </row>
    <row r="1476" spans="1:15" x14ac:dyDescent="0.45">
      <c r="A1476" t="s">
        <v>268</v>
      </c>
      <c r="B1476" s="6">
        <f>_xlfn.XLOOKUP(Table1[[#This Row],[Transaction_ID]],Transactions!A$2:A$501,Transactions!D$2:D$501)</f>
        <v>45746</v>
      </c>
      <c r="C1476">
        <v>123595</v>
      </c>
      <c r="D1476" s="5">
        <f>_xlfn.XLOOKUP(Table1[[#This Row],[SKU]],Products!A$2:A$91,Products!E$2:E$91)</f>
        <v>2.99</v>
      </c>
      <c r="E1476" s="5">
        <f>_xlfn.XLOOKUP(C1476,Products!A$2:A$91,Products!F$2:F$91)</f>
        <v>0</v>
      </c>
      <c r="F1476">
        <v>5</v>
      </c>
      <c r="G1476" s="5">
        <f>Table1[[#This Row],[Price]]*Table1[[#This Row],[Quantity_Sold]]</f>
        <v>14.950000000000001</v>
      </c>
      <c r="H1476" s="5">
        <f t="shared" ca="1" si="46"/>
        <v>14.950000000000001</v>
      </c>
      <c r="I1476">
        <f>_xlfn.XLOOKUP(Table1[[#This Row],[Transaction_ID]],Transactions!A$2:A$501,Transactions!B$2:B$501)</f>
        <v>221</v>
      </c>
      <c r="J1476">
        <f>_xlfn.XLOOKUP(Table1[[#This Row],[Transaction_ID]],Transactions!$A$2:$A$501,Transactions!$C$2:$C$501)</f>
        <v>7</v>
      </c>
      <c r="K1476" t="str">
        <f>_xlfn.XLOOKUP(Table1[[#This Row],[Transaction_ID]],Transactions!A$2:A$501,Transactions!F$2:F$501)</f>
        <v>Cash</v>
      </c>
      <c r="L1476" t="b">
        <f>_xlfn.XLOOKUP(Table1[[#This Row],[Transaction_ID]],Transactions!A$2:A$501,Transactions!G$2:G$501)</f>
        <v>1</v>
      </c>
      <c r="M1476" s="1">
        <f>IF(L1476=TRUE, _xlfn.XLOOKUP(C1476, Products!A$2:A$91,Products!G$2:G$91), 0)</f>
        <v>0</v>
      </c>
      <c r="N1476" t="str">
        <f ca="1">_xlfn.TEXTJOIN(", ", TRUE,
 IF(AND(L1476=TRUE, E1476&gt;0), "Membership Pricing", ""),
 IF(AND(L1476=TRUE, M1476&gt;0), "PC Points", ""),
 IF(AND(_xlfn.XLOOKUP(C1476, Products!A:A, Products!C:C, "")="Bakery", RAND()&lt;0.3), "50% Perishable", "")
)</f>
        <v/>
      </c>
      <c r="O1476" s="5">
        <f t="shared" ca="1" si="47"/>
        <v>0</v>
      </c>
    </row>
    <row r="1477" spans="1:15" x14ac:dyDescent="0.45">
      <c r="A1477" t="s">
        <v>268</v>
      </c>
      <c r="B1477" s="6">
        <f>_xlfn.XLOOKUP(Table1[[#This Row],[Transaction_ID]],Transactions!A$2:A$501,Transactions!D$2:D$501)</f>
        <v>45746</v>
      </c>
      <c r="C1477">
        <v>123547</v>
      </c>
      <c r="D1477" s="5">
        <f>_xlfn.XLOOKUP(Table1[[#This Row],[SKU]],Products!A$2:A$91,Products!E$2:E$91)</f>
        <v>2.99</v>
      </c>
      <c r="E1477" s="5">
        <f>_xlfn.XLOOKUP(C1477,Products!A$2:A$91,Products!F$2:F$91)</f>
        <v>0</v>
      </c>
      <c r="F1477">
        <v>1</v>
      </c>
      <c r="G1477" s="5">
        <f>Table1[[#This Row],[Price]]*Table1[[#This Row],[Quantity_Sold]]</f>
        <v>2.99</v>
      </c>
      <c r="H1477" s="5">
        <f t="shared" ca="1" si="46"/>
        <v>2.99</v>
      </c>
      <c r="I1477">
        <f>_xlfn.XLOOKUP(Table1[[#This Row],[Transaction_ID]],Transactions!A$2:A$501,Transactions!B$2:B$501)</f>
        <v>221</v>
      </c>
      <c r="J1477">
        <f>_xlfn.XLOOKUP(Table1[[#This Row],[Transaction_ID]],Transactions!$A$2:$A$501,Transactions!$C$2:$C$501)</f>
        <v>7</v>
      </c>
      <c r="K1477" t="str">
        <f>_xlfn.XLOOKUP(Table1[[#This Row],[Transaction_ID]],Transactions!A$2:A$501,Transactions!F$2:F$501)</f>
        <v>Cash</v>
      </c>
      <c r="L1477" t="b">
        <f>_xlfn.XLOOKUP(Table1[[#This Row],[Transaction_ID]],Transactions!A$2:A$501,Transactions!G$2:G$501)</f>
        <v>1</v>
      </c>
      <c r="M1477" s="1">
        <f>IF(L1477=TRUE, _xlfn.XLOOKUP(C1477, Products!A$2:A$91,Products!G$2:G$91), 0)</f>
        <v>0</v>
      </c>
      <c r="N1477" t="str">
        <f ca="1">_xlfn.TEXTJOIN(", ", TRUE,
 IF(AND(L1477=TRUE, E1477&gt;0), "Membership Pricing", ""),
 IF(AND(L1477=TRUE, M1477&gt;0), "PC Points", ""),
 IF(AND(_xlfn.XLOOKUP(C1477, Products!A:A, Products!C:C, "")="Bakery", RAND()&lt;0.3), "50% Perishable", "")
)</f>
        <v/>
      </c>
      <c r="O1477" s="5">
        <f t="shared" ca="1" si="47"/>
        <v>0</v>
      </c>
    </row>
    <row r="1478" spans="1:15" x14ac:dyDescent="0.45">
      <c r="A1478" t="s">
        <v>268</v>
      </c>
      <c r="B1478" s="6">
        <f>_xlfn.XLOOKUP(Table1[[#This Row],[Transaction_ID]],Transactions!A$2:A$501,Transactions!D$2:D$501)</f>
        <v>45746</v>
      </c>
      <c r="C1478">
        <v>123590</v>
      </c>
      <c r="D1478" s="5">
        <f>_xlfn.XLOOKUP(Table1[[#This Row],[SKU]],Products!A$2:A$91,Products!E$2:E$91)</f>
        <v>6.99</v>
      </c>
      <c r="E1478" s="5">
        <f>_xlfn.XLOOKUP(C1478,Products!A$2:A$91,Products!F$2:F$91)</f>
        <v>6</v>
      </c>
      <c r="F1478">
        <v>5</v>
      </c>
      <c r="G1478" s="5">
        <f>Table1[[#This Row],[Price]]*Table1[[#This Row],[Quantity_Sold]]</f>
        <v>34.950000000000003</v>
      </c>
      <c r="H1478" s="5">
        <f t="shared" ca="1" si="46"/>
        <v>30</v>
      </c>
      <c r="I1478">
        <f>_xlfn.XLOOKUP(Table1[[#This Row],[Transaction_ID]],Transactions!A$2:A$501,Transactions!B$2:B$501)</f>
        <v>221</v>
      </c>
      <c r="J1478">
        <f>_xlfn.XLOOKUP(Table1[[#This Row],[Transaction_ID]],Transactions!$A$2:$A$501,Transactions!$C$2:$C$501)</f>
        <v>7</v>
      </c>
      <c r="K1478" t="str">
        <f>_xlfn.XLOOKUP(Table1[[#This Row],[Transaction_ID]],Transactions!A$2:A$501,Transactions!F$2:F$501)</f>
        <v>Cash</v>
      </c>
      <c r="L1478" t="b">
        <f>_xlfn.XLOOKUP(Table1[[#This Row],[Transaction_ID]],Transactions!A$2:A$501,Transactions!G$2:G$501)</f>
        <v>1</v>
      </c>
      <c r="M1478" s="1">
        <f>IF(L1478=TRUE, _xlfn.XLOOKUP(C1478, Products!A$2:A$91,Products!G$2:G$91), 0)</f>
        <v>0</v>
      </c>
      <c r="N1478" t="str">
        <f ca="1">_xlfn.TEXTJOIN(", ", TRUE,
 IF(AND(L1478=TRUE, E1478&gt;0), "Membership Pricing", ""),
 IF(AND(L1478=TRUE, M1478&gt;0), "PC Points", ""),
 IF(AND(_xlfn.XLOOKUP(C1478, Products!A:A, Products!C:C, "")="Bakery", RAND()&lt;0.3), "50% Perishable", "")
)</f>
        <v>Membership Pricing</v>
      </c>
      <c r="O1478" s="5">
        <f t="shared" ca="1" si="47"/>
        <v>4.9500000000000028</v>
      </c>
    </row>
    <row r="1479" spans="1:15" x14ac:dyDescent="0.45">
      <c r="A1479" t="s">
        <v>502</v>
      </c>
      <c r="B1479" s="6">
        <f>_xlfn.XLOOKUP(Table1[[#This Row],[Transaction_ID]],Transactions!A$2:A$501,Transactions!D$2:D$501)</f>
        <v>45746</v>
      </c>
      <c r="C1479">
        <v>123530</v>
      </c>
      <c r="D1479" s="5">
        <f>_xlfn.XLOOKUP(Table1[[#This Row],[SKU]],Products!A$2:A$91,Products!E$2:E$91)</f>
        <v>3.49</v>
      </c>
      <c r="E1479" s="5">
        <f>_xlfn.XLOOKUP(C1479,Products!A$2:A$91,Products!F$2:F$91)</f>
        <v>0</v>
      </c>
      <c r="F1479">
        <v>5</v>
      </c>
      <c r="G1479" s="5">
        <f>Table1[[#This Row],[Price]]*Table1[[#This Row],[Quantity_Sold]]</f>
        <v>17.450000000000003</v>
      </c>
      <c r="H1479" s="5">
        <f t="shared" ca="1" si="46"/>
        <v>17.450000000000003</v>
      </c>
      <c r="I1479">
        <f>_xlfn.XLOOKUP(Table1[[#This Row],[Transaction_ID]],Transactions!A$2:A$501,Transactions!B$2:B$501)</f>
        <v>209</v>
      </c>
      <c r="J1479">
        <f>_xlfn.XLOOKUP(Table1[[#This Row],[Transaction_ID]],Transactions!$A$2:$A$501,Transactions!$C$2:$C$501)</f>
        <v>2</v>
      </c>
      <c r="K1479" t="str">
        <f>_xlfn.XLOOKUP(Table1[[#This Row],[Transaction_ID]],Transactions!A$2:A$501,Transactions!F$2:F$501)</f>
        <v>Cash</v>
      </c>
      <c r="L1479" t="b">
        <f>_xlfn.XLOOKUP(Table1[[#This Row],[Transaction_ID]],Transactions!A$2:A$501,Transactions!G$2:G$501)</f>
        <v>1</v>
      </c>
      <c r="M1479" s="1">
        <f>IF(L1479=TRUE, _xlfn.XLOOKUP(C1479, Products!A$2:A$91,Products!G$2:G$91), 0)</f>
        <v>0</v>
      </c>
      <c r="N1479" t="str">
        <f ca="1">_xlfn.TEXTJOIN(", ", TRUE,
 IF(AND(L1479=TRUE, E1479&gt;0), "Membership Pricing", ""),
 IF(AND(L1479=TRUE, M1479&gt;0), "PC Points", ""),
 IF(AND(_xlfn.XLOOKUP(C1479, Products!A:A, Products!C:C, "")="Bakery", RAND()&lt;0.3), "50% Perishable", "")
)</f>
        <v/>
      </c>
      <c r="O1479" s="5">
        <f t="shared" ca="1" si="47"/>
        <v>0</v>
      </c>
    </row>
    <row r="1480" spans="1:15" x14ac:dyDescent="0.45">
      <c r="A1480" t="s">
        <v>502</v>
      </c>
      <c r="B1480" s="6">
        <f>_xlfn.XLOOKUP(Table1[[#This Row],[Transaction_ID]],Transactions!A$2:A$501,Transactions!D$2:D$501)</f>
        <v>45746</v>
      </c>
      <c r="C1480">
        <v>123572</v>
      </c>
      <c r="D1480" s="5">
        <f>_xlfn.XLOOKUP(Table1[[#This Row],[SKU]],Products!A$2:A$91,Products!E$2:E$91)</f>
        <v>2.99</v>
      </c>
      <c r="E1480" s="5">
        <f>_xlfn.XLOOKUP(C1480,Products!A$2:A$91,Products!F$2:F$91)</f>
        <v>0</v>
      </c>
      <c r="F1480">
        <v>1</v>
      </c>
      <c r="G1480" s="5">
        <f>Table1[[#This Row],[Price]]*Table1[[#This Row],[Quantity_Sold]]</f>
        <v>2.99</v>
      </c>
      <c r="H1480" s="5">
        <f t="shared" ca="1" si="46"/>
        <v>2.99</v>
      </c>
      <c r="I1480">
        <f>_xlfn.XLOOKUP(Table1[[#This Row],[Transaction_ID]],Transactions!A$2:A$501,Transactions!B$2:B$501)</f>
        <v>209</v>
      </c>
      <c r="J1480">
        <f>_xlfn.XLOOKUP(Table1[[#This Row],[Transaction_ID]],Transactions!$A$2:$A$501,Transactions!$C$2:$C$501)</f>
        <v>2</v>
      </c>
      <c r="K1480" t="str">
        <f>_xlfn.XLOOKUP(Table1[[#This Row],[Transaction_ID]],Transactions!A$2:A$501,Transactions!F$2:F$501)</f>
        <v>Cash</v>
      </c>
      <c r="L1480" t="b">
        <f>_xlfn.XLOOKUP(Table1[[#This Row],[Transaction_ID]],Transactions!A$2:A$501,Transactions!G$2:G$501)</f>
        <v>1</v>
      </c>
      <c r="M1480" s="1">
        <f>IF(L1480=TRUE, _xlfn.XLOOKUP(C1480, Products!A$2:A$91,Products!G$2:G$91), 0)</f>
        <v>0</v>
      </c>
      <c r="N1480" t="str">
        <f ca="1">_xlfn.TEXTJOIN(", ", TRUE,
 IF(AND(L1480=TRUE, E1480&gt;0), "Membership Pricing", ""),
 IF(AND(L1480=TRUE, M1480&gt;0), "PC Points", ""),
 IF(AND(_xlfn.XLOOKUP(C1480, Products!A:A, Products!C:C, "")="Bakery", RAND()&lt;0.3), "50% Perishable", "")
)</f>
        <v/>
      </c>
      <c r="O1480" s="5">
        <f t="shared" ca="1" si="47"/>
        <v>0</v>
      </c>
    </row>
    <row r="1481" spans="1:15" x14ac:dyDescent="0.45">
      <c r="A1481" t="s">
        <v>502</v>
      </c>
      <c r="B1481" s="6">
        <f>_xlfn.XLOOKUP(Table1[[#This Row],[Transaction_ID]],Transactions!A$2:A$501,Transactions!D$2:D$501)</f>
        <v>45746</v>
      </c>
      <c r="C1481">
        <v>123538</v>
      </c>
      <c r="D1481" s="5">
        <f>_xlfn.XLOOKUP(Table1[[#This Row],[SKU]],Products!A$2:A$91,Products!E$2:E$91)</f>
        <v>5.49</v>
      </c>
      <c r="E1481" s="5">
        <f>_xlfn.XLOOKUP(C1481,Products!A$2:A$91,Products!F$2:F$91)</f>
        <v>0</v>
      </c>
      <c r="F1481">
        <v>3</v>
      </c>
      <c r="G1481" s="5">
        <f>Table1[[#This Row],[Price]]*Table1[[#This Row],[Quantity_Sold]]</f>
        <v>16.47</v>
      </c>
      <c r="H1481" s="5">
        <f t="shared" ca="1" si="46"/>
        <v>16.47</v>
      </c>
      <c r="I1481">
        <f>_xlfn.XLOOKUP(Table1[[#This Row],[Transaction_ID]],Transactions!A$2:A$501,Transactions!B$2:B$501)</f>
        <v>209</v>
      </c>
      <c r="J1481">
        <f>_xlfn.XLOOKUP(Table1[[#This Row],[Transaction_ID]],Transactions!$A$2:$A$501,Transactions!$C$2:$C$501)</f>
        <v>2</v>
      </c>
      <c r="K1481" t="str">
        <f>_xlfn.XLOOKUP(Table1[[#This Row],[Transaction_ID]],Transactions!A$2:A$501,Transactions!F$2:F$501)</f>
        <v>Cash</v>
      </c>
      <c r="L1481" t="b">
        <f>_xlfn.XLOOKUP(Table1[[#This Row],[Transaction_ID]],Transactions!A$2:A$501,Transactions!G$2:G$501)</f>
        <v>1</v>
      </c>
      <c r="M1481" s="1">
        <f>IF(L1481=TRUE, _xlfn.XLOOKUP(C1481, Products!A$2:A$91,Products!G$2:G$91), 0)</f>
        <v>0</v>
      </c>
      <c r="N1481" t="str">
        <f ca="1">_xlfn.TEXTJOIN(", ", TRUE,
 IF(AND(L1481=TRUE, E1481&gt;0), "Membership Pricing", ""),
 IF(AND(L1481=TRUE, M1481&gt;0), "PC Points", ""),
 IF(AND(_xlfn.XLOOKUP(C1481, Products!A:A, Products!C:C, "")="Bakery", RAND()&lt;0.3), "50% Perishable", "")
)</f>
        <v/>
      </c>
      <c r="O1481" s="5">
        <f t="shared" ca="1" si="47"/>
        <v>0</v>
      </c>
    </row>
    <row r="1482" spans="1:15" x14ac:dyDescent="0.45">
      <c r="A1482" t="s">
        <v>502</v>
      </c>
      <c r="B1482" s="6">
        <f>_xlfn.XLOOKUP(Table1[[#This Row],[Transaction_ID]],Transactions!A$2:A$501,Transactions!D$2:D$501)</f>
        <v>45746</v>
      </c>
      <c r="C1482">
        <v>123526</v>
      </c>
      <c r="D1482" s="5">
        <f>_xlfn.XLOOKUP(Table1[[#This Row],[SKU]],Products!A$2:A$91,Products!E$2:E$91)</f>
        <v>5.49</v>
      </c>
      <c r="E1482" s="5">
        <f>_xlfn.XLOOKUP(C1482,Products!A$2:A$91,Products!F$2:F$91)</f>
        <v>0</v>
      </c>
      <c r="F1482">
        <v>3</v>
      </c>
      <c r="G1482" s="5">
        <f>Table1[[#This Row],[Price]]*Table1[[#This Row],[Quantity_Sold]]</f>
        <v>16.47</v>
      </c>
      <c r="H1482" s="5">
        <f t="shared" ca="1" si="46"/>
        <v>16.47</v>
      </c>
      <c r="I1482">
        <f>_xlfn.XLOOKUP(Table1[[#This Row],[Transaction_ID]],Transactions!A$2:A$501,Transactions!B$2:B$501)</f>
        <v>209</v>
      </c>
      <c r="J1482">
        <f>_xlfn.XLOOKUP(Table1[[#This Row],[Transaction_ID]],Transactions!$A$2:$A$501,Transactions!$C$2:$C$501)</f>
        <v>2</v>
      </c>
      <c r="K1482" t="str">
        <f>_xlfn.XLOOKUP(Table1[[#This Row],[Transaction_ID]],Transactions!A$2:A$501,Transactions!F$2:F$501)</f>
        <v>Cash</v>
      </c>
      <c r="L1482" t="b">
        <f>_xlfn.XLOOKUP(Table1[[#This Row],[Transaction_ID]],Transactions!A$2:A$501,Transactions!G$2:G$501)</f>
        <v>1</v>
      </c>
      <c r="M1482" s="1">
        <f>IF(L1482=TRUE, _xlfn.XLOOKUP(C1482, Products!A$2:A$91,Products!G$2:G$91), 0)</f>
        <v>0</v>
      </c>
      <c r="N1482" t="str">
        <f ca="1">_xlfn.TEXTJOIN(", ", TRUE,
 IF(AND(L1482=TRUE, E1482&gt;0), "Membership Pricing", ""),
 IF(AND(L1482=TRUE, M1482&gt;0), "PC Points", ""),
 IF(AND(_xlfn.XLOOKUP(C1482, Products!A:A, Products!C:C, "")="Bakery", RAND()&lt;0.3), "50% Perishable", "")
)</f>
        <v/>
      </c>
      <c r="O1482" s="5">
        <f t="shared" ca="1" si="47"/>
        <v>0</v>
      </c>
    </row>
    <row r="1483" spans="1:15" x14ac:dyDescent="0.45">
      <c r="A1483" t="s">
        <v>503</v>
      </c>
      <c r="B1483" s="6">
        <f>_xlfn.XLOOKUP(Table1[[#This Row],[Transaction_ID]],Transactions!A$2:A$501,Transactions!D$2:D$501)</f>
        <v>45736</v>
      </c>
      <c r="C1483">
        <v>123538</v>
      </c>
      <c r="D1483" s="5">
        <f>_xlfn.XLOOKUP(Table1[[#This Row],[SKU]],Products!A$2:A$91,Products!E$2:E$91)</f>
        <v>5.49</v>
      </c>
      <c r="E1483" s="5">
        <f>_xlfn.XLOOKUP(C1483,Products!A$2:A$91,Products!F$2:F$91)</f>
        <v>0</v>
      </c>
      <c r="F1483">
        <v>2</v>
      </c>
      <c r="G1483" s="5">
        <f>Table1[[#This Row],[Price]]*Table1[[#This Row],[Quantity_Sold]]</f>
        <v>10.98</v>
      </c>
      <c r="H1483" s="5">
        <f t="shared" ca="1" si="46"/>
        <v>10.98</v>
      </c>
      <c r="I1483">
        <f>_xlfn.XLOOKUP(Table1[[#This Row],[Transaction_ID]],Transactions!A$2:A$501,Transactions!B$2:B$501)</f>
        <v>212</v>
      </c>
      <c r="J1483">
        <f>_xlfn.XLOOKUP(Table1[[#This Row],[Transaction_ID]],Transactions!$A$2:$A$501,Transactions!$C$2:$C$501)</f>
        <v>4</v>
      </c>
      <c r="K1483" t="str">
        <f>_xlfn.XLOOKUP(Table1[[#This Row],[Transaction_ID]],Transactions!A$2:A$501,Transactions!F$2:F$501)</f>
        <v>Cash</v>
      </c>
      <c r="L1483" t="b">
        <f>_xlfn.XLOOKUP(Table1[[#This Row],[Transaction_ID]],Transactions!A$2:A$501,Transactions!G$2:G$501)</f>
        <v>1</v>
      </c>
      <c r="M1483" s="1">
        <f>IF(L1483=TRUE, _xlfn.XLOOKUP(C1483, Products!A$2:A$91,Products!G$2:G$91), 0)</f>
        <v>0</v>
      </c>
      <c r="N1483" t="str">
        <f ca="1">_xlfn.TEXTJOIN(", ", TRUE,
 IF(AND(L1483=TRUE, E1483&gt;0), "Membership Pricing", ""),
 IF(AND(L1483=TRUE, M1483&gt;0), "PC Points", ""),
 IF(AND(_xlfn.XLOOKUP(C1483, Products!A:A, Products!C:C, "")="Bakery", RAND()&lt;0.3), "50% Perishable", "")
)</f>
        <v/>
      </c>
      <c r="O1483" s="5">
        <f t="shared" ca="1" si="47"/>
        <v>0</v>
      </c>
    </row>
    <row r="1484" spans="1:15" x14ac:dyDescent="0.45">
      <c r="A1484" t="s">
        <v>503</v>
      </c>
      <c r="B1484" s="6">
        <f>_xlfn.XLOOKUP(Table1[[#This Row],[Transaction_ID]],Transactions!A$2:A$501,Transactions!D$2:D$501)</f>
        <v>45736</v>
      </c>
      <c r="C1484">
        <v>123585</v>
      </c>
      <c r="D1484" s="5">
        <f>_xlfn.XLOOKUP(Table1[[#This Row],[SKU]],Products!A$2:A$91,Products!E$2:E$91)</f>
        <v>2.99</v>
      </c>
      <c r="E1484" s="5">
        <f>_xlfn.XLOOKUP(C1484,Products!A$2:A$91,Products!F$2:F$91)</f>
        <v>0</v>
      </c>
      <c r="F1484">
        <v>4</v>
      </c>
      <c r="G1484" s="5">
        <f>Table1[[#This Row],[Price]]*Table1[[#This Row],[Quantity_Sold]]</f>
        <v>11.96</v>
      </c>
      <c r="H1484" s="5">
        <f t="shared" ca="1" si="46"/>
        <v>11.96</v>
      </c>
      <c r="I1484">
        <f>_xlfn.XLOOKUP(Table1[[#This Row],[Transaction_ID]],Transactions!A$2:A$501,Transactions!B$2:B$501)</f>
        <v>212</v>
      </c>
      <c r="J1484">
        <f>_xlfn.XLOOKUP(Table1[[#This Row],[Transaction_ID]],Transactions!$A$2:$A$501,Transactions!$C$2:$C$501)</f>
        <v>4</v>
      </c>
      <c r="K1484" t="str">
        <f>_xlfn.XLOOKUP(Table1[[#This Row],[Transaction_ID]],Transactions!A$2:A$501,Transactions!F$2:F$501)</f>
        <v>Cash</v>
      </c>
      <c r="L1484" t="b">
        <f>_xlfn.XLOOKUP(Table1[[#This Row],[Transaction_ID]],Transactions!A$2:A$501,Transactions!G$2:G$501)</f>
        <v>1</v>
      </c>
      <c r="M1484" s="1">
        <f>IF(L1484=TRUE, _xlfn.XLOOKUP(C1484, Products!A$2:A$91,Products!G$2:G$91), 0)</f>
        <v>1000</v>
      </c>
      <c r="N1484" t="str">
        <f ca="1">_xlfn.TEXTJOIN(", ", TRUE,
 IF(AND(L1484=TRUE, E1484&gt;0), "Membership Pricing", ""),
 IF(AND(L1484=TRUE, M1484&gt;0), "PC Points", ""),
 IF(AND(_xlfn.XLOOKUP(C1484, Products!A:A, Products!C:C, "")="Bakery", RAND()&lt;0.3), "50% Perishable", "")
)</f>
        <v>PC Points</v>
      </c>
      <c r="O1484" s="5">
        <f t="shared" ca="1" si="47"/>
        <v>0</v>
      </c>
    </row>
    <row r="1485" spans="1:15" x14ac:dyDescent="0.45">
      <c r="A1485" t="s">
        <v>504</v>
      </c>
      <c r="B1485" s="6">
        <f>_xlfn.XLOOKUP(Table1[[#This Row],[Transaction_ID]],Transactions!A$2:A$501,Transactions!D$2:D$501)</f>
        <v>45736</v>
      </c>
      <c r="C1485">
        <v>123518</v>
      </c>
      <c r="D1485" s="5">
        <f>_xlfn.XLOOKUP(Table1[[#This Row],[SKU]],Products!A$2:A$91,Products!E$2:E$91)</f>
        <v>1.99</v>
      </c>
      <c r="E1485" s="5">
        <f>_xlfn.XLOOKUP(C1485,Products!A$2:A$91,Products!F$2:F$91)</f>
        <v>0</v>
      </c>
      <c r="F1485">
        <v>1</v>
      </c>
      <c r="G1485" s="5">
        <f>Table1[[#This Row],[Price]]*Table1[[#This Row],[Quantity_Sold]]</f>
        <v>1.99</v>
      </c>
      <c r="H1485" s="5">
        <f t="shared" ca="1" si="46"/>
        <v>1.99</v>
      </c>
      <c r="I1485">
        <f>_xlfn.XLOOKUP(Table1[[#This Row],[Transaction_ID]],Transactions!A$2:A$501,Transactions!B$2:B$501)</f>
        <v>219</v>
      </c>
      <c r="J1485">
        <f>_xlfn.XLOOKUP(Table1[[#This Row],[Transaction_ID]],Transactions!$A$2:$A$501,Transactions!$C$2:$C$501)</f>
        <v>7</v>
      </c>
      <c r="K1485" t="str">
        <f>_xlfn.XLOOKUP(Table1[[#This Row],[Transaction_ID]],Transactions!A$2:A$501,Transactions!F$2:F$501)</f>
        <v>Credit Card</v>
      </c>
      <c r="L1485" t="b">
        <f>_xlfn.XLOOKUP(Table1[[#This Row],[Transaction_ID]],Transactions!A$2:A$501,Transactions!G$2:G$501)</f>
        <v>1</v>
      </c>
      <c r="M1485" s="1">
        <f>IF(L1485=TRUE, _xlfn.XLOOKUP(C1485, Products!A$2:A$91,Products!G$2:G$91), 0)</f>
        <v>0</v>
      </c>
      <c r="N1485" t="str">
        <f ca="1">_xlfn.TEXTJOIN(", ", TRUE,
 IF(AND(L1485=TRUE, E1485&gt;0), "Membership Pricing", ""),
 IF(AND(L1485=TRUE, M1485&gt;0), "PC Points", ""),
 IF(AND(_xlfn.XLOOKUP(C1485, Products!A:A, Products!C:C, "")="Bakery", RAND()&lt;0.3), "50% Perishable", "")
)</f>
        <v/>
      </c>
      <c r="O1485" s="5">
        <f t="shared" ca="1" si="47"/>
        <v>0</v>
      </c>
    </row>
    <row r="1486" spans="1:15" x14ac:dyDescent="0.45">
      <c r="A1486" t="s">
        <v>504</v>
      </c>
      <c r="B1486" s="6">
        <f>_xlfn.XLOOKUP(Table1[[#This Row],[Transaction_ID]],Transactions!A$2:A$501,Transactions!D$2:D$501)</f>
        <v>45736</v>
      </c>
      <c r="C1486">
        <v>123547</v>
      </c>
      <c r="D1486" s="5">
        <f>_xlfn.XLOOKUP(Table1[[#This Row],[SKU]],Products!A$2:A$91,Products!E$2:E$91)</f>
        <v>2.99</v>
      </c>
      <c r="E1486" s="5">
        <f>_xlfn.XLOOKUP(C1486,Products!A$2:A$91,Products!F$2:F$91)</f>
        <v>0</v>
      </c>
      <c r="F1486">
        <v>1</v>
      </c>
      <c r="G1486" s="5">
        <f>Table1[[#This Row],[Price]]*Table1[[#This Row],[Quantity_Sold]]</f>
        <v>2.99</v>
      </c>
      <c r="H1486" s="5">
        <f t="shared" ca="1" si="46"/>
        <v>2.99</v>
      </c>
      <c r="I1486">
        <f>_xlfn.XLOOKUP(Table1[[#This Row],[Transaction_ID]],Transactions!A$2:A$501,Transactions!B$2:B$501)</f>
        <v>219</v>
      </c>
      <c r="J1486">
        <f>_xlfn.XLOOKUP(Table1[[#This Row],[Transaction_ID]],Transactions!$A$2:$A$501,Transactions!$C$2:$C$501)</f>
        <v>7</v>
      </c>
      <c r="K1486" t="str">
        <f>_xlfn.XLOOKUP(Table1[[#This Row],[Transaction_ID]],Transactions!A$2:A$501,Transactions!F$2:F$501)</f>
        <v>Credit Card</v>
      </c>
      <c r="L1486" t="b">
        <f>_xlfn.XLOOKUP(Table1[[#This Row],[Transaction_ID]],Transactions!A$2:A$501,Transactions!G$2:G$501)</f>
        <v>1</v>
      </c>
      <c r="M1486" s="1">
        <f>IF(L1486=TRUE, _xlfn.XLOOKUP(C1486, Products!A$2:A$91,Products!G$2:G$91), 0)</f>
        <v>0</v>
      </c>
      <c r="N1486" t="str">
        <f ca="1">_xlfn.TEXTJOIN(", ", TRUE,
 IF(AND(L1486=TRUE, E1486&gt;0), "Membership Pricing", ""),
 IF(AND(L1486=TRUE, M1486&gt;0), "PC Points", ""),
 IF(AND(_xlfn.XLOOKUP(C1486, Products!A:A, Products!C:C, "")="Bakery", RAND()&lt;0.3), "50% Perishable", "")
)</f>
        <v/>
      </c>
      <c r="O1486" s="5">
        <f t="shared" ca="1" si="47"/>
        <v>0</v>
      </c>
    </row>
    <row r="1487" spans="1:15" x14ac:dyDescent="0.45">
      <c r="A1487" t="s">
        <v>505</v>
      </c>
      <c r="B1487" s="6">
        <f>_xlfn.XLOOKUP(Table1[[#This Row],[Transaction_ID]],Transactions!A$2:A$501,Transactions!D$2:D$501)</f>
        <v>45694</v>
      </c>
      <c r="C1487">
        <v>123517</v>
      </c>
      <c r="D1487" s="5">
        <f>_xlfn.XLOOKUP(Table1[[#This Row],[SKU]],Products!A$2:A$91,Products!E$2:E$91)</f>
        <v>2.4900000000000002</v>
      </c>
      <c r="E1487" s="5">
        <f>_xlfn.XLOOKUP(C1487,Products!A$2:A$91,Products!F$2:F$91)</f>
        <v>0</v>
      </c>
      <c r="F1487">
        <v>4</v>
      </c>
      <c r="G1487" s="5">
        <f>Table1[[#This Row],[Price]]*Table1[[#This Row],[Quantity_Sold]]</f>
        <v>9.9600000000000009</v>
      </c>
      <c r="H1487" s="5">
        <f t="shared" ca="1" si="46"/>
        <v>9.9600000000000009</v>
      </c>
      <c r="I1487">
        <f>_xlfn.XLOOKUP(Table1[[#This Row],[Transaction_ID]],Transactions!A$2:A$501,Transactions!B$2:B$501)</f>
        <v>211</v>
      </c>
      <c r="J1487">
        <f>_xlfn.XLOOKUP(Table1[[#This Row],[Transaction_ID]],Transactions!$A$2:$A$501,Transactions!$C$2:$C$501)</f>
        <v>6</v>
      </c>
      <c r="K1487" t="str">
        <f>_xlfn.XLOOKUP(Table1[[#This Row],[Transaction_ID]],Transactions!A$2:A$501,Transactions!F$2:F$501)</f>
        <v>Credit Card</v>
      </c>
      <c r="L1487" t="b">
        <f>_xlfn.XLOOKUP(Table1[[#This Row],[Transaction_ID]],Transactions!A$2:A$501,Transactions!G$2:G$501)</f>
        <v>1</v>
      </c>
      <c r="M1487" s="1">
        <f>IF(L1487=TRUE, _xlfn.XLOOKUP(C1487, Products!A$2:A$91,Products!G$2:G$91), 0)</f>
        <v>0</v>
      </c>
      <c r="N1487" t="str">
        <f ca="1">_xlfn.TEXTJOIN(", ", TRUE,
 IF(AND(L1487=TRUE, E1487&gt;0), "Membership Pricing", ""),
 IF(AND(L1487=TRUE, M1487&gt;0), "PC Points", ""),
 IF(AND(_xlfn.XLOOKUP(C1487, Products!A:A, Products!C:C, "")="Bakery", RAND()&lt;0.3), "50% Perishable", "")
)</f>
        <v/>
      </c>
      <c r="O1487" s="5">
        <f t="shared" ca="1" si="47"/>
        <v>0</v>
      </c>
    </row>
    <row r="1488" spans="1:15" x14ac:dyDescent="0.45">
      <c r="A1488" t="s">
        <v>505</v>
      </c>
      <c r="B1488" s="6">
        <f>_xlfn.XLOOKUP(Table1[[#This Row],[Transaction_ID]],Transactions!A$2:A$501,Transactions!D$2:D$501)</f>
        <v>45694</v>
      </c>
      <c r="C1488">
        <v>123598</v>
      </c>
      <c r="D1488" s="5">
        <f>_xlfn.XLOOKUP(Table1[[#This Row],[SKU]],Products!A$2:A$91,Products!E$2:E$91)</f>
        <v>6.49</v>
      </c>
      <c r="E1488" s="5">
        <f>_xlfn.XLOOKUP(C1488,Products!A$2:A$91,Products!F$2:F$91)</f>
        <v>0</v>
      </c>
      <c r="F1488">
        <v>1</v>
      </c>
      <c r="G1488" s="5">
        <f>Table1[[#This Row],[Price]]*Table1[[#This Row],[Quantity_Sold]]</f>
        <v>6.49</v>
      </c>
      <c r="H1488" s="5">
        <f t="shared" ca="1" si="46"/>
        <v>6.49</v>
      </c>
      <c r="I1488">
        <f>_xlfn.XLOOKUP(Table1[[#This Row],[Transaction_ID]],Transactions!A$2:A$501,Transactions!B$2:B$501)</f>
        <v>211</v>
      </c>
      <c r="J1488">
        <f>_xlfn.XLOOKUP(Table1[[#This Row],[Transaction_ID]],Transactions!$A$2:$A$501,Transactions!$C$2:$C$501)</f>
        <v>6</v>
      </c>
      <c r="K1488" t="str">
        <f>_xlfn.XLOOKUP(Table1[[#This Row],[Transaction_ID]],Transactions!A$2:A$501,Transactions!F$2:F$501)</f>
        <v>Credit Card</v>
      </c>
      <c r="L1488" t="b">
        <f>_xlfn.XLOOKUP(Table1[[#This Row],[Transaction_ID]],Transactions!A$2:A$501,Transactions!G$2:G$501)</f>
        <v>1</v>
      </c>
      <c r="M1488" s="1">
        <f>IF(L1488=TRUE, _xlfn.XLOOKUP(C1488, Products!A$2:A$91,Products!G$2:G$91), 0)</f>
        <v>0</v>
      </c>
      <c r="N1488" t="str">
        <f ca="1">_xlfn.TEXTJOIN(", ", TRUE,
 IF(AND(L1488=TRUE, E1488&gt;0), "Membership Pricing", ""),
 IF(AND(L1488=TRUE, M1488&gt;0), "PC Points", ""),
 IF(AND(_xlfn.XLOOKUP(C1488, Products!A:A, Products!C:C, "")="Bakery", RAND()&lt;0.3), "50% Perishable", "")
)</f>
        <v/>
      </c>
      <c r="O1488" s="5">
        <f t="shared" ca="1" si="47"/>
        <v>0</v>
      </c>
    </row>
    <row r="1489" spans="1:15" x14ac:dyDescent="0.45">
      <c r="A1489" t="s">
        <v>506</v>
      </c>
      <c r="B1489" s="6">
        <f>_xlfn.XLOOKUP(Table1[[#This Row],[Transaction_ID]],Transactions!A$2:A$501,Transactions!D$2:D$501)</f>
        <v>45694</v>
      </c>
      <c r="C1489">
        <v>123530</v>
      </c>
      <c r="D1489" s="5">
        <f>_xlfn.XLOOKUP(Table1[[#This Row],[SKU]],Products!A$2:A$91,Products!E$2:E$91)</f>
        <v>3.49</v>
      </c>
      <c r="E1489" s="5">
        <f>_xlfn.XLOOKUP(C1489,Products!A$2:A$91,Products!F$2:F$91)</f>
        <v>0</v>
      </c>
      <c r="F1489">
        <v>1</v>
      </c>
      <c r="G1489" s="5">
        <f>Table1[[#This Row],[Price]]*Table1[[#This Row],[Quantity_Sold]]</f>
        <v>3.49</v>
      </c>
      <c r="H1489" s="5">
        <f t="shared" ca="1" si="46"/>
        <v>3.49</v>
      </c>
      <c r="I1489">
        <f>_xlfn.XLOOKUP(Table1[[#This Row],[Transaction_ID]],Transactions!A$2:A$501,Transactions!B$2:B$501)</f>
        <v>219</v>
      </c>
      <c r="J1489">
        <f>_xlfn.XLOOKUP(Table1[[#This Row],[Transaction_ID]],Transactions!$A$2:$A$501,Transactions!$C$2:$C$501)</f>
        <v>3</v>
      </c>
      <c r="K1489" t="str">
        <f>_xlfn.XLOOKUP(Table1[[#This Row],[Transaction_ID]],Transactions!A$2:A$501,Transactions!F$2:F$501)</f>
        <v>Credit Card</v>
      </c>
      <c r="L1489" t="b">
        <f>_xlfn.XLOOKUP(Table1[[#This Row],[Transaction_ID]],Transactions!A$2:A$501,Transactions!G$2:G$501)</f>
        <v>1</v>
      </c>
      <c r="M1489" s="1">
        <f>IF(L1489=TRUE, _xlfn.XLOOKUP(C1489, Products!A$2:A$91,Products!G$2:G$91), 0)</f>
        <v>0</v>
      </c>
      <c r="N1489" t="str">
        <f ca="1">_xlfn.TEXTJOIN(", ", TRUE,
 IF(AND(L1489=TRUE, E1489&gt;0), "Membership Pricing", ""),
 IF(AND(L1489=TRUE, M1489&gt;0), "PC Points", ""),
 IF(AND(_xlfn.XLOOKUP(C1489, Products!A:A, Products!C:C, "")="Bakery", RAND()&lt;0.3), "50% Perishable", "")
)</f>
        <v/>
      </c>
      <c r="O1489" s="5">
        <f t="shared" ca="1" si="47"/>
        <v>0</v>
      </c>
    </row>
    <row r="1490" spans="1:15" x14ac:dyDescent="0.45">
      <c r="A1490" t="s">
        <v>506</v>
      </c>
      <c r="B1490" s="6">
        <f>_xlfn.XLOOKUP(Table1[[#This Row],[Transaction_ID]],Transactions!A$2:A$501,Transactions!D$2:D$501)</f>
        <v>45694</v>
      </c>
      <c r="C1490">
        <v>123597</v>
      </c>
      <c r="D1490" s="5">
        <f>_xlfn.XLOOKUP(Table1[[#This Row],[SKU]],Products!A$2:A$91,Products!E$2:E$91)</f>
        <v>5.49</v>
      </c>
      <c r="E1490" s="5">
        <f>_xlfn.XLOOKUP(C1490,Products!A$2:A$91,Products!F$2:F$91)</f>
        <v>0</v>
      </c>
      <c r="F1490">
        <v>4</v>
      </c>
      <c r="G1490" s="5">
        <f>Table1[[#This Row],[Price]]*Table1[[#This Row],[Quantity_Sold]]</f>
        <v>21.96</v>
      </c>
      <c r="H1490" s="5">
        <f t="shared" ca="1" si="46"/>
        <v>21.96</v>
      </c>
      <c r="I1490">
        <f>_xlfn.XLOOKUP(Table1[[#This Row],[Transaction_ID]],Transactions!A$2:A$501,Transactions!B$2:B$501)</f>
        <v>219</v>
      </c>
      <c r="J1490">
        <f>_xlfn.XLOOKUP(Table1[[#This Row],[Transaction_ID]],Transactions!$A$2:$A$501,Transactions!$C$2:$C$501)</f>
        <v>3</v>
      </c>
      <c r="K1490" t="str">
        <f>_xlfn.XLOOKUP(Table1[[#This Row],[Transaction_ID]],Transactions!A$2:A$501,Transactions!F$2:F$501)</f>
        <v>Credit Card</v>
      </c>
      <c r="L1490" t="b">
        <f>_xlfn.XLOOKUP(Table1[[#This Row],[Transaction_ID]],Transactions!A$2:A$501,Transactions!G$2:G$501)</f>
        <v>1</v>
      </c>
      <c r="M1490" s="1">
        <f>IF(L1490=TRUE, _xlfn.XLOOKUP(C1490, Products!A$2:A$91,Products!G$2:G$91), 0)</f>
        <v>0</v>
      </c>
      <c r="N1490" t="str">
        <f ca="1">_xlfn.TEXTJOIN(", ", TRUE,
 IF(AND(L1490=TRUE, E1490&gt;0), "Membership Pricing", ""),
 IF(AND(L1490=TRUE, M1490&gt;0), "PC Points", ""),
 IF(AND(_xlfn.XLOOKUP(C1490, Products!A:A, Products!C:C, "")="Bakery", RAND()&lt;0.3), "50% Perishable", "")
)</f>
        <v/>
      </c>
      <c r="O1490" s="5">
        <f t="shared" ca="1" si="47"/>
        <v>0</v>
      </c>
    </row>
    <row r="1491" spans="1:15" x14ac:dyDescent="0.45">
      <c r="A1491" t="s">
        <v>507</v>
      </c>
      <c r="B1491" s="6">
        <f>_xlfn.XLOOKUP(Table1[[#This Row],[Transaction_ID]],Transactions!A$2:A$501,Transactions!D$2:D$501)</f>
        <v>45694</v>
      </c>
      <c r="C1491">
        <v>123569</v>
      </c>
      <c r="D1491" s="5">
        <f>_xlfn.XLOOKUP(Table1[[#This Row],[SKU]],Products!A$2:A$91,Products!E$2:E$91)</f>
        <v>3.99</v>
      </c>
      <c r="E1491" s="5">
        <f>_xlfn.XLOOKUP(C1491,Products!A$2:A$91,Products!F$2:F$91)</f>
        <v>0</v>
      </c>
      <c r="F1491">
        <v>3</v>
      </c>
      <c r="G1491" s="5">
        <f>Table1[[#This Row],[Price]]*Table1[[#This Row],[Quantity_Sold]]</f>
        <v>11.97</v>
      </c>
      <c r="H1491" s="5">
        <f t="shared" ca="1" si="46"/>
        <v>11.97</v>
      </c>
      <c r="I1491">
        <f>_xlfn.XLOOKUP(Table1[[#This Row],[Transaction_ID]],Transactions!A$2:A$501,Transactions!B$2:B$501)</f>
        <v>217</v>
      </c>
      <c r="J1491">
        <f>_xlfn.XLOOKUP(Table1[[#This Row],[Transaction_ID]],Transactions!$A$2:$A$501,Transactions!$C$2:$C$501)</f>
        <v>2</v>
      </c>
      <c r="K1491" t="str">
        <f>_xlfn.XLOOKUP(Table1[[#This Row],[Transaction_ID]],Transactions!A$2:A$501,Transactions!F$2:F$501)</f>
        <v>Credit Card</v>
      </c>
      <c r="L1491" t="b">
        <f>_xlfn.XLOOKUP(Table1[[#This Row],[Transaction_ID]],Transactions!A$2:A$501,Transactions!G$2:G$501)</f>
        <v>1</v>
      </c>
      <c r="M1491" s="1">
        <f>IF(L1491=TRUE, _xlfn.XLOOKUP(C1491, Products!A$2:A$91,Products!G$2:G$91), 0)</f>
        <v>0</v>
      </c>
      <c r="N1491" t="str">
        <f ca="1">_xlfn.TEXTJOIN(", ", TRUE,
 IF(AND(L1491=TRUE, E1491&gt;0), "Membership Pricing", ""),
 IF(AND(L1491=TRUE, M1491&gt;0), "PC Points", ""),
 IF(AND(_xlfn.XLOOKUP(C1491, Products!A:A, Products!C:C, "")="Bakery", RAND()&lt;0.3), "50% Perishable", "")
)</f>
        <v/>
      </c>
      <c r="O1491" s="5">
        <f t="shared" ca="1" si="47"/>
        <v>0</v>
      </c>
    </row>
    <row r="1492" spans="1:15" x14ac:dyDescent="0.45">
      <c r="A1492" t="s">
        <v>507</v>
      </c>
      <c r="B1492" s="6">
        <f>_xlfn.XLOOKUP(Table1[[#This Row],[Transaction_ID]],Transactions!A$2:A$501,Transactions!D$2:D$501)</f>
        <v>45694</v>
      </c>
      <c r="C1492">
        <v>123549</v>
      </c>
      <c r="D1492" s="5">
        <f>_xlfn.XLOOKUP(Table1[[#This Row],[SKU]],Products!A$2:A$91,Products!E$2:E$91)</f>
        <v>4.99</v>
      </c>
      <c r="E1492" s="5">
        <f>_xlfn.XLOOKUP(C1492,Products!A$2:A$91,Products!F$2:F$91)</f>
        <v>0</v>
      </c>
      <c r="F1492">
        <v>3</v>
      </c>
      <c r="G1492" s="5">
        <f>Table1[[#This Row],[Price]]*Table1[[#This Row],[Quantity_Sold]]</f>
        <v>14.97</v>
      </c>
      <c r="H1492" s="5">
        <f t="shared" ca="1" si="46"/>
        <v>14.97</v>
      </c>
      <c r="I1492">
        <f>_xlfn.XLOOKUP(Table1[[#This Row],[Transaction_ID]],Transactions!A$2:A$501,Transactions!B$2:B$501)</f>
        <v>217</v>
      </c>
      <c r="J1492">
        <f>_xlfn.XLOOKUP(Table1[[#This Row],[Transaction_ID]],Transactions!$A$2:$A$501,Transactions!$C$2:$C$501)</f>
        <v>2</v>
      </c>
      <c r="K1492" t="str">
        <f>_xlfn.XLOOKUP(Table1[[#This Row],[Transaction_ID]],Transactions!A$2:A$501,Transactions!F$2:F$501)</f>
        <v>Credit Card</v>
      </c>
      <c r="L1492" t="b">
        <f>_xlfn.XLOOKUP(Table1[[#This Row],[Transaction_ID]],Transactions!A$2:A$501,Transactions!G$2:G$501)</f>
        <v>1</v>
      </c>
      <c r="M1492" s="1">
        <f>IF(L1492=TRUE, _xlfn.XLOOKUP(C1492, Products!A$2:A$91,Products!G$2:G$91), 0)</f>
        <v>0</v>
      </c>
      <c r="N1492" t="str">
        <f ca="1">_xlfn.TEXTJOIN(", ", TRUE,
 IF(AND(L1492=TRUE, E1492&gt;0), "Membership Pricing", ""),
 IF(AND(L1492=TRUE, M1492&gt;0), "PC Points", ""),
 IF(AND(_xlfn.XLOOKUP(C1492, Products!A:A, Products!C:C, "")="Bakery", RAND()&lt;0.3), "50% Perishable", "")
)</f>
        <v/>
      </c>
      <c r="O1492" s="5">
        <f t="shared" ca="1" si="47"/>
        <v>0</v>
      </c>
    </row>
    <row r="1493" spans="1:15" x14ac:dyDescent="0.45">
      <c r="A1493" t="s">
        <v>507</v>
      </c>
      <c r="B1493" s="6">
        <f>_xlfn.XLOOKUP(Table1[[#This Row],[Transaction_ID]],Transactions!A$2:A$501,Transactions!D$2:D$501)</f>
        <v>45694</v>
      </c>
      <c r="C1493">
        <v>123600</v>
      </c>
      <c r="D1493" s="5">
        <f>_xlfn.XLOOKUP(Table1[[#This Row],[SKU]],Products!A$2:A$91,Products!E$2:E$91)</f>
        <v>4.99</v>
      </c>
      <c r="E1493" s="5">
        <f>_xlfn.XLOOKUP(C1493,Products!A$2:A$91,Products!F$2:F$91)</f>
        <v>0</v>
      </c>
      <c r="F1493">
        <v>4</v>
      </c>
      <c r="G1493" s="5">
        <f>Table1[[#This Row],[Price]]*Table1[[#This Row],[Quantity_Sold]]</f>
        <v>19.96</v>
      </c>
      <c r="H1493" s="5">
        <f t="shared" ca="1" si="46"/>
        <v>19.96</v>
      </c>
      <c r="I1493">
        <f>_xlfn.XLOOKUP(Table1[[#This Row],[Transaction_ID]],Transactions!A$2:A$501,Transactions!B$2:B$501)</f>
        <v>217</v>
      </c>
      <c r="J1493">
        <f>_xlfn.XLOOKUP(Table1[[#This Row],[Transaction_ID]],Transactions!$A$2:$A$501,Transactions!$C$2:$C$501)</f>
        <v>2</v>
      </c>
      <c r="K1493" t="str">
        <f>_xlfn.XLOOKUP(Table1[[#This Row],[Transaction_ID]],Transactions!A$2:A$501,Transactions!F$2:F$501)</f>
        <v>Credit Card</v>
      </c>
      <c r="L1493" t="b">
        <f>_xlfn.XLOOKUP(Table1[[#This Row],[Transaction_ID]],Transactions!A$2:A$501,Transactions!G$2:G$501)</f>
        <v>1</v>
      </c>
      <c r="M1493" s="1">
        <f>IF(L1493=TRUE, _xlfn.XLOOKUP(C1493, Products!A$2:A$91,Products!G$2:G$91), 0)</f>
        <v>2000</v>
      </c>
      <c r="N1493" t="str">
        <f ca="1">_xlfn.TEXTJOIN(", ", TRUE,
 IF(AND(L1493=TRUE, E1493&gt;0), "Membership Pricing", ""),
 IF(AND(L1493=TRUE, M1493&gt;0), "PC Points", ""),
 IF(AND(_xlfn.XLOOKUP(C1493, Products!A:A, Products!C:C, "")="Bakery", RAND()&lt;0.3), "50% Perishable", "")
)</f>
        <v>PC Points</v>
      </c>
      <c r="O1493" s="5">
        <f t="shared" ca="1" si="47"/>
        <v>0</v>
      </c>
    </row>
    <row r="1494" spans="1:15" x14ac:dyDescent="0.45">
      <c r="A1494" t="s">
        <v>507</v>
      </c>
      <c r="B1494" s="6">
        <f>_xlfn.XLOOKUP(Table1[[#This Row],[Transaction_ID]],Transactions!A$2:A$501,Transactions!D$2:D$501)</f>
        <v>45694</v>
      </c>
      <c r="C1494">
        <v>123514</v>
      </c>
      <c r="D1494" s="5">
        <f>_xlfn.XLOOKUP(Table1[[#This Row],[SKU]],Products!A$2:A$91,Products!E$2:E$91)</f>
        <v>9.99</v>
      </c>
      <c r="E1494" s="5">
        <f>_xlfn.XLOOKUP(C1494,Products!A$2:A$91,Products!F$2:F$91)</f>
        <v>0</v>
      </c>
      <c r="F1494">
        <v>1</v>
      </c>
      <c r="G1494" s="5">
        <f>Table1[[#This Row],[Price]]*Table1[[#This Row],[Quantity_Sold]]</f>
        <v>9.99</v>
      </c>
      <c r="H1494" s="5">
        <f t="shared" ca="1" si="46"/>
        <v>9.99</v>
      </c>
      <c r="I1494">
        <f>_xlfn.XLOOKUP(Table1[[#This Row],[Transaction_ID]],Transactions!A$2:A$501,Transactions!B$2:B$501)</f>
        <v>217</v>
      </c>
      <c r="J1494">
        <f>_xlfn.XLOOKUP(Table1[[#This Row],[Transaction_ID]],Transactions!$A$2:$A$501,Transactions!$C$2:$C$501)</f>
        <v>2</v>
      </c>
      <c r="K1494" t="str">
        <f>_xlfn.XLOOKUP(Table1[[#This Row],[Transaction_ID]],Transactions!A$2:A$501,Transactions!F$2:F$501)</f>
        <v>Credit Card</v>
      </c>
      <c r="L1494" t="b">
        <f>_xlfn.XLOOKUP(Table1[[#This Row],[Transaction_ID]],Transactions!A$2:A$501,Transactions!G$2:G$501)</f>
        <v>1</v>
      </c>
      <c r="M1494" s="1">
        <f>IF(L1494=TRUE, _xlfn.XLOOKUP(C1494, Products!A$2:A$91,Products!G$2:G$91), 0)</f>
        <v>0</v>
      </c>
      <c r="N1494" t="str">
        <f ca="1">_xlfn.TEXTJOIN(", ", TRUE,
 IF(AND(L1494=TRUE, E1494&gt;0), "Membership Pricing", ""),
 IF(AND(L1494=TRUE, M1494&gt;0), "PC Points", ""),
 IF(AND(_xlfn.XLOOKUP(C1494, Products!A:A, Products!C:C, "")="Bakery", RAND()&lt;0.3), "50% Perishable", "")
)</f>
        <v/>
      </c>
      <c r="O1494" s="5">
        <f t="shared" ca="1" si="47"/>
        <v>0</v>
      </c>
    </row>
    <row r="1495" spans="1:15" x14ac:dyDescent="0.45">
      <c r="A1495" t="s">
        <v>508</v>
      </c>
      <c r="B1495" s="6">
        <f>_xlfn.XLOOKUP(Table1[[#This Row],[Transaction_ID]],Transactions!A$2:A$501,Transactions!D$2:D$501)</f>
        <v>45727</v>
      </c>
      <c r="C1495">
        <v>123582</v>
      </c>
      <c r="D1495" s="5">
        <f>_xlfn.XLOOKUP(Table1[[#This Row],[SKU]],Products!A$2:A$91,Products!E$2:E$91)</f>
        <v>3.99</v>
      </c>
      <c r="E1495" s="5">
        <f>_xlfn.XLOOKUP(C1495,Products!A$2:A$91,Products!F$2:F$91)</f>
        <v>0</v>
      </c>
      <c r="F1495">
        <v>4</v>
      </c>
      <c r="G1495" s="5">
        <f>Table1[[#This Row],[Price]]*Table1[[#This Row],[Quantity_Sold]]</f>
        <v>15.96</v>
      </c>
      <c r="H1495" s="5">
        <f t="shared" ca="1" si="46"/>
        <v>15.96</v>
      </c>
      <c r="I1495">
        <f>_xlfn.XLOOKUP(Table1[[#This Row],[Transaction_ID]],Transactions!A$2:A$501,Transactions!B$2:B$501)</f>
        <v>220</v>
      </c>
      <c r="J1495">
        <f>_xlfn.XLOOKUP(Table1[[#This Row],[Transaction_ID]],Transactions!$A$2:$A$501,Transactions!$C$2:$C$501)</f>
        <v>4</v>
      </c>
      <c r="K1495" t="str">
        <f>_xlfn.XLOOKUP(Table1[[#This Row],[Transaction_ID]],Transactions!A$2:A$501,Transactions!F$2:F$501)</f>
        <v>Debit Card</v>
      </c>
      <c r="L1495" t="b">
        <f>_xlfn.XLOOKUP(Table1[[#This Row],[Transaction_ID]],Transactions!A$2:A$501,Transactions!G$2:G$501)</f>
        <v>1</v>
      </c>
      <c r="M1495" s="1">
        <f>IF(L1495=TRUE, _xlfn.XLOOKUP(C1495, Products!A$2:A$91,Products!G$2:G$91), 0)</f>
        <v>0</v>
      </c>
      <c r="N1495" t="str">
        <f ca="1">_xlfn.TEXTJOIN(", ", TRUE,
 IF(AND(L1495=TRUE, E1495&gt;0), "Membership Pricing", ""),
 IF(AND(L1495=TRUE, M1495&gt;0), "PC Points", ""),
 IF(AND(_xlfn.XLOOKUP(C1495, Products!A:A, Products!C:C, "")="Bakery", RAND()&lt;0.3), "50% Perishable", "")
)</f>
        <v/>
      </c>
      <c r="O1495" s="5">
        <f t="shared" ca="1" si="47"/>
        <v>0</v>
      </c>
    </row>
    <row r="1496" spans="1:15" x14ac:dyDescent="0.45">
      <c r="A1496" t="s">
        <v>508</v>
      </c>
      <c r="B1496" s="6">
        <f>_xlfn.XLOOKUP(Table1[[#This Row],[Transaction_ID]],Transactions!A$2:A$501,Transactions!D$2:D$501)</f>
        <v>45727</v>
      </c>
      <c r="C1496">
        <v>123525</v>
      </c>
      <c r="D1496" s="5">
        <f>_xlfn.XLOOKUP(Table1[[#This Row],[SKU]],Products!A$2:A$91,Products!E$2:E$91)</f>
        <v>3.99</v>
      </c>
      <c r="E1496" s="5">
        <f>_xlfn.XLOOKUP(C1496,Products!A$2:A$91,Products!F$2:F$91)</f>
        <v>3</v>
      </c>
      <c r="F1496">
        <v>4</v>
      </c>
      <c r="G1496" s="5">
        <f>Table1[[#This Row],[Price]]*Table1[[#This Row],[Quantity_Sold]]</f>
        <v>15.96</v>
      </c>
      <c r="H1496" s="5">
        <f t="shared" ca="1" si="46"/>
        <v>12</v>
      </c>
      <c r="I1496">
        <f>_xlfn.XLOOKUP(Table1[[#This Row],[Transaction_ID]],Transactions!A$2:A$501,Transactions!B$2:B$501)</f>
        <v>220</v>
      </c>
      <c r="J1496">
        <f>_xlfn.XLOOKUP(Table1[[#This Row],[Transaction_ID]],Transactions!$A$2:$A$501,Transactions!$C$2:$C$501)</f>
        <v>4</v>
      </c>
      <c r="K1496" t="str">
        <f>_xlfn.XLOOKUP(Table1[[#This Row],[Transaction_ID]],Transactions!A$2:A$501,Transactions!F$2:F$501)</f>
        <v>Debit Card</v>
      </c>
      <c r="L1496" t="b">
        <f>_xlfn.XLOOKUP(Table1[[#This Row],[Transaction_ID]],Transactions!A$2:A$501,Transactions!G$2:G$501)</f>
        <v>1</v>
      </c>
      <c r="M1496" s="1">
        <f>IF(L1496=TRUE, _xlfn.XLOOKUP(C1496, Products!A$2:A$91,Products!G$2:G$91), 0)</f>
        <v>0</v>
      </c>
      <c r="N1496" t="str">
        <f ca="1">_xlfn.TEXTJOIN(", ", TRUE,
 IF(AND(L1496=TRUE, E1496&gt;0), "Membership Pricing", ""),
 IF(AND(L1496=TRUE, M1496&gt;0), "PC Points", ""),
 IF(AND(_xlfn.XLOOKUP(C1496, Products!A:A, Products!C:C, "")="Bakery", RAND()&lt;0.3), "50% Perishable", "")
)</f>
        <v>Membership Pricing</v>
      </c>
      <c r="O1496" s="5">
        <f t="shared" ca="1" si="47"/>
        <v>3.9600000000000009</v>
      </c>
    </row>
    <row r="1497" spans="1:15" x14ac:dyDescent="0.45">
      <c r="A1497" t="s">
        <v>508</v>
      </c>
      <c r="B1497" s="6">
        <f>_xlfn.XLOOKUP(Table1[[#This Row],[Transaction_ID]],Transactions!A$2:A$501,Transactions!D$2:D$501)</f>
        <v>45727</v>
      </c>
      <c r="C1497">
        <v>123528</v>
      </c>
      <c r="D1497" s="5">
        <f>_xlfn.XLOOKUP(Table1[[#This Row],[SKU]],Products!A$2:A$91,Products!E$2:E$91)</f>
        <v>3.99</v>
      </c>
      <c r="E1497" s="5">
        <f>_xlfn.XLOOKUP(C1497,Products!A$2:A$91,Products!F$2:F$91)</f>
        <v>0</v>
      </c>
      <c r="F1497">
        <v>4</v>
      </c>
      <c r="G1497" s="5">
        <f>Table1[[#This Row],[Price]]*Table1[[#This Row],[Quantity_Sold]]</f>
        <v>15.96</v>
      </c>
      <c r="H1497" s="5">
        <f t="shared" ca="1" si="46"/>
        <v>15.96</v>
      </c>
      <c r="I1497">
        <f>_xlfn.XLOOKUP(Table1[[#This Row],[Transaction_ID]],Transactions!A$2:A$501,Transactions!B$2:B$501)</f>
        <v>220</v>
      </c>
      <c r="J1497">
        <f>_xlfn.XLOOKUP(Table1[[#This Row],[Transaction_ID]],Transactions!$A$2:$A$501,Transactions!$C$2:$C$501)</f>
        <v>4</v>
      </c>
      <c r="K1497" t="str">
        <f>_xlfn.XLOOKUP(Table1[[#This Row],[Transaction_ID]],Transactions!A$2:A$501,Transactions!F$2:F$501)</f>
        <v>Debit Card</v>
      </c>
      <c r="L1497" t="b">
        <f>_xlfn.XLOOKUP(Table1[[#This Row],[Transaction_ID]],Transactions!A$2:A$501,Transactions!G$2:G$501)</f>
        <v>1</v>
      </c>
      <c r="M1497" s="1">
        <f>IF(L1497=TRUE, _xlfn.XLOOKUP(C1497, Products!A$2:A$91,Products!G$2:G$91), 0)</f>
        <v>0</v>
      </c>
      <c r="N1497" t="str">
        <f ca="1">_xlfn.TEXTJOIN(", ", TRUE,
 IF(AND(L1497=TRUE, E1497&gt;0), "Membership Pricing", ""),
 IF(AND(L1497=TRUE, M1497&gt;0), "PC Points", ""),
 IF(AND(_xlfn.XLOOKUP(C1497, Products!A:A, Products!C:C, "")="Bakery", RAND()&lt;0.3), "50% Perishable", "")
)</f>
        <v/>
      </c>
      <c r="O1497" s="5">
        <f t="shared" ca="1" si="47"/>
        <v>0</v>
      </c>
    </row>
    <row r="1498" spans="1:15" x14ac:dyDescent="0.45">
      <c r="A1498" t="s">
        <v>508</v>
      </c>
      <c r="B1498" s="6">
        <f>_xlfn.XLOOKUP(Table1[[#This Row],[Transaction_ID]],Transactions!A$2:A$501,Transactions!D$2:D$501)</f>
        <v>45727</v>
      </c>
      <c r="C1498">
        <v>123538</v>
      </c>
      <c r="D1498" s="5">
        <f>_xlfn.XLOOKUP(Table1[[#This Row],[SKU]],Products!A$2:A$91,Products!E$2:E$91)</f>
        <v>5.49</v>
      </c>
      <c r="E1498" s="5">
        <f>_xlfn.XLOOKUP(C1498,Products!A$2:A$91,Products!F$2:F$91)</f>
        <v>0</v>
      </c>
      <c r="F1498">
        <v>1</v>
      </c>
      <c r="G1498" s="5">
        <f>Table1[[#This Row],[Price]]*Table1[[#This Row],[Quantity_Sold]]</f>
        <v>5.49</v>
      </c>
      <c r="H1498" s="5">
        <f t="shared" ca="1" si="46"/>
        <v>5.49</v>
      </c>
      <c r="I1498">
        <f>_xlfn.XLOOKUP(Table1[[#This Row],[Transaction_ID]],Transactions!A$2:A$501,Transactions!B$2:B$501)</f>
        <v>220</v>
      </c>
      <c r="J1498">
        <f>_xlfn.XLOOKUP(Table1[[#This Row],[Transaction_ID]],Transactions!$A$2:$A$501,Transactions!$C$2:$C$501)</f>
        <v>4</v>
      </c>
      <c r="K1498" t="str">
        <f>_xlfn.XLOOKUP(Table1[[#This Row],[Transaction_ID]],Transactions!A$2:A$501,Transactions!F$2:F$501)</f>
        <v>Debit Card</v>
      </c>
      <c r="L1498" t="b">
        <f>_xlfn.XLOOKUP(Table1[[#This Row],[Transaction_ID]],Transactions!A$2:A$501,Transactions!G$2:G$501)</f>
        <v>1</v>
      </c>
      <c r="M1498" s="1">
        <f>IF(L1498=TRUE, _xlfn.XLOOKUP(C1498, Products!A$2:A$91,Products!G$2:G$91), 0)</f>
        <v>0</v>
      </c>
      <c r="N1498" t="str">
        <f ca="1">_xlfn.TEXTJOIN(", ", TRUE,
 IF(AND(L1498=TRUE, E1498&gt;0), "Membership Pricing", ""),
 IF(AND(L1498=TRUE, M1498&gt;0), "PC Points", ""),
 IF(AND(_xlfn.XLOOKUP(C1498, Products!A:A, Products!C:C, "")="Bakery", RAND()&lt;0.3), "50% Perishable", "")
)</f>
        <v/>
      </c>
      <c r="O1498" s="5">
        <f t="shared" ca="1" si="47"/>
        <v>0</v>
      </c>
    </row>
    <row r="1499" spans="1:15" x14ac:dyDescent="0.45">
      <c r="A1499" t="s">
        <v>269</v>
      </c>
      <c r="B1499" s="6">
        <f>_xlfn.XLOOKUP(Table1[[#This Row],[Transaction_ID]],Transactions!A$2:A$501,Transactions!D$2:D$501)</f>
        <v>45727</v>
      </c>
      <c r="C1499">
        <v>123592</v>
      </c>
      <c r="D1499" s="5">
        <f>_xlfn.XLOOKUP(Table1[[#This Row],[SKU]],Products!A$2:A$91,Products!E$2:E$91)</f>
        <v>2.99</v>
      </c>
      <c r="E1499" s="5">
        <f>_xlfn.XLOOKUP(C1499,Products!A$2:A$91,Products!F$2:F$91)</f>
        <v>0</v>
      </c>
      <c r="F1499">
        <v>1</v>
      </c>
      <c r="G1499" s="5">
        <f>Table1[[#This Row],[Price]]*Table1[[#This Row],[Quantity_Sold]]</f>
        <v>2.99</v>
      </c>
      <c r="H1499" s="5">
        <f t="shared" ca="1" si="46"/>
        <v>2.99</v>
      </c>
      <c r="I1499">
        <f>_xlfn.XLOOKUP(Table1[[#This Row],[Transaction_ID]],Transactions!A$2:A$501,Transactions!B$2:B$501)</f>
        <v>208</v>
      </c>
      <c r="J1499">
        <f>_xlfn.XLOOKUP(Table1[[#This Row],[Transaction_ID]],Transactions!$A$2:$A$501,Transactions!$C$2:$C$501)</f>
        <v>1</v>
      </c>
      <c r="K1499" t="str">
        <f>_xlfn.XLOOKUP(Table1[[#This Row],[Transaction_ID]],Transactions!A$2:A$501,Transactions!F$2:F$501)</f>
        <v>Debit Card</v>
      </c>
      <c r="L1499" t="b">
        <f>_xlfn.XLOOKUP(Table1[[#This Row],[Transaction_ID]],Transactions!A$2:A$501,Transactions!G$2:G$501)</f>
        <v>1</v>
      </c>
      <c r="M1499" s="1">
        <f>IF(L1499=TRUE, _xlfn.XLOOKUP(C1499, Products!A$2:A$91,Products!G$2:G$91), 0)</f>
        <v>0</v>
      </c>
      <c r="N1499" t="str">
        <f ca="1">_xlfn.TEXTJOIN(", ", TRUE,
 IF(AND(L1499=TRUE, E1499&gt;0), "Membership Pricing", ""),
 IF(AND(L1499=TRUE, M1499&gt;0), "PC Points", ""),
 IF(AND(_xlfn.XLOOKUP(C1499, Products!A:A, Products!C:C, "")="Bakery", RAND()&lt;0.3), "50% Perishable", "")
)</f>
        <v/>
      </c>
      <c r="O1499" s="5">
        <f t="shared" ca="1" si="47"/>
        <v>0</v>
      </c>
    </row>
    <row r="1500" spans="1:15" x14ac:dyDescent="0.45">
      <c r="A1500" t="s">
        <v>269</v>
      </c>
      <c r="B1500" s="6">
        <f>_xlfn.XLOOKUP(Table1[[#This Row],[Transaction_ID]],Transactions!A$2:A$501,Transactions!D$2:D$501)</f>
        <v>45727</v>
      </c>
      <c r="C1500">
        <v>123527</v>
      </c>
      <c r="D1500" s="5">
        <f>_xlfn.XLOOKUP(Table1[[#This Row],[SKU]],Products!A$2:A$91,Products!E$2:E$91)</f>
        <v>4.99</v>
      </c>
      <c r="E1500" s="5">
        <f>_xlfn.XLOOKUP(C1500,Products!A$2:A$91,Products!F$2:F$91)</f>
        <v>0</v>
      </c>
      <c r="F1500">
        <v>2</v>
      </c>
      <c r="G1500" s="5">
        <f>Table1[[#This Row],[Price]]*Table1[[#This Row],[Quantity_Sold]]</f>
        <v>9.98</v>
      </c>
      <c r="H1500" s="5">
        <f t="shared" ca="1" si="46"/>
        <v>4.99</v>
      </c>
      <c r="I1500">
        <f>_xlfn.XLOOKUP(Table1[[#This Row],[Transaction_ID]],Transactions!A$2:A$501,Transactions!B$2:B$501)</f>
        <v>208</v>
      </c>
      <c r="J1500">
        <f>_xlfn.XLOOKUP(Table1[[#This Row],[Transaction_ID]],Transactions!$A$2:$A$501,Transactions!$C$2:$C$501)</f>
        <v>1</v>
      </c>
      <c r="K1500" t="str">
        <f>_xlfn.XLOOKUP(Table1[[#This Row],[Transaction_ID]],Transactions!A$2:A$501,Transactions!F$2:F$501)</f>
        <v>Debit Card</v>
      </c>
      <c r="L1500" t="b">
        <f>_xlfn.XLOOKUP(Table1[[#This Row],[Transaction_ID]],Transactions!A$2:A$501,Transactions!G$2:G$501)</f>
        <v>1</v>
      </c>
      <c r="M1500" s="1">
        <f>IF(L1500=TRUE, _xlfn.XLOOKUP(C1500, Products!A$2:A$91,Products!G$2:G$91), 0)</f>
        <v>0</v>
      </c>
      <c r="N1500" t="str">
        <f ca="1">_xlfn.TEXTJOIN(", ", TRUE,
 IF(AND(L1500=TRUE, E1500&gt;0), "Membership Pricing", ""),
 IF(AND(L1500=TRUE, M1500&gt;0), "PC Points", ""),
 IF(AND(_xlfn.XLOOKUP(C1500, Products!A:A, Products!C:C, "")="Bakery", RAND()&lt;0.3), "50% Perishable", "")
)</f>
        <v>50% Perishable</v>
      </c>
      <c r="O1500" s="5">
        <f t="shared" ca="1" si="47"/>
        <v>4.99</v>
      </c>
    </row>
    <row r="1501" spans="1:15" x14ac:dyDescent="0.45">
      <c r="A1501" t="s">
        <v>270</v>
      </c>
      <c r="B1501" s="6">
        <f>_xlfn.XLOOKUP(Table1[[#This Row],[Transaction_ID]],Transactions!A$2:A$501,Transactions!D$2:D$501)</f>
        <v>45727</v>
      </c>
      <c r="C1501">
        <v>123540</v>
      </c>
      <c r="D1501" s="5">
        <f>_xlfn.XLOOKUP(Table1[[#This Row],[SKU]],Products!A$2:A$91,Products!E$2:E$91)</f>
        <v>4.49</v>
      </c>
      <c r="E1501" s="5">
        <f>_xlfn.XLOOKUP(C1501,Products!A$2:A$91,Products!F$2:F$91)</f>
        <v>0</v>
      </c>
      <c r="F1501">
        <v>4</v>
      </c>
      <c r="G1501" s="5">
        <f>Table1[[#This Row],[Price]]*Table1[[#This Row],[Quantity_Sold]]</f>
        <v>17.96</v>
      </c>
      <c r="H1501" s="5">
        <f t="shared" ca="1" si="46"/>
        <v>17.96</v>
      </c>
      <c r="I1501">
        <f>_xlfn.XLOOKUP(Table1[[#This Row],[Transaction_ID]],Transactions!A$2:A$501,Transactions!B$2:B$501)</f>
        <v>221</v>
      </c>
      <c r="J1501">
        <f>_xlfn.XLOOKUP(Table1[[#This Row],[Transaction_ID]],Transactions!$A$2:$A$501,Transactions!$C$2:$C$501)</f>
        <v>5</v>
      </c>
      <c r="K1501" t="str">
        <f>_xlfn.XLOOKUP(Table1[[#This Row],[Transaction_ID]],Transactions!A$2:A$501,Transactions!F$2:F$501)</f>
        <v>Debit Card</v>
      </c>
      <c r="L1501" t="b">
        <f>_xlfn.XLOOKUP(Table1[[#This Row],[Transaction_ID]],Transactions!A$2:A$501,Transactions!G$2:G$501)</f>
        <v>1</v>
      </c>
      <c r="M1501" s="1">
        <f>IF(L1501=TRUE, _xlfn.XLOOKUP(C1501, Products!A$2:A$91,Products!G$2:G$91), 0)</f>
        <v>0</v>
      </c>
      <c r="N1501" t="str">
        <f ca="1">_xlfn.TEXTJOIN(", ", TRUE,
 IF(AND(L1501=TRUE, E1501&gt;0), "Membership Pricing", ""),
 IF(AND(L1501=TRUE, M1501&gt;0), "PC Points", ""),
 IF(AND(_xlfn.XLOOKUP(C1501, Products!A:A, Products!C:C, "")="Bakery", RAND()&lt;0.3), "50% Perishable", "")
)</f>
        <v/>
      </c>
      <c r="O1501" s="5">
        <f t="shared" ca="1" si="47"/>
        <v>0</v>
      </c>
    </row>
    <row r="1502" spans="1:15" x14ac:dyDescent="0.45">
      <c r="A1502" t="s">
        <v>270</v>
      </c>
      <c r="B1502" s="6">
        <f>_xlfn.XLOOKUP(Table1[[#This Row],[Transaction_ID]],Transactions!A$2:A$501,Transactions!D$2:D$501)</f>
        <v>45727</v>
      </c>
      <c r="C1502">
        <v>123544</v>
      </c>
      <c r="D1502" s="5">
        <f>_xlfn.XLOOKUP(Table1[[#This Row],[SKU]],Products!A$2:A$91,Products!E$2:E$91)</f>
        <v>4.99</v>
      </c>
      <c r="E1502" s="5">
        <f>_xlfn.XLOOKUP(C1502,Products!A$2:A$91,Products!F$2:F$91)</f>
        <v>0</v>
      </c>
      <c r="F1502">
        <v>4</v>
      </c>
      <c r="G1502" s="5">
        <f>Table1[[#This Row],[Price]]*Table1[[#This Row],[Quantity_Sold]]</f>
        <v>19.96</v>
      </c>
      <c r="H1502" s="5">
        <f t="shared" ca="1" si="46"/>
        <v>19.96</v>
      </c>
      <c r="I1502">
        <f>_xlfn.XLOOKUP(Table1[[#This Row],[Transaction_ID]],Transactions!A$2:A$501,Transactions!B$2:B$501)</f>
        <v>221</v>
      </c>
      <c r="J1502">
        <f>_xlfn.XLOOKUP(Table1[[#This Row],[Transaction_ID]],Transactions!$A$2:$A$501,Transactions!$C$2:$C$501)</f>
        <v>5</v>
      </c>
      <c r="K1502" t="str">
        <f>_xlfn.XLOOKUP(Table1[[#This Row],[Transaction_ID]],Transactions!A$2:A$501,Transactions!F$2:F$501)</f>
        <v>Debit Card</v>
      </c>
      <c r="L1502" t="b">
        <f>_xlfn.XLOOKUP(Table1[[#This Row],[Transaction_ID]],Transactions!A$2:A$501,Transactions!G$2:G$501)</f>
        <v>1</v>
      </c>
      <c r="M1502" s="1">
        <f>IF(L1502=TRUE, _xlfn.XLOOKUP(C1502, Products!A$2:A$91,Products!G$2:G$91), 0)</f>
        <v>0</v>
      </c>
      <c r="N1502" t="str">
        <f ca="1">_xlfn.TEXTJOIN(", ", TRUE,
 IF(AND(L1502=TRUE, E1502&gt;0), "Membership Pricing", ""),
 IF(AND(L1502=TRUE, M1502&gt;0), "PC Points", ""),
 IF(AND(_xlfn.XLOOKUP(C1502, Products!A:A, Products!C:C, "")="Bakery", RAND()&lt;0.3), "50% Perishable", "")
)</f>
        <v/>
      </c>
      <c r="O1502" s="5">
        <f t="shared" ca="1" si="47"/>
        <v>0</v>
      </c>
    </row>
    <row r="1503" spans="1:15" x14ac:dyDescent="0.45">
      <c r="A1503" t="s">
        <v>270</v>
      </c>
      <c r="B1503" s="6">
        <f>_xlfn.XLOOKUP(Table1[[#This Row],[Transaction_ID]],Transactions!A$2:A$501,Transactions!D$2:D$501)</f>
        <v>45727</v>
      </c>
      <c r="C1503">
        <v>123531</v>
      </c>
      <c r="D1503" s="5">
        <f>_xlfn.XLOOKUP(Table1[[#This Row],[SKU]],Products!A$2:A$91,Products!E$2:E$91)</f>
        <v>7.99</v>
      </c>
      <c r="E1503" s="5">
        <f>_xlfn.XLOOKUP(C1503,Products!A$2:A$91,Products!F$2:F$91)</f>
        <v>0</v>
      </c>
      <c r="F1503">
        <v>3</v>
      </c>
      <c r="G1503" s="5">
        <f>Table1[[#This Row],[Price]]*Table1[[#This Row],[Quantity_Sold]]</f>
        <v>23.97</v>
      </c>
      <c r="H1503" s="5">
        <f t="shared" ca="1" si="46"/>
        <v>23.97</v>
      </c>
      <c r="I1503">
        <f>_xlfn.XLOOKUP(Table1[[#This Row],[Transaction_ID]],Transactions!A$2:A$501,Transactions!B$2:B$501)</f>
        <v>221</v>
      </c>
      <c r="J1503">
        <f>_xlfn.XLOOKUP(Table1[[#This Row],[Transaction_ID]],Transactions!$A$2:$A$501,Transactions!$C$2:$C$501)</f>
        <v>5</v>
      </c>
      <c r="K1503" t="str">
        <f>_xlfn.XLOOKUP(Table1[[#This Row],[Transaction_ID]],Transactions!A$2:A$501,Transactions!F$2:F$501)</f>
        <v>Debit Card</v>
      </c>
      <c r="L1503" t="b">
        <f>_xlfn.XLOOKUP(Table1[[#This Row],[Transaction_ID]],Transactions!A$2:A$501,Transactions!G$2:G$501)</f>
        <v>1</v>
      </c>
      <c r="M1503" s="1">
        <f>IF(L1503=TRUE, _xlfn.XLOOKUP(C1503, Products!A$2:A$91,Products!G$2:G$91), 0)</f>
        <v>0</v>
      </c>
      <c r="N1503" t="str">
        <f ca="1">_xlfn.TEXTJOIN(", ", TRUE,
 IF(AND(L1503=TRUE, E1503&gt;0), "Membership Pricing", ""),
 IF(AND(L1503=TRUE, M1503&gt;0), "PC Points", ""),
 IF(AND(_xlfn.XLOOKUP(C1503, Products!A:A, Products!C:C, "")="Bakery", RAND()&lt;0.3), "50% Perishable", "")
)</f>
        <v/>
      </c>
      <c r="O1503" s="5">
        <f t="shared" ca="1" si="47"/>
        <v>0</v>
      </c>
    </row>
    <row r="1504" spans="1:15" x14ac:dyDescent="0.45">
      <c r="A1504" t="s">
        <v>270</v>
      </c>
      <c r="B1504" s="6">
        <f>_xlfn.XLOOKUP(Table1[[#This Row],[Transaction_ID]],Transactions!A$2:A$501,Transactions!D$2:D$501)</f>
        <v>45727</v>
      </c>
      <c r="C1504">
        <v>123565</v>
      </c>
      <c r="D1504" s="5">
        <f>_xlfn.XLOOKUP(Table1[[#This Row],[SKU]],Products!A$2:A$91,Products!E$2:E$91)</f>
        <v>3.49</v>
      </c>
      <c r="E1504" s="5">
        <f>_xlfn.XLOOKUP(C1504,Products!A$2:A$91,Products!F$2:F$91)</f>
        <v>0</v>
      </c>
      <c r="F1504">
        <v>5</v>
      </c>
      <c r="G1504" s="5">
        <f>Table1[[#This Row],[Price]]*Table1[[#This Row],[Quantity_Sold]]</f>
        <v>17.450000000000003</v>
      </c>
      <c r="H1504" s="5">
        <f t="shared" ca="1" si="46"/>
        <v>17.450000000000003</v>
      </c>
      <c r="I1504">
        <f>_xlfn.XLOOKUP(Table1[[#This Row],[Transaction_ID]],Transactions!A$2:A$501,Transactions!B$2:B$501)</f>
        <v>221</v>
      </c>
      <c r="J1504">
        <f>_xlfn.XLOOKUP(Table1[[#This Row],[Transaction_ID]],Transactions!$A$2:$A$501,Transactions!$C$2:$C$501)</f>
        <v>5</v>
      </c>
      <c r="K1504" t="str">
        <f>_xlfn.XLOOKUP(Table1[[#This Row],[Transaction_ID]],Transactions!A$2:A$501,Transactions!F$2:F$501)</f>
        <v>Debit Card</v>
      </c>
      <c r="L1504" t="b">
        <f>_xlfn.XLOOKUP(Table1[[#This Row],[Transaction_ID]],Transactions!A$2:A$501,Transactions!G$2:G$501)</f>
        <v>1</v>
      </c>
      <c r="M1504" s="1">
        <f>IF(L1504=TRUE, _xlfn.XLOOKUP(C1504, Products!A$2:A$91,Products!G$2:G$91), 0)</f>
        <v>0</v>
      </c>
      <c r="N1504" t="str">
        <f ca="1">_xlfn.TEXTJOIN(", ", TRUE,
 IF(AND(L1504=TRUE, E1504&gt;0), "Membership Pricing", ""),
 IF(AND(L1504=TRUE, M1504&gt;0), "PC Points", ""),
 IF(AND(_xlfn.XLOOKUP(C1504, Products!A:A, Products!C:C, "")="Bakery", RAND()&lt;0.3), "50% Perishable", "")
)</f>
        <v/>
      </c>
      <c r="O1504" s="5">
        <f t="shared" ca="1" si="47"/>
        <v>0</v>
      </c>
    </row>
    <row r="1505" spans="1:15" x14ac:dyDescent="0.45">
      <c r="A1505" t="s">
        <v>271</v>
      </c>
      <c r="B1505" s="6">
        <f>_xlfn.XLOOKUP(Table1[[#This Row],[Transaction_ID]],Transactions!A$2:A$501,Transactions!D$2:D$501)</f>
        <v>45694</v>
      </c>
      <c r="C1505">
        <v>123576</v>
      </c>
      <c r="D1505" s="5">
        <f>_xlfn.XLOOKUP(Table1[[#This Row],[SKU]],Products!A$2:A$91,Products!E$2:E$91)</f>
        <v>2.99</v>
      </c>
      <c r="E1505" s="5">
        <f>_xlfn.XLOOKUP(C1505,Products!A$2:A$91,Products!F$2:F$91)</f>
        <v>0</v>
      </c>
      <c r="F1505">
        <v>4</v>
      </c>
      <c r="G1505" s="5">
        <f>Table1[[#This Row],[Price]]*Table1[[#This Row],[Quantity_Sold]]</f>
        <v>11.96</v>
      </c>
      <c r="H1505" s="5">
        <f t="shared" ca="1" si="46"/>
        <v>11.96</v>
      </c>
      <c r="I1505">
        <f>_xlfn.XLOOKUP(Table1[[#This Row],[Transaction_ID]],Transactions!A$2:A$501,Transactions!B$2:B$501)</f>
        <v>210</v>
      </c>
      <c r="J1505">
        <f>_xlfn.XLOOKUP(Table1[[#This Row],[Transaction_ID]],Transactions!$A$2:$A$501,Transactions!$C$2:$C$501)</f>
        <v>2</v>
      </c>
      <c r="K1505" t="str">
        <f>_xlfn.XLOOKUP(Table1[[#This Row],[Transaction_ID]],Transactions!A$2:A$501,Transactions!F$2:F$501)</f>
        <v>Debit Card</v>
      </c>
      <c r="L1505" t="b">
        <f>_xlfn.XLOOKUP(Table1[[#This Row],[Transaction_ID]],Transactions!A$2:A$501,Transactions!G$2:G$501)</f>
        <v>1</v>
      </c>
      <c r="M1505" s="1">
        <f>IF(L1505=TRUE, _xlfn.XLOOKUP(C1505, Products!A$2:A$91,Products!G$2:G$91), 0)</f>
        <v>0</v>
      </c>
      <c r="N1505" t="str">
        <f ca="1">_xlfn.TEXTJOIN(", ", TRUE,
 IF(AND(L1505=TRUE, E1505&gt;0), "Membership Pricing", ""),
 IF(AND(L1505=TRUE, M1505&gt;0), "PC Points", ""),
 IF(AND(_xlfn.XLOOKUP(C1505, Products!A:A, Products!C:C, "")="Bakery", RAND()&lt;0.3), "50% Perishable", "")
)</f>
        <v/>
      </c>
      <c r="O1505" s="5">
        <f t="shared" ca="1" si="47"/>
        <v>0</v>
      </c>
    </row>
    <row r="1506" spans="1:15" x14ac:dyDescent="0.45">
      <c r="A1506" t="s">
        <v>271</v>
      </c>
      <c r="B1506" s="6">
        <f>_xlfn.XLOOKUP(Table1[[#This Row],[Transaction_ID]],Transactions!A$2:A$501,Transactions!D$2:D$501)</f>
        <v>45694</v>
      </c>
      <c r="C1506">
        <v>123570</v>
      </c>
      <c r="D1506" s="5">
        <f>_xlfn.XLOOKUP(Table1[[#This Row],[SKU]],Products!A$2:A$91,Products!E$2:E$91)</f>
        <v>5.49</v>
      </c>
      <c r="E1506" s="5">
        <f>_xlfn.XLOOKUP(C1506,Products!A$2:A$91,Products!F$2:F$91)</f>
        <v>0</v>
      </c>
      <c r="F1506">
        <v>4</v>
      </c>
      <c r="G1506" s="5">
        <f>Table1[[#This Row],[Price]]*Table1[[#This Row],[Quantity_Sold]]</f>
        <v>21.96</v>
      </c>
      <c r="H1506" s="5">
        <f t="shared" ca="1" si="46"/>
        <v>21.96</v>
      </c>
      <c r="I1506">
        <f>_xlfn.XLOOKUP(Table1[[#This Row],[Transaction_ID]],Transactions!A$2:A$501,Transactions!B$2:B$501)</f>
        <v>210</v>
      </c>
      <c r="J1506">
        <f>_xlfn.XLOOKUP(Table1[[#This Row],[Transaction_ID]],Transactions!$A$2:$A$501,Transactions!$C$2:$C$501)</f>
        <v>2</v>
      </c>
      <c r="K1506" t="str">
        <f>_xlfn.XLOOKUP(Table1[[#This Row],[Transaction_ID]],Transactions!A$2:A$501,Transactions!F$2:F$501)</f>
        <v>Debit Card</v>
      </c>
      <c r="L1506" t="b">
        <f>_xlfn.XLOOKUP(Table1[[#This Row],[Transaction_ID]],Transactions!A$2:A$501,Transactions!G$2:G$501)</f>
        <v>1</v>
      </c>
      <c r="M1506" s="1">
        <f>IF(L1506=TRUE, _xlfn.XLOOKUP(C1506, Products!A$2:A$91,Products!G$2:G$91), 0)</f>
        <v>0</v>
      </c>
      <c r="N1506" t="str">
        <f ca="1">_xlfn.TEXTJOIN(", ", TRUE,
 IF(AND(L1506=TRUE, E1506&gt;0), "Membership Pricing", ""),
 IF(AND(L1506=TRUE, M1506&gt;0), "PC Points", ""),
 IF(AND(_xlfn.XLOOKUP(C1506, Products!A:A, Products!C:C, "")="Bakery", RAND()&lt;0.3), "50% Perishable", "")
)</f>
        <v/>
      </c>
      <c r="O1506" s="5">
        <f t="shared" ca="1" si="47"/>
        <v>0</v>
      </c>
    </row>
    <row r="1507" spans="1:15" x14ac:dyDescent="0.45">
      <c r="A1507" t="s">
        <v>271</v>
      </c>
      <c r="B1507" s="6">
        <f>_xlfn.XLOOKUP(Table1[[#This Row],[Transaction_ID]],Transactions!A$2:A$501,Transactions!D$2:D$501)</f>
        <v>45694</v>
      </c>
      <c r="C1507">
        <v>123524</v>
      </c>
      <c r="D1507" s="5">
        <f>_xlfn.XLOOKUP(Table1[[#This Row],[SKU]],Products!A$2:A$91,Products!E$2:E$91)</f>
        <v>2.99</v>
      </c>
      <c r="E1507" s="5">
        <f>_xlfn.XLOOKUP(C1507,Products!A$2:A$91,Products!F$2:F$91)</f>
        <v>0</v>
      </c>
      <c r="F1507">
        <v>4</v>
      </c>
      <c r="G1507" s="5">
        <f>Table1[[#This Row],[Price]]*Table1[[#This Row],[Quantity_Sold]]</f>
        <v>11.96</v>
      </c>
      <c r="H1507" s="5">
        <f t="shared" ca="1" si="46"/>
        <v>11.96</v>
      </c>
      <c r="I1507">
        <f>_xlfn.XLOOKUP(Table1[[#This Row],[Transaction_ID]],Transactions!A$2:A$501,Transactions!B$2:B$501)</f>
        <v>210</v>
      </c>
      <c r="J1507">
        <f>_xlfn.XLOOKUP(Table1[[#This Row],[Transaction_ID]],Transactions!$A$2:$A$501,Transactions!$C$2:$C$501)</f>
        <v>2</v>
      </c>
      <c r="K1507" t="str">
        <f>_xlfn.XLOOKUP(Table1[[#This Row],[Transaction_ID]],Transactions!A$2:A$501,Transactions!F$2:F$501)</f>
        <v>Debit Card</v>
      </c>
      <c r="L1507" t="b">
        <f>_xlfn.XLOOKUP(Table1[[#This Row],[Transaction_ID]],Transactions!A$2:A$501,Transactions!G$2:G$501)</f>
        <v>1</v>
      </c>
      <c r="M1507" s="1">
        <f>IF(L1507=TRUE, _xlfn.XLOOKUP(C1507, Products!A$2:A$91,Products!G$2:G$91), 0)</f>
        <v>0</v>
      </c>
      <c r="N1507" t="str">
        <f ca="1">_xlfn.TEXTJOIN(", ", TRUE,
 IF(AND(L1507=TRUE, E1507&gt;0), "Membership Pricing", ""),
 IF(AND(L1507=TRUE, M1507&gt;0), "PC Points", ""),
 IF(AND(_xlfn.XLOOKUP(C1507, Products!A:A, Products!C:C, "")="Bakery", RAND()&lt;0.3), "50% Perishable", "")
)</f>
        <v/>
      </c>
      <c r="O1507" s="5">
        <f t="shared" ca="1" si="47"/>
        <v>0</v>
      </c>
    </row>
    <row r="1508" spans="1:15" x14ac:dyDescent="0.45">
      <c r="A1508" t="s">
        <v>271</v>
      </c>
      <c r="B1508" s="6">
        <f>_xlfn.XLOOKUP(Table1[[#This Row],[Transaction_ID]],Transactions!A$2:A$501,Transactions!D$2:D$501)</f>
        <v>45694</v>
      </c>
      <c r="C1508">
        <v>123534</v>
      </c>
      <c r="D1508" s="5">
        <f>_xlfn.XLOOKUP(Table1[[#This Row],[SKU]],Products!A$2:A$91,Products!E$2:E$91)</f>
        <v>10.99</v>
      </c>
      <c r="E1508" s="5">
        <f>_xlfn.XLOOKUP(C1508,Products!A$2:A$91,Products!F$2:F$91)</f>
        <v>7.49</v>
      </c>
      <c r="F1508">
        <v>5</v>
      </c>
      <c r="G1508" s="5">
        <f>Table1[[#This Row],[Price]]*Table1[[#This Row],[Quantity_Sold]]</f>
        <v>54.95</v>
      </c>
      <c r="H1508" s="5">
        <f t="shared" ca="1" si="46"/>
        <v>37.450000000000003</v>
      </c>
      <c r="I1508">
        <f>_xlfn.XLOOKUP(Table1[[#This Row],[Transaction_ID]],Transactions!A$2:A$501,Transactions!B$2:B$501)</f>
        <v>210</v>
      </c>
      <c r="J1508">
        <f>_xlfn.XLOOKUP(Table1[[#This Row],[Transaction_ID]],Transactions!$A$2:$A$501,Transactions!$C$2:$C$501)</f>
        <v>2</v>
      </c>
      <c r="K1508" t="str">
        <f>_xlfn.XLOOKUP(Table1[[#This Row],[Transaction_ID]],Transactions!A$2:A$501,Transactions!F$2:F$501)</f>
        <v>Debit Card</v>
      </c>
      <c r="L1508" t="b">
        <f>_xlfn.XLOOKUP(Table1[[#This Row],[Transaction_ID]],Transactions!A$2:A$501,Transactions!G$2:G$501)</f>
        <v>1</v>
      </c>
      <c r="M1508" s="1">
        <f>IF(L1508=TRUE, _xlfn.XLOOKUP(C1508, Products!A$2:A$91,Products!G$2:G$91), 0)</f>
        <v>0</v>
      </c>
      <c r="N1508" t="str">
        <f ca="1">_xlfn.TEXTJOIN(", ", TRUE,
 IF(AND(L1508=TRUE, E1508&gt;0), "Membership Pricing", ""),
 IF(AND(L1508=TRUE, M1508&gt;0), "PC Points", ""),
 IF(AND(_xlfn.XLOOKUP(C1508, Products!A:A, Products!C:C, "")="Bakery", RAND()&lt;0.3), "50% Perishable", "")
)</f>
        <v>Membership Pricing</v>
      </c>
      <c r="O1508" s="5">
        <f t="shared" ca="1" si="47"/>
        <v>17.5</v>
      </c>
    </row>
    <row r="1509" spans="1:15" x14ac:dyDescent="0.45">
      <c r="A1509" t="s">
        <v>509</v>
      </c>
      <c r="B1509" s="6">
        <f>_xlfn.XLOOKUP(Table1[[#This Row],[Transaction_ID]],Transactions!A$2:A$501,Transactions!D$2:D$501)</f>
        <v>45694</v>
      </c>
      <c r="C1509">
        <v>123538</v>
      </c>
      <c r="D1509" s="5">
        <f>_xlfn.XLOOKUP(Table1[[#This Row],[SKU]],Products!A$2:A$91,Products!E$2:E$91)</f>
        <v>5.49</v>
      </c>
      <c r="E1509" s="5">
        <f>_xlfn.XLOOKUP(C1509,Products!A$2:A$91,Products!F$2:F$91)</f>
        <v>0</v>
      </c>
      <c r="F1509">
        <v>3</v>
      </c>
      <c r="G1509" s="5">
        <f>Table1[[#This Row],[Price]]*Table1[[#This Row],[Quantity_Sold]]</f>
        <v>16.47</v>
      </c>
      <c r="H1509" s="5">
        <f t="shared" ca="1" si="46"/>
        <v>16.47</v>
      </c>
      <c r="I1509">
        <f>_xlfn.XLOOKUP(Table1[[#This Row],[Transaction_ID]],Transactions!A$2:A$501,Transactions!B$2:B$501)</f>
        <v>207</v>
      </c>
      <c r="J1509">
        <f>_xlfn.XLOOKUP(Table1[[#This Row],[Transaction_ID]],Transactions!$A$2:$A$501,Transactions!$C$2:$C$501)</f>
        <v>4</v>
      </c>
      <c r="K1509" t="str">
        <f>_xlfn.XLOOKUP(Table1[[#This Row],[Transaction_ID]],Transactions!A$2:A$501,Transactions!F$2:F$501)</f>
        <v>Credit Card</v>
      </c>
      <c r="L1509" t="b">
        <f>_xlfn.XLOOKUP(Table1[[#This Row],[Transaction_ID]],Transactions!A$2:A$501,Transactions!G$2:G$501)</f>
        <v>1</v>
      </c>
      <c r="M1509" s="1">
        <f>IF(L1509=TRUE, _xlfn.XLOOKUP(C1509, Products!A$2:A$91,Products!G$2:G$91), 0)</f>
        <v>0</v>
      </c>
      <c r="N1509" t="str">
        <f ca="1">_xlfn.TEXTJOIN(", ", TRUE,
 IF(AND(L1509=TRUE, E1509&gt;0), "Membership Pricing", ""),
 IF(AND(L1509=TRUE, M1509&gt;0), "PC Points", ""),
 IF(AND(_xlfn.XLOOKUP(C1509, Products!A:A, Products!C:C, "")="Bakery", RAND()&lt;0.3), "50% Perishable", "")
)</f>
        <v/>
      </c>
      <c r="O1509" s="5">
        <f t="shared" ca="1" si="47"/>
        <v>0</v>
      </c>
    </row>
    <row r="1510" spans="1:15" x14ac:dyDescent="0.45">
      <c r="A1510" t="s">
        <v>509</v>
      </c>
      <c r="B1510" s="6">
        <f>_xlfn.XLOOKUP(Table1[[#This Row],[Transaction_ID]],Transactions!A$2:A$501,Transactions!D$2:D$501)</f>
        <v>45694</v>
      </c>
      <c r="C1510">
        <v>123522</v>
      </c>
      <c r="D1510" s="5">
        <f>_xlfn.XLOOKUP(Table1[[#This Row],[SKU]],Products!A$2:A$91,Products!E$2:E$91)</f>
        <v>4.49</v>
      </c>
      <c r="E1510" s="5">
        <f>_xlfn.XLOOKUP(C1510,Products!A$2:A$91,Products!F$2:F$91)</f>
        <v>0</v>
      </c>
      <c r="F1510">
        <v>3</v>
      </c>
      <c r="G1510" s="5">
        <f>Table1[[#This Row],[Price]]*Table1[[#This Row],[Quantity_Sold]]</f>
        <v>13.47</v>
      </c>
      <c r="H1510" s="5">
        <f t="shared" ca="1" si="46"/>
        <v>13.47</v>
      </c>
      <c r="I1510">
        <f>_xlfn.XLOOKUP(Table1[[#This Row],[Transaction_ID]],Transactions!A$2:A$501,Transactions!B$2:B$501)</f>
        <v>207</v>
      </c>
      <c r="J1510">
        <f>_xlfn.XLOOKUP(Table1[[#This Row],[Transaction_ID]],Transactions!$A$2:$A$501,Transactions!$C$2:$C$501)</f>
        <v>4</v>
      </c>
      <c r="K1510" t="str">
        <f>_xlfn.XLOOKUP(Table1[[#This Row],[Transaction_ID]],Transactions!A$2:A$501,Transactions!F$2:F$501)</f>
        <v>Credit Card</v>
      </c>
      <c r="L1510" t="b">
        <f>_xlfn.XLOOKUP(Table1[[#This Row],[Transaction_ID]],Transactions!A$2:A$501,Transactions!G$2:G$501)</f>
        <v>1</v>
      </c>
      <c r="M1510" s="1">
        <f>IF(L1510=TRUE, _xlfn.XLOOKUP(C1510, Products!A$2:A$91,Products!G$2:G$91), 0)</f>
        <v>0</v>
      </c>
      <c r="N1510" t="str">
        <f ca="1">_xlfn.TEXTJOIN(", ", TRUE,
 IF(AND(L1510=TRUE, E1510&gt;0), "Membership Pricing", ""),
 IF(AND(L1510=TRUE, M1510&gt;0), "PC Points", ""),
 IF(AND(_xlfn.XLOOKUP(C1510, Products!A:A, Products!C:C, "")="Bakery", RAND()&lt;0.3), "50% Perishable", "")
)</f>
        <v/>
      </c>
      <c r="O1510" s="5">
        <f t="shared" ca="1" si="47"/>
        <v>0</v>
      </c>
    </row>
    <row r="1511" spans="1:15" x14ac:dyDescent="0.45">
      <c r="A1511" t="s">
        <v>509</v>
      </c>
      <c r="B1511" s="6">
        <f>_xlfn.XLOOKUP(Table1[[#This Row],[Transaction_ID]],Transactions!A$2:A$501,Transactions!D$2:D$501)</f>
        <v>45694</v>
      </c>
      <c r="C1511">
        <v>123512</v>
      </c>
      <c r="D1511" s="5">
        <f>_xlfn.XLOOKUP(Table1[[#This Row],[SKU]],Products!A$2:A$91,Products!E$2:E$91)</f>
        <v>3.49</v>
      </c>
      <c r="E1511" s="5">
        <f>_xlfn.XLOOKUP(C1511,Products!A$2:A$91,Products!F$2:F$91)</f>
        <v>0</v>
      </c>
      <c r="F1511">
        <v>5</v>
      </c>
      <c r="G1511" s="5">
        <f>Table1[[#This Row],[Price]]*Table1[[#This Row],[Quantity_Sold]]</f>
        <v>17.450000000000003</v>
      </c>
      <c r="H1511" s="5">
        <f t="shared" ca="1" si="46"/>
        <v>17.450000000000003</v>
      </c>
      <c r="I1511">
        <f>_xlfn.XLOOKUP(Table1[[#This Row],[Transaction_ID]],Transactions!A$2:A$501,Transactions!B$2:B$501)</f>
        <v>207</v>
      </c>
      <c r="J1511">
        <f>_xlfn.XLOOKUP(Table1[[#This Row],[Transaction_ID]],Transactions!$A$2:$A$501,Transactions!$C$2:$C$501)</f>
        <v>4</v>
      </c>
      <c r="K1511" t="str">
        <f>_xlfn.XLOOKUP(Table1[[#This Row],[Transaction_ID]],Transactions!A$2:A$501,Transactions!F$2:F$501)</f>
        <v>Credit Card</v>
      </c>
      <c r="L1511" t="b">
        <f>_xlfn.XLOOKUP(Table1[[#This Row],[Transaction_ID]],Transactions!A$2:A$501,Transactions!G$2:G$501)</f>
        <v>1</v>
      </c>
      <c r="M1511" s="1">
        <f>IF(L1511=TRUE, _xlfn.XLOOKUP(C1511, Products!A$2:A$91,Products!G$2:G$91), 0)</f>
        <v>0</v>
      </c>
      <c r="N1511" t="str">
        <f ca="1">_xlfn.TEXTJOIN(", ", TRUE,
 IF(AND(L1511=TRUE, E1511&gt;0), "Membership Pricing", ""),
 IF(AND(L1511=TRUE, M1511&gt;0), "PC Points", ""),
 IF(AND(_xlfn.XLOOKUP(C1511, Products!A:A, Products!C:C, "")="Bakery", RAND()&lt;0.3), "50% Perishable", "")
)</f>
        <v/>
      </c>
      <c r="O1511" s="5">
        <f t="shared" ca="1" si="47"/>
        <v>0</v>
      </c>
    </row>
    <row r="1512" spans="1:15" x14ac:dyDescent="0.45">
      <c r="A1512" t="s">
        <v>510</v>
      </c>
      <c r="B1512" s="6">
        <f>_xlfn.XLOOKUP(Table1[[#This Row],[Transaction_ID]],Transactions!A$2:A$501,Transactions!D$2:D$501)</f>
        <v>45749</v>
      </c>
      <c r="C1512">
        <v>123513</v>
      </c>
      <c r="D1512" s="5">
        <f>_xlfn.XLOOKUP(Table1[[#This Row],[SKU]],Products!A$2:A$91,Products!E$2:E$91)</f>
        <v>2.99</v>
      </c>
      <c r="E1512" s="5">
        <f>_xlfn.XLOOKUP(C1512,Products!A$2:A$91,Products!F$2:F$91)</f>
        <v>0</v>
      </c>
      <c r="F1512">
        <v>5</v>
      </c>
      <c r="G1512" s="5">
        <f>Table1[[#This Row],[Price]]*Table1[[#This Row],[Quantity_Sold]]</f>
        <v>14.950000000000001</v>
      </c>
      <c r="H1512" s="5">
        <f t="shared" ca="1" si="46"/>
        <v>14.950000000000001</v>
      </c>
      <c r="I1512">
        <f>_xlfn.XLOOKUP(Table1[[#This Row],[Transaction_ID]],Transactions!A$2:A$501,Transactions!B$2:B$501)</f>
        <v>212</v>
      </c>
      <c r="J1512">
        <f>_xlfn.XLOOKUP(Table1[[#This Row],[Transaction_ID]],Transactions!$A$2:$A$501,Transactions!$C$2:$C$501)</f>
        <v>4</v>
      </c>
      <c r="K1512" t="str">
        <f>_xlfn.XLOOKUP(Table1[[#This Row],[Transaction_ID]],Transactions!A$2:A$501,Transactions!F$2:F$501)</f>
        <v>Credit Card</v>
      </c>
      <c r="L1512" t="b">
        <f>_xlfn.XLOOKUP(Table1[[#This Row],[Transaction_ID]],Transactions!A$2:A$501,Transactions!G$2:G$501)</f>
        <v>0</v>
      </c>
      <c r="M1512" s="1">
        <f>IF(L1512=TRUE, _xlfn.XLOOKUP(C1512, Products!A$2:A$91,Products!G$2:G$91), 0)</f>
        <v>0</v>
      </c>
      <c r="N1512" t="str">
        <f ca="1">_xlfn.TEXTJOIN(", ", TRUE,
 IF(AND(L1512=TRUE, E1512&gt;0), "Membership Pricing", ""),
 IF(AND(L1512=TRUE, M1512&gt;0), "PC Points", ""),
 IF(AND(_xlfn.XLOOKUP(C1512, Products!A:A, Products!C:C, "")="Bakery", RAND()&lt;0.3), "50% Perishable", "")
)</f>
        <v/>
      </c>
      <c r="O1512" s="5">
        <f t="shared" ca="1" si="47"/>
        <v>0</v>
      </c>
    </row>
    <row r="1513" spans="1:15" x14ac:dyDescent="0.45">
      <c r="A1513" t="s">
        <v>510</v>
      </c>
      <c r="B1513" s="6">
        <f>_xlfn.XLOOKUP(Table1[[#This Row],[Transaction_ID]],Transactions!A$2:A$501,Transactions!D$2:D$501)</f>
        <v>45749</v>
      </c>
      <c r="C1513">
        <v>123544</v>
      </c>
      <c r="D1513" s="5">
        <f>_xlfn.XLOOKUP(Table1[[#This Row],[SKU]],Products!A$2:A$91,Products!E$2:E$91)</f>
        <v>4.99</v>
      </c>
      <c r="E1513" s="5">
        <f>_xlfn.XLOOKUP(C1513,Products!A$2:A$91,Products!F$2:F$91)</f>
        <v>0</v>
      </c>
      <c r="F1513">
        <v>3</v>
      </c>
      <c r="G1513" s="5">
        <f>Table1[[#This Row],[Price]]*Table1[[#This Row],[Quantity_Sold]]</f>
        <v>14.97</v>
      </c>
      <c r="H1513" s="5">
        <f t="shared" ca="1" si="46"/>
        <v>14.97</v>
      </c>
      <c r="I1513">
        <f>_xlfn.XLOOKUP(Table1[[#This Row],[Transaction_ID]],Transactions!A$2:A$501,Transactions!B$2:B$501)</f>
        <v>212</v>
      </c>
      <c r="J1513">
        <f>_xlfn.XLOOKUP(Table1[[#This Row],[Transaction_ID]],Transactions!$A$2:$A$501,Transactions!$C$2:$C$501)</f>
        <v>4</v>
      </c>
      <c r="K1513" t="str">
        <f>_xlfn.XLOOKUP(Table1[[#This Row],[Transaction_ID]],Transactions!A$2:A$501,Transactions!F$2:F$501)</f>
        <v>Credit Card</v>
      </c>
      <c r="L1513" t="b">
        <f>_xlfn.XLOOKUP(Table1[[#This Row],[Transaction_ID]],Transactions!A$2:A$501,Transactions!G$2:G$501)</f>
        <v>0</v>
      </c>
      <c r="M1513" s="1">
        <f>IF(L1513=TRUE, _xlfn.XLOOKUP(C1513, Products!A$2:A$91,Products!G$2:G$91), 0)</f>
        <v>0</v>
      </c>
      <c r="N1513" t="str">
        <f ca="1">_xlfn.TEXTJOIN(", ", TRUE,
 IF(AND(L1513=TRUE, E1513&gt;0), "Membership Pricing", ""),
 IF(AND(L1513=TRUE, M1513&gt;0), "PC Points", ""),
 IF(AND(_xlfn.XLOOKUP(C1513, Products!A:A, Products!C:C, "")="Bakery", RAND()&lt;0.3), "50% Perishable", "")
)</f>
        <v/>
      </c>
      <c r="O1513" s="5">
        <f t="shared" ca="1" si="47"/>
        <v>0</v>
      </c>
    </row>
    <row r="1514" spans="1:15" x14ac:dyDescent="0.45">
      <c r="A1514" t="s">
        <v>510</v>
      </c>
      <c r="B1514" s="6">
        <f>_xlfn.XLOOKUP(Table1[[#This Row],[Transaction_ID]],Transactions!A$2:A$501,Transactions!D$2:D$501)</f>
        <v>45749</v>
      </c>
      <c r="C1514">
        <v>123562</v>
      </c>
      <c r="D1514" s="5">
        <f>_xlfn.XLOOKUP(Table1[[#This Row],[SKU]],Products!A$2:A$91,Products!E$2:E$91)</f>
        <v>5.99</v>
      </c>
      <c r="E1514" s="5">
        <f>_xlfn.XLOOKUP(C1514,Products!A$2:A$91,Products!F$2:F$91)</f>
        <v>0</v>
      </c>
      <c r="F1514">
        <v>2</v>
      </c>
      <c r="G1514" s="5">
        <f>Table1[[#This Row],[Price]]*Table1[[#This Row],[Quantity_Sold]]</f>
        <v>11.98</v>
      </c>
      <c r="H1514" s="5">
        <f t="shared" ca="1" si="46"/>
        <v>11.98</v>
      </c>
      <c r="I1514">
        <f>_xlfn.XLOOKUP(Table1[[#This Row],[Transaction_ID]],Transactions!A$2:A$501,Transactions!B$2:B$501)</f>
        <v>212</v>
      </c>
      <c r="J1514">
        <f>_xlfn.XLOOKUP(Table1[[#This Row],[Transaction_ID]],Transactions!$A$2:$A$501,Transactions!$C$2:$C$501)</f>
        <v>4</v>
      </c>
      <c r="K1514" t="str">
        <f>_xlfn.XLOOKUP(Table1[[#This Row],[Transaction_ID]],Transactions!A$2:A$501,Transactions!F$2:F$501)</f>
        <v>Credit Card</v>
      </c>
      <c r="L1514" t="b">
        <f>_xlfn.XLOOKUP(Table1[[#This Row],[Transaction_ID]],Transactions!A$2:A$501,Transactions!G$2:G$501)</f>
        <v>0</v>
      </c>
      <c r="M1514" s="1">
        <f>IF(L1514=TRUE, _xlfn.XLOOKUP(C1514, Products!A$2:A$91,Products!G$2:G$91), 0)</f>
        <v>0</v>
      </c>
      <c r="N1514" t="str">
        <f ca="1">_xlfn.TEXTJOIN(", ", TRUE,
 IF(AND(L1514=TRUE, E1514&gt;0), "Membership Pricing", ""),
 IF(AND(L1514=TRUE, M1514&gt;0), "PC Points", ""),
 IF(AND(_xlfn.XLOOKUP(C1514, Products!A:A, Products!C:C, "")="Bakery", RAND()&lt;0.3), "50% Perishable", "")
)</f>
        <v/>
      </c>
      <c r="O1514" s="5">
        <f t="shared" ca="1" si="47"/>
        <v>0</v>
      </c>
    </row>
    <row r="1515" spans="1:15" x14ac:dyDescent="0.45">
      <c r="A1515" t="s">
        <v>510</v>
      </c>
      <c r="B1515" s="6">
        <f>_xlfn.XLOOKUP(Table1[[#This Row],[Transaction_ID]],Transactions!A$2:A$501,Transactions!D$2:D$501)</f>
        <v>45749</v>
      </c>
      <c r="C1515">
        <v>123595</v>
      </c>
      <c r="D1515" s="5">
        <f>_xlfn.XLOOKUP(Table1[[#This Row],[SKU]],Products!A$2:A$91,Products!E$2:E$91)</f>
        <v>2.99</v>
      </c>
      <c r="E1515" s="5">
        <f>_xlfn.XLOOKUP(C1515,Products!A$2:A$91,Products!F$2:F$91)</f>
        <v>0</v>
      </c>
      <c r="F1515">
        <v>2</v>
      </c>
      <c r="G1515" s="5">
        <f>Table1[[#This Row],[Price]]*Table1[[#This Row],[Quantity_Sold]]</f>
        <v>5.98</v>
      </c>
      <c r="H1515" s="5">
        <f t="shared" ca="1" si="46"/>
        <v>5.98</v>
      </c>
      <c r="I1515">
        <f>_xlfn.XLOOKUP(Table1[[#This Row],[Transaction_ID]],Transactions!A$2:A$501,Transactions!B$2:B$501)</f>
        <v>212</v>
      </c>
      <c r="J1515">
        <f>_xlfn.XLOOKUP(Table1[[#This Row],[Transaction_ID]],Transactions!$A$2:$A$501,Transactions!$C$2:$C$501)</f>
        <v>4</v>
      </c>
      <c r="K1515" t="str">
        <f>_xlfn.XLOOKUP(Table1[[#This Row],[Transaction_ID]],Transactions!A$2:A$501,Transactions!F$2:F$501)</f>
        <v>Credit Card</v>
      </c>
      <c r="L1515" t="b">
        <f>_xlfn.XLOOKUP(Table1[[#This Row],[Transaction_ID]],Transactions!A$2:A$501,Transactions!G$2:G$501)</f>
        <v>0</v>
      </c>
      <c r="M1515" s="1">
        <f>IF(L1515=TRUE, _xlfn.XLOOKUP(C1515, Products!A$2:A$91,Products!G$2:G$91), 0)</f>
        <v>0</v>
      </c>
      <c r="N1515" t="str">
        <f ca="1">_xlfn.TEXTJOIN(", ", TRUE,
 IF(AND(L1515=TRUE, E1515&gt;0), "Membership Pricing", ""),
 IF(AND(L1515=TRUE, M1515&gt;0), "PC Points", ""),
 IF(AND(_xlfn.XLOOKUP(C1515, Products!A:A, Products!C:C, "")="Bakery", RAND()&lt;0.3), "50% Perishable", "")
)</f>
        <v/>
      </c>
      <c r="O1515" s="5">
        <f t="shared" ca="1" si="47"/>
        <v>0</v>
      </c>
    </row>
  </sheetData>
  <phoneticPr fontId="2"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D5033-575A-4009-B935-2BA058E890CC}">
  <dimension ref="A1:J506"/>
  <sheetViews>
    <sheetView workbookViewId="0">
      <selection activeCell="H510" sqref="H510"/>
    </sheetView>
  </sheetViews>
  <sheetFormatPr defaultRowHeight="14.25" x14ac:dyDescent="0.45"/>
  <cols>
    <col min="1" max="1" width="17.265625" bestFit="1" customWidth="1"/>
    <col min="2" max="2" width="8.86328125" bestFit="1" customWidth="1"/>
    <col min="3" max="3" width="6.73046875" bestFit="1" customWidth="1"/>
    <col min="4" max="4" width="25.3984375" style="6" bestFit="1" customWidth="1"/>
    <col min="5" max="5" width="25.3984375" style="6" customWidth="1"/>
    <col min="6" max="6" width="17.6640625" bestFit="1" customWidth="1"/>
    <col min="7" max="7" width="13.6640625" bestFit="1" customWidth="1"/>
    <col min="8" max="8" width="12.1328125" style="9" customWidth="1"/>
    <col min="9" max="9" width="12.796875" bestFit="1" customWidth="1"/>
    <col min="10" max="10" width="16.73046875" bestFit="1" customWidth="1"/>
  </cols>
  <sheetData>
    <row r="1" spans="1:10" x14ac:dyDescent="0.45">
      <c r="A1" s="7" t="s">
        <v>0</v>
      </c>
      <c r="B1" s="11" t="s">
        <v>1250</v>
      </c>
      <c r="C1" s="12" t="s">
        <v>6</v>
      </c>
      <c r="D1" s="13" t="s">
        <v>1251</v>
      </c>
      <c r="E1" s="13" t="s">
        <v>1259</v>
      </c>
      <c r="F1" s="12" t="s">
        <v>7</v>
      </c>
      <c r="G1" s="10" t="s">
        <v>1252</v>
      </c>
      <c r="H1" s="14" t="s">
        <v>1256</v>
      </c>
      <c r="I1" s="10" t="s">
        <v>1257</v>
      </c>
      <c r="J1" s="10" t="s">
        <v>1258</v>
      </c>
    </row>
    <row r="2" spans="1:10" x14ac:dyDescent="0.45">
      <c r="A2" t="s">
        <v>272</v>
      </c>
      <c r="B2">
        <v>221</v>
      </c>
      <c r="C2">
        <v>5</v>
      </c>
      <c r="D2" s="3">
        <v>45731</v>
      </c>
      <c r="E2" t="str">
        <f>TEXT(Transactions!$D2,"dddd")</f>
        <v>Saturday</v>
      </c>
      <c r="F2" t="s">
        <v>511</v>
      </c>
      <c r="G2" t="b">
        <v>0</v>
      </c>
      <c r="H2">
        <f ca="1">SUMIFS(Sales_Transactions!H:H, Sales_Transactions!A:A, A2)</f>
        <v>50.370000000000005</v>
      </c>
      <c r="I2">
        <f>SUMIFS(Sales_Transactions!G:G, Sales_Transactions!A:A, A2)</f>
        <v>50.370000000000005</v>
      </c>
      <c r="J2">
        <f ca="1">Transactions!$I2-Transactions!$H2</f>
        <v>0</v>
      </c>
    </row>
    <row r="3" spans="1:10" x14ac:dyDescent="0.45">
      <c r="A3" t="s">
        <v>273</v>
      </c>
      <c r="B3">
        <v>217</v>
      </c>
      <c r="C3">
        <v>7</v>
      </c>
      <c r="D3" s="3">
        <v>45731</v>
      </c>
      <c r="E3" t="str">
        <f>TEXT(Transactions!$D3,"dddd")</f>
        <v>Saturday</v>
      </c>
      <c r="F3" t="s">
        <v>513</v>
      </c>
      <c r="G3" t="b">
        <v>1</v>
      </c>
      <c r="H3">
        <f ca="1">SUMIFS(Sales_Transactions!H:H, Sales_Transactions!A:A, A3)</f>
        <v>75.820000000000007</v>
      </c>
      <c r="I3">
        <f>SUMIFS(Sales_Transactions!G:G, Sales_Transactions!A:A, A3)</f>
        <v>75.820000000000007</v>
      </c>
      <c r="J3">
        <f ca="1">Transactions!$I3-Transactions!$H3</f>
        <v>0</v>
      </c>
    </row>
    <row r="4" spans="1:10" x14ac:dyDescent="0.45">
      <c r="A4" t="s">
        <v>514</v>
      </c>
      <c r="B4">
        <v>213</v>
      </c>
      <c r="C4">
        <v>7</v>
      </c>
      <c r="D4" s="3">
        <v>45738</v>
      </c>
      <c r="E4" t="str">
        <f>TEXT(Transactions!$D4,"dddd")</f>
        <v>Saturday</v>
      </c>
      <c r="F4" t="s">
        <v>513</v>
      </c>
      <c r="G4" t="b">
        <v>1</v>
      </c>
      <c r="H4">
        <f ca="1">SUMIFS(Sales_Transactions!H:H, Sales_Transactions!A:A, A4)</f>
        <v>17.450000000000003</v>
      </c>
      <c r="I4">
        <f>SUMIFS(Sales_Transactions!G:G, Sales_Transactions!A:A, A4)</f>
        <v>17.450000000000003</v>
      </c>
      <c r="J4">
        <f ca="1">Transactions!$I4-Transactions!$H4</f>
        <v>0</v>
      </c>
    </row>
    <row r="5" spans="1:10" x14ac:dyDescent="0.45">
      <c r="A5" t="s">
        <v>274</v>
      </c>
      <c r="B5">
        <v>218</v>
      </c>
      <c r="C5">
        <v>3</v>
      </c>
      <c r="D5" s="3">
        <v>45738</v>
      </c>
      <c r="E5" t="str">
        <f>TEXT(Transactions!$D5,"dddd")</f>
        <v>Saturday</v>
      </c>
      <c r="F5" t="s">
        <v>511</v>
      </c>
      <c r="G5" t="b">
        <v>0</v>
      </c>
      <c r="H5">
        <f ca="1">SUMIFS(Sales_Transactions!H:H, Sales_Transactions!A:A, A5)</f>
        <v>84.38</v>
      </c>
      <c r="I5">
        <f>SUMIFS(Sales_Transactions!G:G, Sales_Transactions!A:A, A5)</f>
        <v>84.38</v>
      </c>
      <c r="J5">
        <f ca="1">Transactions!$I5-Transactions!$H5</f>
        <v>0</v>
      </c>
    </row>
    <row r="6" spans="1:10" x14ac:dyDescent="0.45">
      <c r="A6" t="s">
        <v>12</v>
      </c>
      <c r="B6">
        <v>214</v>
      </c>
      <c r="C6">
        <v>5</v>
      </c>
      <c r="D6" s="3">
        <v>45738</v>
      </c>
      <c r="E6" t="str">
        <f>TEXT(Transactions!$D6,"dddd")</f>
        <v>Saturday</v>
      </c>
      <c r="F6" t="s">
        <v>511</v>
      </c>
      <c r="G6" t="b">
        <v>1</v>
      </c>
      <c r="H6">
        <f ca="1">SUMIFS(Sales_Transactions!H:H, Sales_Transactions!A:A, A6)</f>
        <v>27.94</v>
      </c>
      <c r="I6">
        <f>SUMIFS(Sales_Transactions!G:G, Sales_Transactions!A:A, A6)</f>
        <v>27.94</v>
      </c>
      <c r="J6">
        <f ca="1">Transactions!$I6-Transactions!$H6</f>
        <v>0</v>
      </c>
    </row>
    <row r="7" spans="1:10" x14ac:dyDescent="0.45">
      <c r="A7" t="s">
        <v>275</v>
      </c>
      <c r="B7">
        <v>220</v>
      </c>
      <c r="C7">
        <v>2</v>
      </c>
      <c r="D7" s="3">
        <v>45738</v>
      </c>
      <c r="E7" t="str">
        <f>TEXT(Transactions!$D7,"dddd")</f>
        <v>Saturday</v>
      </c>
      <c r="F7" t="s">
        <v>511</v>
      </c>
      <c r="G7" t="b">
        <v>1</v>
      </c>
      <c r="H7">
        <f ca="1">SUMIFS(Sales_Transactions!H:H, Sales_Transactions!A:A, A7)</f>
        <v>58.92</v>
      </c>
      <c r="I7">
        <f>SUMIFS(Sales_Transactions!G:G, Sales_Transactions!A:A, A7)</f>
        <v>58.92</v>
      </c>
      <c r="J7">
        <f ca="1">Transactions!$I7-Transactions!$H7</f>
        <v>0</v>
      </c>
    </row>
    <row r="8" spans="1:10" x14ac:dyDescent="0.45">
      <c r="A8" t="s">
        <v>13</v>
      </c>
      <c r="B8">
        <v>214</v>
      </c>
      <c r="C8">
        <v>5</v>
      </c>
      <c r="D8" s="3">
        <v>45728</v>
      </c>
      <c r="E8" t="str">
        <f>TEXT(Transactions!$D8,"dddd")</f>
        <v>Wednesday</v>
      </c>
      <c r="F8" t="s">
        <v>511</v>
      </c>
      <c r="G8" t="b">
        <v>1</v>
      </c>
      <c r="H8">
        <f ca="1">SUMIFS(Sales_Transactions!H:H, Sales_Transactions!A:A, A8)</f>
        <v>43.900000000000006</v>
      </c>
      <c r="I8">
        <f>SUMIFS(Sales_Transactions!G:G, Sales_Transactions!A:A, A8)</f>
        <v>43.900000000000006</v>
      </c>
      <c r="J8">
        <f ca="1">Transactions!$I8-Transactions!$H8</f>
        <v>0</v>
      </c>
    </row>
    <row r="9" spans="1:10" x14ac:dyDescent="0.45">
      <c r="A9" t="s">
        <v>276</v>
      </c>
      <c r="B9">
        <v>221</v>
      </c>
      <c r="C9">
        <v>4</v>
      </c>
      <c r="D9" s="3">
        <v>45728</v>
      </c>
      <c r="E9" t="str">
        <f>TEXT(Transactions!$D9,"dddd")</f>
        <v>Wednesday</v>
      </c>
      <c r="F9" t="s">
        <v>511</v>
      </c>
      <c r="G9" t="b">
        <v>1</v>
      </c>
      <c r="H9">
        <f ca="1">SUMIFS(Sales_Transactions!H:H, Sales_Transactions!A:A, A9)</f>
        <v>49.900000000000006</v>
      </c>
      <c r="I9">
        <f>SUMIFS(Sales_Transactions!G:G, Sales_Transactions!A:A, A9)</f>
        <v>49.900000000000006</v>
      </c>
      <c r="J9">
        <f ca="1">Transactions!$I9-Transactions!$H9</f>
        <v>0</v>
      </c>
    </row>
    <row r="10" spans="1:10" x14ac:dyDescent="0.45">
      <c r="A10" t="s">
        <v>277</v>
      </c>
      <c r="B10">
        <v>217</v>
      </c>
      <c r="C10">
        <v>7</v>
      </c>
      <c r="D10" s="3">
        <v>45728</v>
      </c>
      <c r="E10" t="str">
        <f>TEXT(Transactions!$D10,"dddd")</f>
        <v>Wednesday</v>
      </c>
      <c r="F10" t="s">
        <v>511</v>
      </c>
      <c r="G10" t="b">
        <v>0</v>
      </c>
      <c r="H10">
        <f ca="1">SUMIFS(Sales_Transactions!H:H, Sales_Transactions!A:A, A10)</f>
        <v>68.900000000000006</v>
      </c>
      <c r="I10">
        <f>SUMIFS(Sales_Transactions!G:G, Sales_Transactions!A:A, A10)</f>
        <v>68.900000000000006</v>
      </c>
      <c r="J10">
        <f ca="1">Transactions!$I10-Transactions!$H10</f>
        <v>0</v>
      </c>
    </row>
    <row r="11" spans="1:10" x14ac:dyDescent="0.45">
      <c r="A11" t="s">
        <v>14</v>
      </c>
      <c r="B11">
        <v>214</v>
      </c>
      <c r="C11">
        <v>2</v>
      </c>
      <c r="D11" s="3">
        <v>45745</v>
      </c>
      <c r="E11" t="str">
        <f>TEXT(Transactions!$D11,"dddd")</f>
        <v>Saturday</v>
      </c>
      <c r="F11" t="s">
        <v>511</v>
      </c>
      <c r="G11" t="b">
        <v>0</v>
      </c>
      <c r="H11">
        <f ca="1">SUMIFS(Sales_Transactions!H:H, Sales_Transactions!A:A, A11)</f>
        <v>39.930000000000007</v>
      </c>
      <c r="I11">
        <f>SUMIFS(Sales_Transactions!G:G, Sales_Transactions!A:A, A11)</f>
        <v>39.930000000000007</v>
      </c>
      <c r="J11">
        <f ca="1">Transactions!$I11-Transactions!$H11</f>
        <v>0</v>
      </c>
    </row>
    <row r="12" spans="1:10" x14ac:dyDescent="0.45">
      <c r="A12" t="s">
        <v>15</v>
      </c>
      <c r="B12">
        <v>215</v>
      </c>
      <c r="C12">
        <v>2</v>
      </c>
      <c r="D12" s="3">
        <v>45745</v>
      </c>
      <c r="E12" t="str">
        <f>TEXT(Transactions!$D12,"dddd")</f>
        <v>Saturday</v>
      </c>
      <c r="F12" t="s">
        <v>511</v>
      </c>
      <c r="G12" t="b">
        <v>1</v>
      </c>
      <c r="H12">
        <f ca="1">SUMIFS(Sales_Transactions!H:H, Sales_Transactions!A:A, A12)</f>
        <v>31.43</v>
      </c>
      <c r="I12">
        <f>SUMIFS(Sales_Transactions!G:G, Sales_Transactions!A:A, A12)</f>
        <v>37.43</v>
      </c>
      <c r="J12">
        <f ca="1">Transactions!$I12-Transactions!$H12</f>
        <v>6</v>
      </c>
    </row>
    <row r="13" spans="1:10" x14ac:dyDescent="0.45">
      <c r="A13" t="s">
        <v>16</v>
      </c>
      <c r="B13">
        <v>213</v>
      </c>
      <c r="C13">
        <v>7</v>
      </c>
      <c r="D13" s="3">
        <v>45693</v>
      </c>
      <c r="E13" t="str">
        <f>TEXT(Transactions!$D13,"dddd")</f>
        <v>Wednesday</v>
      </c>
      <c r="F13" t="s">
        <v>511</v>
      </c>
      <c r="G13" t="b">
        <v>1</v>
      </c>
      <c r="H13">
        <f ca="1">SUMIFS(Sales_Transactions!H:H, Sales_Transactions!A:A, A13)</f>
        <v>13.96</v>
      </c>
      <c r="I13">
        <f>SUMIFS(Sales_Transactions!G:G, Sales_Transactions!A:A, A13)</f>
        <v>13.96</v>
      </c>
      <c r="J13">
        <f ca="1">Transactions!$I13-Transactions!$H13</f>
        <v>0</v>
      </c>
    </row>
    <row r="14" spans="1:10" x14ac:dyDescent="0.45">
      <c r="A14" t="s">
        <v>17</v>
      </c>
      <c r="B14">
        <v>219</v>
      </c>
      <c r="C14">
        <v>4</v>
      </c>
      <c r="D14" s="3">
        <v>45693</v>
      </c>
      <c r="E14" t="str">
        <f>TEXT(Transactions!$D14,"dddd")</f>
        <v>Wednesday</v>
      </c>
      <c r="F14" t="s">
        <v>511</v>
      </c>
      <c r="G14" t="b">
        <v>1</v>
      </c>
      <c r="H14">
        <f ca="1">SUMIFS(Sales_Transactions!H:H, Sales_Transactions!A:A, A14)</f>
        <v>65.42</v>
      </c>
      <c r="I14">
        <f>SUMIFS(Sales_Transactions!G:G, Sales_Transactions!A:A, A14)</f>
        <v>70.37</v>
      </c>
      <c r="J14">
        <f ca="1">Transactions!$I14-Transactions!$H14</f>
        <v>4.9500000000000028</v>
      </c>
    </row>
    <row r="15" spans="1:10" x14ac:dyDescent="0.45">
      <c r="A15" t="s">
        <v>278</v>
      </c>
      <c r="B15">
        <v>217</v>
      </c>
      <c r="C15">
        <v>3</v>
      </c>
      <c r="D15" s="3">
        <v>45693</v>
      </c>
      <c r="E15" t="str">
        <f>TEXT(Transactions!$D15,"dddd")</f>
        <v>Wednesday</v>
      </c>
      <c r="F15" t="s">
        <v>511</v>
      </c>
      <c r="G15" t="b">
        <v>0</v>
      </c>
      <c r="H15">
        <f ca="1">SUMIFS(Sales_Transactions!H:H, Sales_Transactions!A:A, A15)</f>
        <v>30.950000000000003</v>
      </c>
      <c r="I15">
        <f>SUMIFS(Sales_Transactions!G:G, Sales_Transactions!A:A, A15)</f>
        <v>30.950000000000003</v>
      </c>
      <c r="J15">
        <f ca="1">Transactions!$I15-Transactions!$H15</f>
        <v>0</v>
      </c>
    </row>
    <row r="16" spans="1:10" x14ac:dyDescent="0.45">
      <c r="A16" t="s">
        <v>279</v>
      </c>
      <c r="B16">
        <v>217</v>
      </c>
      <c r="C16">
        <v>2</v>
      </c>
      <c r="D16" s="3">
        <v>45720</v>
      </c>
      <c r="E16" t="str">
        <f>TEXT(Transactions!$D16,"dddd")</f>
        <v>Tuesday</v>
      </c>
      <c r="F16" t="s">
        <v>512</v>
      </c>
      <c r="G16" t="b">
        <v>0</v>
      </c>
      <c r="H16">
        <f ca="1">SUMIFS(Sales_Transactions!H:H, Sales_Transactions!A:A, A16)</f>
        <v>27.42</v>
      </c>
      <c r="I16">
        <f>SUMIFS(Sales_Transactions!G:G, Sales_Transactions!A:A, A16)</f>
        <v>27.42</v>
      </c>
      <c r="J16">
        <f ca="1">Transactions!$I16-Transactions!$H16</f>
        <v>0</v>
      </c>
    </row>
    <row r="17" spans="1:10" x14ac:dyDescent="0.45">
      <c r="A17" t="s">
        <v>280</v>
      </c>
      <c r="B17">
        <v>210</v>
      </c>
      <c r="C17">
        <v>4</v>
      </c>
      <c r="D17" s="3">
        <v>45720</v>
      </c>
      <c r="E17" t="str">
        <f>TEXT(Transactions!$D17,"dddd")</f>
        <v>Tuesday</v>
      </c>
      <c r="F17" t="s">
        <v>511</v>
      </c>
      <c r="G17" t="b">
        <v>0</v>
      </c>
      <c r="H17">
        <f ca="1">SUMIFS(Sales_Transactions!H:H, Sales_Transactions!A:A, A17)</f>
        <v>75.87</v>
      </c>
      <c r="I17">
        <f>SUMIFS(Sales_Transactions!G:G, Sales_Transactions!A:A, A17)</f>
        <v>75.87</v>
      </c>
      <c r="J17">
        <f ca="1">Transactions!$I17-Transactions!$H17</f>
        <v>0</v>
      </c>
    </row>
    <row r="18" spans="1:10" x14ac:dyDescent="0.45">
      <c r="A18" t="s">
        <v>18</v>
      </c>
      <c r="B18">
        <v>215</v>
      </c>
      <c r="C18">
        <v>7</v>
      </c>
      <c r="D18" s="3">
        <v>45746</v>
      </c>
      <c r="E18" t="str">
        <f>TEXT(Transactions!$D18,"dddd")</f>
        <v>Sunday</v>
      </c>
      <c r="F18" t="s">
        <v>511</v>
      </c>
      <c r="G18" t="b">
        <v>0</v>
      </c>
      <c r="H18">
        <f ca="1">SUMIFS(Sales_Transactions!H:H, Sales_Transactions!A:A, A18)</f>
        <v>29.910000000000004</v>
      </c>
      <c r="I18">
        <f>SUMIFS(Sales_Transactions!G:G, Sales_Transactions!A:A, A18)</f>
        <v>29.910000000000004</v>
      </c>
      <c r="J18">
        <f ca="1">Transactions!$I18-Transactions!$H18</f>
        <v>0</v>
      </c>
    </row>
    <row r="19" spans="1:10" x14ac:dyDescent="0.45">
      <c r="A19" t="s">
        <v>19</v>
      </c>
      <c r="B19">
        <v>218</v>
      </c>
      <c r="C19">
        <v>6</v>
      </c>
      <c r="D19" s="3">
        <v>45746</v>
      </c>
      <c r="E19" t="str">
        <f>TEXT(Transactions!$D19,"dddd")</f>
        <v>Sunday</v>
      </c>
      <c r="F19" t="s">
        <v>513</v>
      </c>
      <c r="G19" t="b">
        <v>0</v>
      </c>
      <c r="H19">
        <f ca="1">SUMIFS(Sales_Transactions!H:H, Sales_Transactions!A:A, A19)</f>
        <v>22.430000000000003</v>
      </c>
      <c r="I19">
        <f>SUMIFS(Sales_Transactions!G:G, Sales_Transactions!A:A, A19)</f>
        <v>22.430000000000003</v>
      </c>
      <c r="J19">
        <f ca="1">Transactions!$I19-Transactions!$H19</f>
        <v>0</v>
      </c>
    </row>
    <row r="20" spans="1:10" x14ac:dyDescent="0.45">
      <c r="A20" t="s">
        <v>20</v>
      </c>
      <c r="B20">
        <v>218</v>
      </c>
      <c r="C20">
        <v>4</v>
      </c>
      <c r="D20" s="3">
        <v>45714</v>
      </c>
      <c r="E20" t="str">
        <f>TEXT(Transactions!$D20,"dddd")</f>
        <v>Wednesday</v>
      </c>
      <c r="F20" t="s">
        <v>513</v>
      </c>
      <c r="G20" t="b">
        <v>0</v>
      </c>
      <c r="H20">
        <f ca="1">SUMIFS(Sales_Transactions!H:H, Sales_Transactions!A:A, A20)</f>
        <v>80.820000000000007</v>
      </c>
      <c r="I20">
        <f>SUMIFS(Sales_Transactions!G:G, Sales_Transactions!A:A, A20)</f>
        <v>80.820000000000007</v>
      </c>
      <c r="J20">
        <f ca="1">Transactions!$I20-Transactions!$H20</f>
        <v>0</v>
      </c>
    </row>
    <row r="21" spans="1:10" x14ac:dyDescent="0.45">
      <c r="A21" t="s">
        <v>21</v>
      </c>
      <c r="B21">
        <v>222</v>
      </c>
      <c r="C21">
        <v>5</v>
      </c>
      <c r="D21" s="3">
        <v>45714</v>
      </c>
      <c r="E21" t="str">
        <f>TEXT(Transactions!$D21,"dddd")</f>
        <v>Wednesday</v>
      </c>
      <c r="F21" t="s">
        <v>513</v>
      </c>
      <c r="G21" t="b">
        <v>0</v>
      </c>
      <c r="H21">
        <f ca="1">SUMIFS(Sales_Transactions!H:H, Sales_Transactions!A:A, A21)</f>
        <v>7.98</v>
      </c>
      <c r="I21">
        <f>SUMIFS(Sales_Transactions!G:G, Sales_Transactions!A:A, A21)</f>
        <v>7.98</v>
      </c>
      <c r="J21">
        <f ca="1">Transactions!$I21-Transactions!$H21</f>
        <v>0</v>
      </c>
    </row>
    <row r="22" spans="1:10" x14ac:dyDescent="0.45">
      <c r="A22" t="s">
        <v>22</v>
      </c>
      <c r="B22">
        <v>219</v>
      </c>
      <c r="C22">
        <v>7</v>
      </c>
      <c r="D22" s="3">
        <v>45731</v>
      </c>
      <c r="E22" t="str">
        <f>TEXT(Transactions!$D22,"dddd")</f>
        <v>Saturday</v>
      </c>
      <c r="F22" t="s">
        <v>513</v>
      </c>
      <c r="G22" t="b">
        <v>0</v>
      </c>
      <c r="H22">
        <f ca="1">SUMIFS(Sales_Transactions!H:H, Sales_Transactions!A:A, A22)</f>
        <v>35.204999999999998</v>
      </c>
      <c r="I22">
        <f>SUMIFS(Sales_Transactions!G:G, Sales_Transactions!A:A, A22)</f>
        <v>40.44</v>
      </c>
      <c r="J22">
        <f ca="1">Transactions!$I22-Transactions!$H22</f>
        <v>5.2349999999999994</v>
      </c>
    </row>
    <row r="23" spans="1:10" x14ac:dyDescent="0.45">
      <c r="A23" t="s">
        <v>23</v>
      </c>
      <c r="B23">
        <v>218</v>
      </c>
      <c r="C23">
        <v>5</v>
      </c>
      <c r="D23" s="3">
        <v>45731</v>
      </c>
      <c r="E23" t="str">
        <f>TEXT(Transactions!$D23,"dddd")</f>
        <v>Saturday</v>
      </c>
      <c r="F23" t="s">
        <v>511</v>
      </c>
      <c r="G23" t="b">
        <v>0</v>
      </c>
      <c r="H23">
        <f ca="1">SUMIFS(Sales_Transactions!H:H, Sales_Transactions!A:A, A23)</f>
        <v>26.43</v>
      </c>
      <c r="I23">
        <f>SUMIFS(Sales_Transactions!G:G, Sales_Transactions!A:A, A23)</f>
        <v>26.43</v>
      </c>
      <c r="J23">
        <f ca="1">Transactions!$I23-Transactions!$H23</f>
        <v>0</v>
      </c>
    </row>
    <row r="24" spans="1:10" x14ac:dyDescent="0.45">
      <c r="A24" t="s">
        <v>281</v>
      </c>
      <c r="B24">
        <v>218</v>
      </c>
      <c r="C24">
        <v>4</v>
      </c>
      <c r="D24" s="3">
        <v>45707</v>
      </c>
      <c r="E24" t="str">
        <f>TEXT(Transactions!$D24,"dddd")</f>
        <v>Wednesday</v>
      </c>
      <c r="F24" t="s">
        <v>511</v>
      </c>
      <c r="G24" t="b">
        <v>0</v>
      </c>
      <c r="H24">
        <f ca="1">SUMIFS(Sales_Transactions!H:H, Sales_Transactions!A:A, A24)</f>
        <v>61.850000000000009</v>
      </c>
      <c r="I24">
        <f>SUMIFS(Sales_Transactions!G:G, Sales_Transactions!A:A, A24)</f>
        <v>61.850000000000009</v>
      </c>
      <c r="J24">
        <f ca="1">Transactions!$I24-Transactions!$H24</f>
        <v>0</v>
      </c>
    </row>
    <row r="25" spans="1:10" x14ac:dyDescent="0.45">
      <c r="A25" t="s">
        <v>282</v>
      </c>
      <c r="B25">
        <v>215</v>
      </c>
      <c r="C25">
        <v>3</v>
      </c>
      <c r="D25" s="3">
        <v>45707</v>
      </c>
      <c r="E25" t="str">
        <f>TEXT(Transactions!$D25,"dddd")</f>
        <v>Wednesday</v>
      </c>
      <c r="F25" t="s">
        <v>511</v>
      </c>
      <c r="G25" t="b">
        <v>0</v>
      </c>
      <c r="H25">
        <f ca="1">SUMIFS(Sales_Transactions!H:H, Sales_Transactions!A:A, A25)</f>
        <v>44.910000000000004</v>
      </c>
      <c r="I25">
        <f>SUMIFS(Sales_Transactions!G:G, Sales_Transactions!A:A, A25)</f>
        <v>44.910000000000004</v>
      </c>
      <c r="J25">
        <f ca="1">Transactions!$I25-Transactions!$H25</f>
        <v>0</v>
      </c>
    </row>
    <row r="26" spans="1:10" x14ac:dyDescent="0.45">
      <c r="A26" t="s">
        <v>24</v>
      </c>
      <c r="B26">
        <v>212</v>
      </c>
      <c r="C26">
        <v>6</v>
      </c>
      <c r="D26" s="3">
        <v>45707</v>
      </c>
      <c r="E26" t="str">
        <f>TEXT(Transactions!$D26,"dddd")</f>
        <v>Wednesday</v>
      </c>
      <c r="F26" t="s">
        <v>511</v>
      </c>
      <c r="G26" t="b">
        <v>0</v>
      </c>
      <c r="H26">
        <f ca="1">SUMIFS(Sales_Transactions!H:H, Sales_Transactions!A:A, A26)</f>
        <v>37.400000000000006</v>
      </c>
      <c r="I26">
        <f>SUMIFS(Sales_Transactions!G:G, Sales_Transactions!A:A, A26)</f>
        <v>37.400000000000006</v>
      </c>
      <c r="J26">
        <f ca="1">Transactions!$I26-Transactions!$H26</f>
        <v>0</v>
      </c>
    </row>
    <row r="27" spans="1:10" x14ac:dyDescent="0.45">
      <c r="A27" t="s">
        <v>25</v>
      </c>
      <c r="B27">
        <v>212</v>
      </c>
      <c r="C27">
        <v>6</v>
      </c>
      <c r="D27" s="3">
        <v>45707</v>
      </c>
      <c r="E27" t="str">
        <f>TEXT(Transactions!$D27,"dddd")</f>
        <v>Wednesday</v>
      </c>
      <c r="F27" t="s">
        <v>511</v>
      </c>
      <c r="G27" t="b">
        <v>0</v>
      </c>
      <c r="H27">
        <f ca="1">SUMIFS(Sales_Transactions!H:H, Sales_Transactions!A:A, A27)</f>
        <v>54.910000000000004</v>
      </c>
      <c r="I27">
        <f>SUMIFS(Sales_Transactions!G:G, Sales_Transactions!A:A, A27)</f>
        <v>54.910000000000004</v>
      </c>
      <c r="J27">
        <f ca="1">Transactions!$I27-Transactions!$H27</f>
        <v>0</v>
      </c>
    </row>
    <row r="28" spans="1:10" x14ac:dyDescent="0.45">
      <c r="A28" t="s">
        <v>283</v>
      </c>
      <c r="B28">
        <v>218</v>
      </c>
      <c r="C28">
        <v>7</v>
      </c>
      <c r="D28" s="3">
        <v>45695</v>
      </c>
      <c r="E28" t="str">
        <f>TEXT(Transactions!$D28,"dddd")</f>
        <v>Friday</v>
      </c>
      <c r="F28" t="s">
        <v>511</v>
      </c>
      <c r="G28" t="b">
        <v>0</v>
      </c>
      <c r="H28">
        <f ca="1">SUMIFS(Sales_Transactions!H:H, Sales_Transactions!A:A, A28)</f>
        <v>53.89</v>
      </c>
      <c r="I28">
        <f>SUMIFS(Sales_Transactions!G:G, Sales_Transactions!A:A, A28)</f>
        <v>63.870000000000005</v>
      </c>
      <c r="J28">
        <f ca="1">Transactions!$I28-Transactions!$H28</f>
        <v>9.980000000000004</v>
      </c>
    </row>
    <row r="29" spans="1:10" x14ac:dyDescent="0.45">
      <c r="A29" t="s">
        <v>26</v>
      </c>
      <c r="B29">
        <v>209</v>
      </c>
      <c r="C29">
        <v>7</v>
      </c>
      <c r="D29" s="3">
        <v>45695</v>
      </c>
      <c r="E29" t="str">
        <f>TEXT(Transactions!$D29,"dddd")</f>
        <v>Friday</v>
      </c>
      <c r="F29" t="s">
        <v>511</v>
      </c>
      <c r="G29" t="b">
        <v>0</v>
      </c>
      <c r="H29">
        <f ca="1">SUMIFS(Sales_Transactions!H:H, Sales_Transactions!A:A, A29)</f>
        <v>52.910000000000011</v>
      </c>
      <c r="I29">
        <f>SUMIFS(Sales_Transactions!G:G, Sales_Transactions!A:A, A29)</f>
        <v>60.890000000000008</v>
      </c>
      <c r="J29">
        <f ca="1">Transactions!$I29-Transactions!$H29</f>
        <v>7.9799999999999969</v>
      </c>
    </row>
    <row r="30" spans="1:10" x14ac:dyDescent="0.45">
      <c r="A30" t="s">
        <v>284</v>
      </c>
      <c r="B30">
        <v>208</v>
      </c>
      <c r="C30">
        <v>1</v>
      </c>
      <c r="D30" s="3">
        <v>45695</v>
      </c>
      <c r="E30" t="str">
        <f>TEXT(Transactions!$D30,"dddd")</f>
        <v>Friday</v>
      </c>
      <c r="F30" t="s">
        <v>512</v>
      </c>
      <c r="G30" t="b">
        <v>0</v>
      </c>
      <c r="H30">
        <f ca="1">SUMIFS(Sales_Transactions!H:H, Sales_Transactions!A:A, A30)</f>
        <v>38.135000000000005</v>
      </c>
      <c r="I30">
        <f>SUMIFS(Sales_Transactions!G:G, Sales_Transactions!A:A, A30)</f>
        <v>43.370000000000005</v>
      </c>
      <c r="J30">
        <f ca="1">Transactions!$I30-Transactions!$H30</f>
        <v>5.2349999999999994</v>
      </c>
    </row>
    <row r="31" spans="1:10" x14ac:dyDescent="0.45">
      <c r="A31" t="s">
        <v>285</v>
      </c>
      <c r="B31">
        <v>222</v>
      </c>
      <c r="C31">
        <v>6</v>
      </c>
      <c r="D31" s="3">
        <v>45695</v>
      </c>
      <c r="E31" t="str">
        <f>TEXT(Transactions!$D31,"dddd")</f>
        <v>Friday</v>
      </c>
      <c r="F31" t="s">
        <v>512</v>
      </c>
      <c r="G31" t="b">
        <v>0</v>
      </c>
      <c r="H31">
        <f ca="1">SUMIFS(Sales_Transactions!H:H, Sales_Transactions!A:A, A31)</f>
        <v>36.42</v>
      </c>
      <c r="I31">
        <f>SUMIFS(Sales_Transactions!G:G, Sales_Transactions!A:A, A31)</f>
        <v>36.42</v>
      </c>
      <c r="J31">
        <f ca="1">Transactions!$I31-Transactions!$H31</f>
        <v>0</v>
      </c>
    </row>
    <row r="32" spans="1:10" x14ac:dyDescent="0.45">
      <c r="A32" t="s">
        <v>286</v>
      </c>
      <c r="B32">
        <v>220</v>
      </c>
      <c r="C32">
        <v>5</v>
      </c>
      <c r="D32" s="3">
        <v>45731</v>
      </c>
      <c r="E32" t="str">
        <f>TEXT(Transactions!$D32,"dddd")</f>
        <v>Saturday</v>
      </c>
      <c r="F32" t="s">
        <v>513</v>
      </c>
      <c r="G32" t="b">
        <v>0</v>
      </c>
      <c r="H32">
        <f ca="1">SUMIFS(Sales_Transactions!H:H, Sales_Transactions!A:A, A32)</f>
        <v>18.05</v>
      </c>
      <c r="I32">
        <f>SUMIFS(Sales_Transactions!G:G, Sales_Transactions!A:A, A32)</f>
        <v>18.05</v>
      </c>
      <c r="J32">
        <f ca="1">Transactions!$I32-Transactions!$H32</f>
        <v>0</v>
      </c>
    </row>
    <row r="33" spans="1:10" x14ac:dyDescent="0.45">
      <c r="A33" t="s">
        <v>287</v>
      </c>
      <c r="B33">
        <v>222</v>
      </c>
      <c r="C33">
        <v>5</v>
      </c>
      <c r="D33" s="3">
        <v>45731</v>
      </c>
      <c r="E33" t="str">
        <f>TEXT(Transactions!$D33,"dddd")</f>
        <v>Saturday</v>
      </c>
      <c r="F33" t="s">
        <v>513</v>
      </c>
      <c r="G33" t="b">
        <v>0</v>
      </c>
      <c r="H33">
        <f ca="1">SUMIFS(Sales_Transactions!H:H, Sales_Transactions!A:A, A33)</f>
        <v>33.89</v>
      </c>
      <c r="I33">
        <f>SUMIFS(Sales_Transactions!G:G, Sales_Transactions!A:A, A33)</f>
        <v>33.89</v>
      </c>
      <c r="J33">
        <f ca="1">Transactions!$I33-Transactions!$H33</f>
        <v>0</v>
      </c>
    </row>
    <row r="34" spans="1:10" x14ac:dyDescent="0.45">
      <c r="A34" t="s">
        <v>27</v>
      </c>
      <c r="B34">
        <v>221</v>
      </c>
      <c r="C34">
        <v>4</v>
      </c>
      <c r="D34" s="3">
        <v>45731</v>
      </c>
      <c r="E34" t="str">
        <f>TEXT(Transactions!$D34,"dddd")</f>
        <v>Saturday</v>
      </c>
      <c r="F34" t="s">
        <v>513</v>
      </c>
      <c r="G34" t="b">
        <v>0</v>
      </c>
      <c r="H34">
        <f ca="1">SUMIFS(Sales_Transactions!H:H, Sales_Transactions!A:A, A34)</f>
        <v>32.930000000000007</v>
      </c>
      <c r="I34">
        <f>SUMIFS(Sales_Transactions!G:G, Sales_Transactions!A:A, A34)</f>
        <v>32.930000000000007</v>
      </c>
      <c r="J34">
        <f ca="1">Transactions!$I34-Transactions!$H34</f>
        <v>0</v>
      </c>
    </row>
    <row r="35" spans="1:10" x14ac:dyDescent="0.45">
      <c r="A35" t="s">
        <v>288</v>
      </c>
      <c r="B35">
        <v>222</v>
      </c>
      <c r="C35">
        <v>2</v>
      </c>
      <c r="D35" s="3">
        <v>45746</v>
      </c>
      <c r="E35" t="str">
        <f>TEXT(Transactions!$D35,"dddd")</f>
        <v>Sunday</v>
      </c>
      <c r="F35" t="s">
        <v>511</v>
      </c>
      <c r="G35" t="b">
        <v>0</v>
      </c>
      <c r="H35">
        <f ca="1">SUMIFS(Sales_Transactions!H:H, Sales_Transactions!A:A, A35)</f>
        <v>47.45</v>
      </c>
      <c r="I35">
        <f>SUMIFS(Sales_Transactions!G:G, Sales_Transactions!A:A, A35)</f>
        <v>47.45</v>
      </c>
      <c r="J35">
        <f ca="1">Transactions!$I35-Transactions!$H35</f>
        <v>0</v>
      </c>
    </row>
    <row r="36" spans="1:10" x14ac:dyDescent="0.45">
      <c r="A36" t="s">
        <v>28</v>
      </c>
      <c r="B36">
        <v>210</v>
      </c>
      <c r="C36">
        <v>1</v>
      </c>
      <c r="D36" s="3">
        <v>45746</v>
      </c>
      <c r="E36" t="str">
        <f>TEXT(Transactions!$D36,"dddd")</f>
        <v>Sunday</v>
      </c>
      <c r="F36" t="s">
        <v>511</v>
      </c>
      <c r="G36" t="b">
        <v>0</v>
      </c>
      <c r="H36">
        <f ca="1">SUMIFS(Sales_Transactions!H:H, Sales_Transactions!A:A, A36)</f>
        <v>44.94</v>
      </c>
      <c r="I36">
        <f>SUMIFS(Sales_Transactions!G:G, Sales_Transactions!A:A, A36)</f>
        <v>44.94</v>
      </c>
      <c r="J36">
        <f ca="1">Transactions!$I36-Transactions!$H36</f>
        <v>0</v>
      </c>
    </row>
    <row r="37" spans="1:10" x14ac:dyDescent="0.45">
      <c r="A37" t="s">
        <v>29</v>
      </c>
      <c r="B37">
        <v>210</v>
      </c>
      <c r="C37">
        <v>7</v>
      </c>
      <c r="D37" s="3">
        <v>45746</v>
      </c>
      <c r="E37" t="str">
        <f>TEXT(Transactions!$D37,"dddd")</f>
        <v>Sunday</v>
      </c>
      <c r="F37" t="s">
        <v>511</v>
      </c>
      <c r="G37" t="b">
        <v>0</v>
      </c>
      <c r="H37">
        <f ca="1">SUMIFS(Sales_Transactions!H:H, Sales_Transactions!A:A, A37)</f>
        <v>25.935000000000002</v>
      </c>
      <c r="I37">
        <f>SUMIFS(Sales_Transactions!G:G, Sales_Transactions!A:A, A37)</f>
        <v>30.42</v>
      </c>
      <c r="J37">
        <f ca="1">Transactions!$I37-Transactions!$H37</f>
        <v>4.4849999999999994</v>
      </c>
    </row>
    <row r="38" spans="1:10" x14ac:dyDescent="0.45">
      <c r="A38" t="s">
        <v>30</v>
      </c>
      <c r="B38">
        <v>222</v>
      </c>
      <c r="C38">
        <v>6</v>
      </c>
      <c r="D38" s="3">
        <v>45746</v>
      </c>
      <c r="E38" t="str">
        <f>TEXT(Transactions!$D38,"dddd")</f>
        <v>Sunday</v>
      </c>
      <c r="F38" t="s">
        <v>511</v>
      </c>
      <c r="G38" t="b">
        <v>0</v>
      </c>
      <c r="H38">
        <f ca="1">SUMIFS(Sales_Transactions!H:H, Sales_Transactions!A:A, A38)</f>
        <v>38.42</v>
      </c>
      <c r="I38">
        <f>SUMIFS(Sales_Transactions!G:G, Sales_Transactions!A:A, A38)</f>
        <v>38.42</v>
      </c>
      <c r="J38">
        <f ca="1">Transactions!$I38-Transactions!$H38</f>
        <v>0</v>
      </c>
    </row>
    <row r="39" spans="1:10" x14ac:dyDescent="0.45">
      <c r="A39" t="s">
        <v>289</v>
      </c>
      <c r="B39">
        <v>212</v>
      </c>
      <c r="C39">
        <v>7</v>
      </c>
      <c r="D39" s="3">
        <v>45695</v>
      </c>
      <c r="E39" t="str">
        <f>TEXT(Transactions!$D39,"dddd")</f>
        <v>Friday</v>
      </c>
      <c r="F39" t="s">
        <v>511</v>
      </c>
      <c r="G39" t="b">
        <v>0</v>
      </c>
      <c r="H39">
        <f ca="1">SUMIFS(Sales_Transactions!H:H, Sales_Transactions!A:A, A39)</f>
        <v>94.85</v>
      </c>
      <c r="I39">
        <f>SUMIFS(Sales_Transactions!G:G, Sales_Transactions!A:A, A39)</f>
        <v>94.85</v>
      </c>
      <c r="J39">
        <f ca="1">Transactions!$I39-Transactions!$H39</f>
        <v>0</v>
      </c>
    </row>
    <row r="40" spans="1:10" x14ac:dyDescent="0.45">
      <c r="A40" t="s">
        <v>31</v>
      </c>
      <c r="B40">
        <v>207</v>
      </c>
      <c r="C40">
        <v>5</v>
      </c>
      <c r="D40" s="3">
        <v>45695</v>
      </c>
      <c r="E40" t="str">
        <f>TEXT(Transactions!$D40,"dddd")</f>
        <v>Friday</v>
      </c>
      <c r="F40" t="s">
        <v>513</v>
      </c>
      <c r="G40" t="b">
        <v>0</v>
      </c>
      <c r="H40">
        <f ca="1">SUMIFS(Sales_Transactions!H:H, Sales_Transactions!A:A, A40)</f>
        <v>32.400000000000006</v>
      </c>
      <c r="I40">
        <f>SUMIFS(Sales_Transactions!G:G, Sales_Transactions!A:A, A40)</f>
        <v>32.400000000000006</v>
      </c>
      <c r="J40">
        <f ca="1">Transactions!$I40-Transactions!$H40</f>
        <v>0</v>
      </c>
    </row>
    <row r="41" spans="1:10" x14ac:dyDescent="0.45">
      <c r="A41" t="s">
        <v>290</v>
      </c>
      <c r="B41">
        <v>219</v>
      </c>
      <c r="C41">
        <v>2</v>
      </c>
      <c r="D41" s="3">
        <v>45695</v>
      </c>
      <c r="E41" t="str">
        <f>TEXT(Transactions!$D41,"dddd")</f>
        <v>Friday</v>
      </c>
      <c r="F41" t="s">
        <v>513</v>
      </c>
      <c r="G41" t="b">
        <v>0</v>
      </c>
      <c r="H41">
        <f ca="1">SUMIFS(Sales_Transactions!H:H, Sales_Transactions!A:A, A41)</f>
        <v>25.96</v>
      </c>
      <c r="I41">
        <f>SUMIFS(Sales_Transactions!G:G, Sales_Transactions!A:A, A41)</f>
        <v>25.96</v>
      </c>
      <c r="J41">
        <f ca="1">Transactions!$I41-Transactions!$H41</f>
        <v>0</v>
      </c>
    </row>
    <row r="42" spans="1:10" x14ac:dyDescent="0.45">
      <c r="A42" t="s">
        <v>32</v>
      </c>
      <c r="B42">
        <v>209</v>
      </c>
      <c r="C42">
        <v>7</v>
      </c>
      <c r="D42" s="3">
        <v>45695</v>
      </c>
      <c r="E42" t="str">
        <f>TEXT(Transactions!$D42,"dddd")</f>
        <v>Friday</v>
      </c>
      <c r="F42" t="s">
        <v>511</v>
      </c>
      <c r="G42" t="b">
        <v>0</v>
      </c>
      <c r="H42">
        <f ca="1">SUMIFS(Sales_Transactions!H:H, Sales_Transactions!A:A, A42)</f>
        <v>53.675000000000004</v>
      </c>
      <c r="I42">
        <f>SUMIFS(Sales_Transactions!G:G, Sales_Transactions!A:A, A42)</f>
        <v>67.400000000000006</v>
      </c>
      <c r="J42">
        <f ca="1">Transactions!$I42-Transactions!$H42</f>
        <v>13.725000000000001</v>
      </c>
    </row>
    <row r="43" spans="1:10" x14ac:dyDescent="0.45">
      <c r="A43" t="s">
        <v>291</v>
      </c>
      <c r="B43">
        <v>208</v>
      </c>
      <c r="C43">
        <v>1</v>
      </c>
      <c r="D43" s="3">
        <v>45725</v>
      </c>
      <c r="E43" t="str">
        <f>TEXT(Transactions!$D43,"dddd")</f>
        <v>Sunday</v>
      </c>
      <c r="F43" t="s">
        <v>511</v>
      </c>
      <c r="G43" t="b">
        <v>0</v>
      </c>
      <c r="H43">
        <f ca="1">SUMIFS(Sales_Transactions!H:H, Sales_Transactions!A:A, A43)</f>
        <v>51.39</v>
      </c>
      <c r="I43">
        <f>SUMIFS(Sales_Transactions!G:G, Sales_Transactions!A:A, A43)</f>
        <v>51.39</v>
      </c>
      <c r="J43">
        <f ca="1">Transactions!$I43-Transactions!$H43</f>
        <v>0</v>
      </c>
    </row>
    <row r="44" spans="1:10" x14ac:dyDescent="0.45">
      <c r="A44" t="s">
        <v>292</v>
      </c>
      <c r="B44">
        <v>221</v>
      </c>
      <c r="C44">
        <v>2</v>
      </c>
      <c r="D44" s="3">
        <v>45725</v>
      </c>
      <c r="E44" t="str">
        <f>TEXT(Transactions!$D44,"dddd")</f>
        <v>Sunday</v>
      </c>
      <c r="F44" t="s">
        <v>513</v>
      </c>
      <c r="G44" t="b">
        <v>0</v>
      </c>
      <c r="H44">
        <f ca="1">SUMIFS(Sales_Transactions!H:H, Sales_Transactions!A:A, A44)</f>
        <v>35.410000000000004</v>
      </c>
      <c r="I44">
        <f>SUMIFS(Sales_Transactions!G:G, Sales_Transactions!A:A, A44)</f>
        <v>35.410000000000004</v>
      </c>
      <c r="J44">
        <f ca="1">Transactions!$I44-Transactions!$H44</f>
        <v>0</v>
      </c>
    </row>
    <row r="45" spans="1:10" x14ac:dyDescent="0.45">
      <c r="A45" t="s">
        <v>293</v>
      </c>
      <c r="B45">
        <v>212</v>
      </c>
      <c r="C45">
        <v>5</v>
      </c>
      <c r="D45" s="3">
        <v>45704</v>
      </c>
      <c r="E45" t="str">
        <f>TEXT(Transactions!$D45,"dddd")</f>
        <v>Sunday</v>
      </c>
      <c r="F45" t="s">
        <v>513</v>
      </c>
      <c r="G45" t="b">
        <v>0</v>
      </c>
      <c r="H45">
        <f ca="1">SUMIFS(Sales_Transactions!H:H, Sales_Transactions!A:A, A45)</f>
        <v>70.38</v>
      </c>
      <c r="I45">
        <f>SUMIFS(Sales_Transactions!G:G, Sales_Transactions!A:A, A45)</f>
        <v>70.38</v>
      </c>
      <c r="J45">
        <f ca="1">Transactions!$I45-Transactions!$H45</f>
        <v>0</v>
      </c>
    </row>
    <row r="46" spans="1:10" x14ac:dyDescent="0.45">
      <c r="A46" t="s">
        <v>33</v>
      </c>
      <c r="B46">
        <v>218</v>
      </c>
      <c r="C46">
        <v>3</v>
      </c>
      <c r="D46" s="3">
        <v>45704</v>
      </c>
      <c r="E46" t="str">
        <f>TEXT(Transactions!$D46,"dddd")</f>
        <v>Sunday</v>
      </c>
      <c r="F46" t="s">
        <v>513</v>
      </c>
      <c r="G46" t="b">
        <v>0</v>
      </c>
      <c r="H46">
        <f ca="1">SUMIFS(Sales_Transactions!H:H, Sales_Transactions!A:A, A46)</f>
        <v>75.509999999999991</v>
      </c>
      <c r="I46">
        <f>SUMIFS(Sales_Transactions!G:G, Sales_Transactions!A:A, A46)</f>
        <v>83.09</v>
      </c>
      <c r="J46">
        <f ca="1">Transactions!$I46-Transactions!$H46</f>
        <v>7.5800000000000125</v>
      </c>
    </row>
    <row r="47" spans="1:10" x14ac:dyDescent="0.45">
      <c r="A47" t="s">
        <v>34</v>
      </c>
      <c r="B47">
        <v>220</v>
      </c>
      <c r="C47">
        <v>6</v>
      </c>
      <c r="D47" s="3">
        <v>45718</v>
      </c>
      <c r="E47" t="str">
        <f>TEXT(Transactions!$D47,"dddd")</f>
        <v>Sunday</v>
      </c>
      <c r="F47" t="s">
        <v>513</v>
      </c>
      <c r="G47" t="b">
        <v>0</v>
      </c>
      <c r="H47">
        <f ca="1">SUMIFS(Sales_Transactions!H:H, Sales_Transactions!A:A, A47)</f>
        <v>62.400000000000006</v>
      </c>
      <c r="I47">
        <f>SUMIFS(Sales_Transactions!G:G, Sales_Transactions!A:A, A47)</f>
        <v>62.400000000000006</v>
      </c>
      <c r="J47">
        <f ca="1">Transactions!$I47-Transactions!$H47</f>
        <v>0</v>
      </c>
    </row>
    <row r="48" spans="1:10" x14ac:dyDescent="0.45">
      <c r="A48" t="s">
        <v>294</v>
      </c>
      <c r="B48">
        <v>211</v>
      </c>
      <c r="C48">
        <v>2</v>
      </c>
      <c r="D48" s="3">
        <v>45718</v>
      </c>
      <c r="E48" t="str">
        <f>TEXT(Transactions!$D48,"dddd")</f>
        <v>Sunday</v>
      </c>
      <c r="F48" t="s">
        <v>512</v>
      </c>
      <c r="G48" t="b">
        <v>0</v>
      </c>
      <c r="H48">
        <f ca="1">SUMIFS(Sales_Transactions!H:H, Sales_Transactions!A:A, A48)</f>
        <v>30.440000000000005</v>
      </c>
      <c r="I48">
        <f>SUMIFS(Sales_Transactions!G:G, Sales_Transactions!A:A, A48)</f>
        <v>30.440000000000005</v>
      </c>
      <c r="J48">
        <f ca="1">Transactions!$I48-Transactions!$H48</f>
        <v>0</v>
      </c>
    </row>
    <row r="49" spans="1:10" x14ac:dyDescent="0.45">
      <c r="A49" t="s">
        <v>295</v>
      </c>
      <c r="B49">
        <v>222</v>
      </c>
      <c r="C49">
        <v>1</v>
      </c>
      <c r="D49" s="3">
        <v>45718</v>
      </c>
      <c r="E49" t="str">
        <f>TEXT(Transactions!$D49,"dddd")</f>
        <v>Sunday</v>
      </c>
      <c r="F49" t="s">
        <v>512</v>
      </c>
      <c r="G49" t="b">
        <v>0</v>
      </c>
      <c r="H49">
        <f ca="1">SUMIFS(Sales_Transactions!H:H, Sales_Transactions!A:A, A49)</f>
        <v>63.390000000000008</v>
      </c>
      <c r="I49">
        <f>SUMIFS(Sales_Transactions!G:G, Sales_Transactions!A:A, A49)</f>
        <v>63.390000000000008</v>
      </c>
      <c r="J49">
        <f ca="1">Transactions!$I49-Transactions!$H49</f>
        <v>0</v>
      </c>
    </row>
    <row r="50" spans="1:10" x14ac:dyDescent="0.45">
      <c r="A50" t="s">
        <v>35</v>
      </c>
      <c r="B50">
        <v>218</v>
      </c>
      <c r="C50">
        <v>5</v>
      </c>
      <c r="D50" s="3">
        <v>45728</v>
      </c>
      <c r="E50" t="str">
        <f>TEXT(Transactions!$D50,"dddd")</f>
        <v>Wednesday</v>
      </c>
      <c r="F50" t="s">
        <v>512</v>
      </c>
      <c r="G50" t="b">
        <v>0</v>
      </c>
      <c r="H50">
        <f ca="1">SUMIFS(Sales_Transactions!H:H, Sales_Transactions!A:A, A50)</f>
        <v>36.92</v>
      </c>
      <c r="I50">
        <f>SUMIFS(Sales_Transactions!G:G, Sales_Transactions!A:A, A50)</f>
        <v>36.92</v>
      </c>
      <c r="J50">
        <f ca="1">Transactions!$I50-Transactions!$H50</f>
        <v>0</v>
      </c>
    </row>
    <row r="51" spans="1:10" x14ac:dyDescent="0.45">
      <c r="A51" t="s">
        <v>296</v>
      </c>
      <c r="B51">
        <v>220</v>
      </c>
      <c r="C51">
        <v>3</v>
      </c>
      <c r="D51" s="3">
        <v>45728</v>
      </c>
      <c r="E51" t="str">
        <f>TEXT(Transactions!$D51,"dddd")</f>
        <v>Wednesday</v>
      </c>
      <c r="F51" t="s">
        <v>512</v>
      </c>
      <c r="G51" t="b">
        <v>0</v>
      </c>
      <c r="H51">
        <f ca="1">SUMIFS(Sales_Transactions!H:H, Sales_Transactions!A:A, A51)</f>
        <v>35.42</v>
      </c>
      <c r="I51">
        <f>SUMIFS(Sales_Transactions!G:G, Sales_Transactions!A:A, A51)</f>
        <v>35.42</v>
      </c>
      <c r="J51">
        <f ca="1">Transactions!$I51-Transactions!$H51</f>
        <v>0</v>
      </c>
    </row>
    <row r="52" spans="1:10" x14ac:dyDescent="0.45">
      <c r="A52" t="s">
        <v>36</v>
      </c>
      <c r="B52">
        <v>219</v>
      </c>
      <c r="C52">
        <v>7</v>
      </c>
      <c r="D52" s="3">
        <v>45718</v>
      </c>
      <c r="E52" t="str">
        <f>TEXT(Transactions!$D52,"dddd")</f>
        <v>Sunday</v>
      </c>
      <c r="F52" t="s">
        <v>512</v>
      </c>
      <c r="G52" t="b">
        <v>0</v>
      </c>
      <c r="H52">
        <f ca="1">SUMIFS(Sales_Transactions!H:H, Sales_Transactions!A:A, A52)</f>
        <v>33.409999999999997</v>
      </c>
      <c r="I52">
        <f>SUMIFS(Sales_Transactions!G:G, Sales_Transactions!A:A, A52)</f>
        <v>33.409999999999997</v>
      </c>
      <c r="J52">
        <f ca="1">Transactions!$I52-Transactions!$H52</f>
        <v>0</v>
      </c>
    </row>
    <row r="53" spans="1:10" x14ac:dyDescent="0.45">
      <c r="A53" t="s">
        <v>37</v>
      </c>
      <c r="B53">
        <v>215</v>
      </c>
      <c r="C53">
        <v>6</v>
      </c>
      <c r="D53" s="3">
        <v>45718</v>
      </c>
      <c r="E53" t="str">
        <f>TEXT(Transactions!$D53,"dddd")</f>
        <v>Sunday</v>
      </c>
      <c r="F53" t="s">
        <v>512</v>
      </c>
      <c r="G53" t="b">
        <v>0</v>
      </c>
      <c r="H53">
        <f ca="1">SUMIFS(Sales_Transactions!H:H, Sales_Transactions!A:A, A53)</f>
        <v>31.95</v>
      </c>
      <c r="I53">
        <f>SUMIFS(Sales_Transactions!G:G, Sales_Transactions!A:A, A53)</f>
        <v>31.95</v>
      </c>
      <c r="J53">
        <f ca="1">Transactions!$I53-Transactions!$H53</f>
        <v>0</v>
      </c>
    </row>
    <row r="54" spans="1:10" x14ac:dyDescent="0.45">
      <c r="A54" t="s">
        <v>38</v>
      </c>
      <c r="B54">
        <v>222</v>
      </c>
      <c r="C54">
        <v>2</v>
      </c>
      <c r="D54" s="3">
        <v>45718</v>
      </c>
      <c r="E54" t="str">
        <f>TEXT(Transactions!$D54,"dddd")</f>
        <v>Sunday</v>
      </c>
      <c r="F54" t="s">
        <v>511</v>
      </c>
      <c r="G54" t="b">
        <v>0</v>
      </c>
      <c r="H54">
        <f ca="1">SUMIFS(Sales_Transactions!H:H, Sales_Transactions!A:A, A54)</f>
        <v>33.409999999999997</v>
      </c>
      <c r="I54">
        <f>SUMIFS(Sales_Transactions!G:G, Sales_Transactions!A:A, A54)</f>
        <v>33.409999999999997</v>
      </c>
      <c r="J54">
        <f ca="1">Transactions!$I54-Transactions!$H54</f>
        <v>0</v>
      </c>
    </row>
    <row r="55" spans="1:10" x14ac:dyDescent="0.45">
      <c r="A55" t="s">
        <v>39</v>
      </c>
      <c r="B55">
        <v>208</v>
      </c>
      <c r="C55">
        <v>1</v>
      </c>
      <c r="D55" s="3">
        <v>45718</v>
      </c>
      <c r="E55" t="str">
        <f>TEXT(Transactions!$D55,"dddd")</f>
        <v>Sunday</v>
      </c>
      <c r="F55" t="s">
        <v>511</v>
      </c>
      <c r="G55" t="b">
        <v>0</v>
      </c>
      <c r="H55">
        <f ca="1">SUMIFS(Sales_Transactions!H:H, Sales_Transactions!A:A, A55)</f>
        <v>102.24000000000001</v>
      </c>
      <c r="I55">
        <f>SUMIFS(Sales_Transactions!G:G, Sales_Transactions!A:A, A55)</f>
        <v>102.24000000000001</v>
      </c>
      <c r="J55">
        <f ca="1">Transactions!$I55-Transactions!$H55</f>
        <v>0</v>
      </c>
    </row>
    <row r="56" spans="1:10" x14ac:dyDescent="0.45">
      <c r="A56" t="s">
        <v>40</v>
      </c>
      <c r="B56">
        <v>212</v>
      </c>
      <c r="C56">
        <v>3</v>
      </c>
      <c r="D56" s="3">
        <v>45744</v>
      </c>
      <c r="E56" t="str">
        <f>TEXT(Transactions!$D56,"dddd")</f>
        <v>Friday</v>
      </c>
      <c r="F56" t="s">
        <v>511</v>
      </c>
      <c r="G56" t="b">
        <v>0</v>
      </c>
      <c r="H56">
        <f ca="1">SUMIFS(Sales_Transactions!H:H, Sales_Transactions!A:A, A56)</f>
        <v>15.96</v>
      </c>
      <c r="I56">
        <f>SUMIFS(Sales_Transactions!G:G, Sales_Transactions!A:A, A56)</f>
        <v>15.96</v>
      </c>
      <c r="J56">
        <f ca="1">Transactions!$I56-Transactions!$H56</f>
        <v>0</v>
      </c>
    </row>
    <row r="57" spans="1:10" x14ac:dyDescent="0.45">
      <c r="A57" t="s">
        <v>41</v>
      </c>
      <c r="B57">
        <v>213</v>
      </c>
      <c r="C57">
        <v>6</v>
      </c>
      <c r="D57" s="3">
        <v>45744</v>
      </c>
      <c r="E57" t="str">
        <f>TEXT(Transactions!$D57,"dddd")</f>
        <v>Friday</v>
      </c>
      <c r="F57" t="s">
        <v>511</v>
      </c>
      <c r="G57" t="b">
        <v>0</v>
      </c>
      <c r="H57">
        <f ca="1">SUMIFS(Sales_Transactions!H:H, Sales_Transactions!A:A, A57)</f>
        <v>24.430000000000003</v>
      </c>
      <c r="I57">
        <f>SUMIFS(Sales_Transactions!G:G, Sales_Transactions!A:A, A57)</f>
        <v>24.430000000000003</v>
      </c>
      <c r="J57">
        <f ca="1">Transactions!$I57-Transactions!$H57</f>
        <v>0</v>
      </c>
    </row>
    <row r="58" spans="1:10" x14ac:dyDescent="0.45">
      <c r="A58" t="s">
        <v>297</v>
      </c>
      <c r="B58">
        <v>213</v>
      </c>
      <c r="C58">
        <v>6</v>
      </c>
      <c r="D58" s="3">
        <v>45704</v>
      </c>
      <c r="E58" t="str">
        <f>TEXT(Transactions!$D58,"dddd")</f>
        <v>Sunday</v>
      </c>
      <c r="F58" t="s">
        <v>511</v>
      </c>
      <c r="G58" t="b">
        <v>0</v>
      </c>
      <c r="H58">
        <f ca="1">SUMIFS(Sales_Transactions!H:H, Sales_Transactions!A:A, A58)</f>
        <v>28.950000000000003</v>
      </c>
      <c r="I58">
        <f>SUMIFS(Sales_Transactions!G:G, Sales_Transactions!A:A, A58)</f>
        <v>28.950000000000003</v>
      </c>
      <c r="J58">
        <f ca="1">Transactions!$I58-Transactions!$H58</f>
        <v>0</v>
      </c>
    </row>
    <row r="59" spans="1:10" x14ac:dyDescent="0.45">
      <c r="A59" t="s">
        <v>42</v>
      </c>
      <c r="B59">
        <v>216</v>
      </c>
      <c r="C59">
        <v>5</v>
      </c>
      <c r="D59" s="3">
        <v>45704</v>
      </c>
      <c r="E59" t="str">
        <f>TEXT(Transactions!$D59,"dddd")</f>
        <v>Sunday</v>
      </c>
      <c r="F59" t="s">
        <v>511</v>
      </c>
      <c r="G59" t="b">
        <v>0</v>
      </c>
      <c r="H59">
        <f ca="1">SUMIFS(Sales_Transactions!H:H, Sales_Transactions!A:A, A59)</f>
        <v>39.900000000000006</v>
      </c>
      <c r="I59">
        <f>SUMIFS(Sales_Transactions!G:G, Sales_Transactions!A:A, A59)</f>
        <v>39.900000000000006</v>
      </c>
      <c r="J59">
        <f ca="1">Transactions!$I59-Transactions!$H59</f>
        <v>0</v>
      </c>
    </row>
    <row r="60" spans="1:10" x14ac:dyDescent="0.45">
      <c r="A60" t="s">
        <v>298</v>
      </c>
      <c r="B60">
        <v>217</v>
      </c>
      <c r="C60">
        <v>1</v>
      </c>
      <c r="D60" s="3">
        <v>45704</v>
      </c>
      <c r="E60" t="str">
        <f>TEXT(Transactions!$D60,"dddd")</f>
        <v>Sunday</v>
      </c>
      <c r="F60" t="s">
        <v>512</v>
      </c>
      <c r="G60" t="b">
        <v>0</v>
      </c>
      <c r="H60">
        <f ca="1">SUMIFS(Sales_Transactions!H:H, Sales_Transactions!A:A, A60)</f>
        <v>45.410000000000004</v>
      </c>
      <c r="I60">
        <f>SUMIFS(Sales_Transactions!G:G, Sales_Transactions!A:A, A60)</f>
        <v>45.410000000000004</v>
      </c>
      <c r="J60">
        <f ca="1">Transactions!$I60-Transactions!$H60</f>
        <v>0</v>
      </c>
    </row>
    <row r="61" spans="1:10" x14ac:dyDescent="0.45">
      <c r="A61" t="s">
        <v>299</v>
      </c>
      <c r="B61">
        <v>219</v>
      </c>
      <c r="C61">
        <v>1</v>
      </c>
      <c r="D61" s="3">
        <v>45704</v>
      </c>
      <c r="E61" t="str">
        <f>TEXT(Transactions!$D61,"dddd")</f>
        <v>Sunday</v>
      </c>
      <c r="F61" t="s">
        <v>512</v>
      </c>
      <c r="G61" t="b">
        <v>0</v>
      </c>
      <c r="H61">
        <f ca="1">SUMIFS(Sales_Transactions!H:H, Sales_Transactions!A:A, A61)</f>
        <v>30.950000000000003</v>
      </c>
      <c r="I61">
        <f>SUMIFS(Sales_Transactions!G:G, Sales_Transactions!A:A, A61)</f>
        <v>30.950000000000003</v>
      </c>
      <c r="J61">
        <f ca="1">Transactions!$I61-Transactions!$H61</f>
        <v>0</v>
      </c>
    </row>
    <row r="62" spans="1:10" x14ac:dyDescent="0.45">
      <c r="A62" t="s">
        <v>43</v>
      </c>
      <c r="B62">
        <v>215</v>
      </c>
      <c r="C62">
        <v>7</v>
      </c>
      <c r="D62" s="3">
        <v>45731</v>
      </c>
      <c r="E62" t="str">
        <f>TEXT(Transactions!$D62,"dddd")</f>
        <v>Saturday</v>
      </c>
      <c r="F62" t="s">
        <v>511</v>
      </c>
      <c r="G62" t="b">
        <v>0</v>
      </c>
      <c r="H62">
        <f ca="1">SUMIFS(Sales_Transactions!H:H, Sales_Transactions!A:A, A62)</f>
        <v>70.88</v>
      </c>
      <c r="I62">
        <f>SUMIFS(Sales_Transactions!G:G, Sales_Transactions!A:A, A62)</f>
        <v>70.88</v>
      </c>
      <c r="J62">
        <f ca="1">Transactions!$I62-Transactions!$H62</f>
        <v>0</v>
      </c>
    </row>
    <row r="63" spans="1:10" x14ac:dyDescent="0.45">
      <c r="A63" t="s">
        <v>44</v>
      </c>
      <c r="B63">
        <v>211</v>
      </c>
      <c r="C63">
        <v>6</v>
      </c>
      <c r="D63" s="3">
        <v>45731</v>
      </c>
      <c r="E63" t="str">
        <f>TEXT(Transactions!$D63,"dddd")</f>
        <v>Saturday</v>
      </c>
      <c r="F63" t="s">
        <v>511</v>
      </c>
      <c r="G63" t="b">
        <v>0</v>
      </c>
      <c r="H63">
        <f ca="1">SUMIFS(Sales_Transactions!H:H, Sales_Transactions!A:A, A63)</f>
        <v>33.92</v>
      </c>
      <c r="I63">
        <f>SUMIFS(Sales_Transactions!G:G, Sales_Transactions!A:A, A63)</f>
        <v>33.92</v>
      </c>
      <c r="J63">
        <f ca="1">Transactions!$I63-Transactions!$H63</f>
        <v>0</v>
      </c>
    </row>
    <row r="64" spans="1:10" x14ac:dyDescent="0.45">
      <c r="A64" t="s">
        <v>300</v>
      </c>
      <c r="B64">
        <v>220</v>
      </c>
      <c r="C64">
        <v>4</v>
      </c>
      <c r="D64" s="3">
        <v>45736</v>
      </c>
      <c r="E64" t="str">
        <f>TEXT(Transactions!$D64,"dddd")</f>
        <v>Thursday</v>
      </c>
      <c r="F64" t="s">
        <v>513</v>
      </c>
      <c r="G64" t="b">
        <v>0</v>
      </c>
      <c r="H64">
        <f ca="1">SUMIFS(Sales_Transactions!H:H, Sales_Transactions!A:A, A64)</f>
        <v>26.96</v>
      </c>
      <c r="I64">
        <f>SUMIFS(Sales_Transactions!G:G, Sales_Transactions!A:A, A64)</f>
        <v>26.96</v>
      </c>
      <c r="J64">
        <f ca="1">Transactions!$I64-Transactions!$H64</f>
        <v>0</v>
      </c>
    </row>
    <row r="65" spans="1:10" x14ac:dyDescent="0.45">
      <c r="A65" t="s">
        <v>301</v>
      </c>
      <c r="B65">
        <v>222</v>
      </c>
      <c r="C65">
        <v>5</v>
      </c>
      <c r="D65" s="3">
        <v>45736</v>
      </c>
      <c r="E65" t="str">
        <f>TEXT(Transactions!$D65,"dddd")</f>
        <v>Thursday</v>
      </c>
      <c r="F65" t="s">
        <v>513</v>
      </c>
      <c r="G65" t="b">
        <v>0</v>
      </c>
      <c r="H65">
        <f ca="1">SUMIFS(Sales_Transactions!H:H, Sales_Transactions!A:A, A65)</f>
        <v>47.190000000000005</v>
      </c>
      <c r="I65">
        <f>SUMIFS(Sales_Transactions!G:G, Sales_Transactions!A:A, A65)</f>
        <v>47.190000000000005</v>
      </c>
      <c r="J65">
        <f ca="1">Transactions!$I65-Transactions!$H65</f>
        <v>0</v>
      </c>
    </row>
    <row r="66" spans="1:10" x14ac:dyDescent="0.45">
      <c r="A66" t="s">
        <v>45</v>
      </c>
      <c r="B66">
        <v>210</v>
      </c>
      <c r="C66">
        <v>4</v>
      </c>
      <c r="D66" s="3">
        <v>45736</v>
      </c>
      <c r="E66" t="str">
        <f>TEXT(Transactions!$D66,"dddd")</f>
        <v>Thursday</v>
      </c>
      <c r="F66" t="s">
        <v>513</v>
      </c>
      <c r="G66" t="b">
        <v>0</v>
      </c>
      <c r="H66">
        <f ca="1">SUMIFS(Sales_Transactions!H:H, Sales_Transactions!A:A, A66)</f>
        <v>18.440000000000001</v>
      </c>
      <c r="I66">
        <f>SUMIFS(Sales_Transactions!G:G, Sales_Transactions!A:A, A66)</f>
        <v>18.440000000000001</v>
      </c>
      <c r="J66">
        <f ca="1">Transactions!$I66-Transactions!$H66</f>
        <v>0</v>
      </c>
    </row>
    <row r="67" spans="1:10" x14ac:dyDescent="0.45">
      <c r="A67" t="s">
        <v>302</v>
      </c>
      <c r="B67">
        <v>215</v>
      </c>
      <c r="C67">
        <v>3</v>
      </c>
      <c r="D67" s="3">
        <v>45746</v>
      </c>
      <c r="E67" t="str">
        <f>TEXT(Transactions!$D67,"dddd")</f>
        <v>Sunday</v>
      </c>
      <c r="F67" t="s">
        <v>513</v>
      </c>
      <c r="G67" t="b">
        <v>0</v>
      </c>
      <c r="H67">
        <f ca="1">SUMIFS(Sales_Transactions!H:H, Sales_Transactions!A:A, A67)</f>
        <v>47.870000000000005</v>
      </c>
      <c r="I67">
        <f>SUMIFS(Sales_Transactions!G:G, Sales_Transactions!A:A, A67)</f>
        <v>47.870000000000005</v>
      </c>
      <c r="J67">
        <f ca="1">Transactions!$I67-Transactions!$H67</f>
        <v>0</v>
      </c>
    </row>
    <row r="68" spans="1:10" x14ac:dyDescent="0.45">
      <c r="A68" t="s">
        <v>46</v>
      </c>
      <c r="B68">
        <v>210</v>
      </c>
      <c r="C68">
        <v>6</v>
      </c>
      <c r="D68" s="3">
        <v>45746</v>
      </c>
      <c r="E68" t="str">
        <f>TEXT(Transactions!$D68,"dddd")</f>
        <v>Sunday</v>
      </c>
      <c r="F68" t="s">
        <v>511</v>
      </c>
      <c r="G68" t="b">
        <v>0</v>
      </c>
      <c r="H68">
        <f ca="1">SUMIFS(Sales_Transactions!H:H, Sales_Transactions!A:A, A68)</f>
        <v>66.37</v>
      </c>
      <c r="I68">
        <f>SUMIFS(Sales_Transactions!G:G, Sales_Transactions!A:A, A68)</f>
        <v>66.37</v>
      </c>
      <c r="J68">
        <f ca="1">Transactions!$I68-Transactions!$H68</f>
        <v>0</v>
      </c>
    </row>
    <row r="69" spans="1:10" x14ac:dyDescent="0.45">
      <c r="A69" t="s">
        <v>303</v>
      </c>
      <c r="B69">
        <v>219</v>
      </c>
      <c r="C69">
        <v>1</v>
      </c>
      <c r="D69" s="3">
        <v>45746</v>
      </c>
      <c r="E69" t="str">
        <f>TEXT(Transactions!$D69,"dddd")</f>
        <v>Sunday</v>
      </c>
      <c r="F69" t="s">
        <v>511</v>
      </c>
      <c r="G69" t="b">
        <v>0</v>
      </c>
      <c r="H69">
        <f ca="1">SUMIFS(Sales_Transactions!H:H, Sales_Transactions!A:A, A69)</f>
        <v>56.92</v>
      </c>
      <c r="I69">
        <f>SUMIFS(Sales_Transactions!G:G, Sales_Transactions!A:A, A69)</f>
        <v>56.92</v>
      </c>
      <c r="J69">
        <f ca="1">Transactions!$I69-Transactions!$H69</f>
        <v>0</v>
      </c>
    </row>
    <row r="70" spans="1:10" x14ac:dyDescent="0.45">
      <c r="A70" t="s">
        <v>304</v>
      </c>
      <c r="B70">
        <v>216</v>
      </c>
      <c r="C70">
        <v>1</v>
      </c>
      <c r="D70" s="3">
        <v>45746</v>
      </c>
      <c r="E70" t="str">
        <f>TEXT(Transactions!$D70,"dddd")</f>
        <v>Sunday</v>
      </c>
      <c r="F70" t="s">
        <v>511</v>
      </c>
      <c r="G70" t="b">
        <v>0</v>
      </c>
      <c r="H70">
        <f ca="1">SUMIFS(Sales_Transactions!H:H, Sales_Transactions!A:A, A70)</f>
        <v>28.940000000000005</v>
      </c>
      <c r="I70">
        <f>SUMIFS(Sales_Transactions!G:G, Sales_Transactions!A:A, A70)</f>
        <v>28.940000000000005</v>
      </c>
      <c r="J70">
        <f ca="1">Transactions!$I70-Transactions!$H70</f>
        <v>0</v>
      </c>
    </row>
    <row r="71" spans="1:10" x14ac:dyDescent="0.45">
      <c r="A71" t="s">
        <v>47</v>
      </c>
      <c r="B71">
        <v>210</v>
      </c>
      <c r="C71">
        <v>7</v>
      </c>
      <c r="D71" s="3">
        <v>45746</v>
      </c>
      <c r="E71" t="str">
        <f>TEXT(Transactions!$D71,"dddd")</f>
        <v>Sunday</v>
      </c>
      <c r="F71" t="s">
        <v>511</v>
      </c>
      <c r="G71" t="b">
        <v>0</v>
      </c>
      <c r="H71">
        <f ca="1">SUMIFS(Sales_Transactions!H:H, Sales_Transactions!A:A, A71)</f>
        <v>36.910000000000004</v>
      </c>
      <c r="I71">
        <f>SUMIFS(Sales_Transactions!G:G, Sales_Transactions!A:A, A71)</f>
        <v>36.910000000000004</v>
      </c>
      <c r="J71">
        <f ca="1">Transactions!$I71-Transactions!$H71</f>
        <v>0</v>
      </c>
    </row>
    <row r="72" spans="1:10" x14ac:dyDescent="0.45">
      <c r="A72" t="s">
        <v>305</v>
      </c>
      <c r="B72">
        <v>213</v>
      </c>
      <c r="C72">
        <v>1</v>
      </c>
      <c r="D72" s="3">
        <v>45703</v>
      </c>
      <c r="E72" t="str">
        <f>TEXT(Transactions!$D72,"dddd")</f>
        <v>Saturday</v>
      </c>
      <c r="F72" t="s">
        <v>511</v>
      </c>
      <c r="G72" t="b">
        <v>0</v>
      </c>
      <c r="H72">
        <f ca="1">SUMIFS(Sales_Transactions!H:H, Sales_Transactions!A:A, A72)</f>
        <v>42.430000000000007</v>
      </c>
      <c r="I72">
        <f>SUMIFS(Sales_Transactions!G:G, Sales_Transactions!A:A, A72)</f>
        <v>42.430000000000007</v>
      </c>
      <c r="J72">
        <f ca="1">Transactions!$I72-Transactions!$H72</f>
        <v>0</v>
      </c>
    </row>
    <row r="73" spans="1:10" x14ac:dyDescent="0.45">
      <c r="A73" t="s">
        <v>48</v>
      </c>
      <c r="B73">
        <v>211</v>
      </c>
      <c r="C73">
        <v>2</v>
      </c>
      <c r="D73" s="3">
        <v>45703</v>
      </c>
      <c r="E73" t="str">
        <f>TEXT(Transactions!$D73,"dddd")</f>
        <v>Saturday</v>
      </c>
      <c r="F73" t="s">
        <v>511</v>
      </c>
      <c r="G73" t="b">
        <v>0</v>
      </c>
      <c r="H73">
        <f ca="1">SUMIFS(Sales_Transactions!H:H, Sales_Transactions!A:A, A73)</f>
        <v>10.97</v>
      </c>
      <c r="I73">
        <f>SUMIFS(Sales_Transactions!G:G, Sales_Transactions!A:A, A73)</f>
        <v>10.97</v>
      </c>
      <c r="J73">
        <f ca="1">Transactions!$I73-Transactions!$H73</f>
        <v>0</v>
      </c>
    </row>
    <row r="74" spans="1:10" x14ac:dyDescent="0.45">
      <c r="A74" t="s">
        <v>306</v>
      </c>
      <c r="B74">
        <v>216</v>
      </c>
      <c r="C74">
        <v>4</v>
      </c>
      <c r="D74" s="3">
        <v>45703</v>
      </c>
      <c r="E74" t="str">
        <f>TEXT(Transactions!$D74,"dddd")</f>
        <v>Saturday</v>
      </c>
      <c r="F74" t="s">
        <v>511</v>
      </c>
      <c r="G74" t="b">
        <v>0</v>
      </c>
      <c r="H74">
        <f ca="1">SUMIFS(Sales_Transactions!H:H, Sales_Transactions!A:A, A74)</f>
        <v>13.96</v>
      </c>
      <c r="I74">
        <f>SUMIFS(Sales_Transactions!G:G, Sales_Transactions!A:A, A74)</f>
        <v>13.96</v>
      </c>
      <c r="J74">
        <f ca="1">Transactions!$I74-Transactions!$H74</f>
        <v>0</v>
      </c>
    </row>
    <row r="75" spans="1:10" x14ac:dyDescent="0.45">
      <c r="A75" t="s">
        <v>49</v>
      </c>
      <c r="B75">
        <v>213</v>
      </c>
      <c r="C75">
        <v>1</v>
      </c>
      <c r="D75" s="3">
        <v>45703</v>
      </c>
      <c r="E75" t="str">
        <f>TEXT(Transactions!$D75,"dddd")</f>
        <v>Saturday</v>
      </c>
      <c r="F75" t="s">
        <v>511</v>
      </c>
      <c r="G75" t="b">
        <v>0</v>
      </c>
      <c r="H75">
        <f ca="1">SUMIFS(Sales_Transactions!H:H, Sales_Transactions!A:A, A75)</f>
        <v>15.96</v>
      </c>
      <c r="I75">
        <f>SUMIFS(Sales_Transactions!G:G, Sales_Transactions!A:A, A75)</f>
        <v>15.96</v>
      </c>
      <c r="J75">
        <f ca="1">Transactions!$I75-Transactions!$H75</f>
        <v>0</v>
      </c>
    </row>
    <row r="76" spans="1:10" x14ac:dyDescent="0.45">
      <c r="A76" t="s">
        <v>50</v>
      </c>
      <c r="B76">
        <v>215</v>
      </c>
      <c r="C76">
        <v>7</v>
      </c>
      <c r="D76" s="3">
        <v>45703</v>
      </c>
      <c r="E76" t="str">
        <f>TEXT(Transactions!$D76,"dddd")</f>
        <v>Saturday</v>
      </c>
      <c r="F76" t="s">
        <v>511</v>
      </c>
      <c r="G76" t="b">
        <v>0</v>
      </c>
      <c r="H76">
        <f ca="1">SUMIFS(Sales_Transactions!H:H, Sales_Transactions!A:A, A76)</f>
        <v>43.41</v>
      </c>
      <c r="I76">
        <f>SUMIFS(Sales_Transactions!G:G, Sales_Transactions!A:A, A76)</f>
        <v>43.41</v>
      </c>
      <c r="J76">
        <f ca="1">Transactions!$I76-Transactions!$H76</f>
        <v>0</v>
      </c>
    </row>
    <row r="77" spans="1:10" x14ac:dyDescent="0.45">
      <c r="A77" t="s">
        <v>51</v>
      </c>
      <c r="B77">
        <v>211</v>
      </c>
      <c r="C77">
        <v>2</v>
      </c>
      <c r="D77" s="3">
        <v>45703</v>
      </c>
      <c r="E77" t="str">
        <f>TEXT(Transactions!$D77,"dddd")</f>
        <v>Saturday</v>
      </c>
      <c r="F77" t="s">
        <v>511</v>
      </c>
      <c r="G77" t="b">
        <v>0</v>
      </c>
      <c r="H77">
        <f ca="1">SUMIFS(Sales_Transactions!H:H, Sales_Transactions!A:A, A77)</f>
        <v>91.860000000000014</v>
      </c>
      <c r="I77">
        <f>SUMIFS(Sales_Transactions!G:G, Sales_Transactions!A:A, A77)</f>
        <v>97.84</v>
      </c>
      <c r="J77">
        <f ca="1">Transactions!$I77-Transactions!$H77</f>
        <v>5.9799999999999898</v>
      </c>
    </row>
    <row r="78" spans="1:10" x14ac:dyDescent="0.45">
      <c r="A78" t="s">
        <v>307</v>
      </c>
      <c r="B78">
        <v>212</v>
      </c>
      <c r="C78">
        <v>3</v>
      </c>
      <c r="D78" s="3">
        <v>45746</v>
      </c>
      <c r="E78" t="str">
        <f>TEXT(Transactions!$D78,"dddd")</f>
        <v>Sunday</v>
      </c>
      <c r="F78" t="s">
        <v>511</v>
      </c>
      <c r="G78" t="b">
        <v>0</v>
      </c>
      <c r="H78">
        <f ca="1">SUMIFS(Sales_Transactions!H:H, Sales_Transactions!A:A, A78)</f>
        <v>34.185000000000002</v>
      </c>
      <c r="I78">
        <f>SUMIFS(Sales_Transactions!G:G, Sales_Transactions!A:A, A78)</f>
        <v>40.410000000000004</v>
      </c>
      <c r="J78">
        <f ca="1">Transactions!$I78-Transactions!$H78</f>
        <v>6.2250000000000014</v>
      </c>
    </row>
    <row r="79" spans="1:10" x14ac:dyDescent="0.45">
      <c r="A79" t="s">
        <v>52</v>
      </c>
      <c r="B79">
        <v>215</v>
      </c>
      <c r="C79">
        <v>2</v>
      </c>
      <c r="D79" s="3">
        <v>45746</v>
      </c>
      <c r="E79" t="str">
        <f>TEXT(Transactions!$D79,"dddd")</f>
        <v>Sunday</v>
      </c>
      <c r="F79" t="s">
        <v>511</v>
      </c>
      <c r="G79" t="b">
        <v>1</v>
      </c>
      <c r="H79">
        <f ca="1">SUMIFS(Sales_Transactions!H:H, Sales_Transactions!A:A, A79)</f>
        <v>46.940000000000005</v>
      </c>
      <c r="I79">
        <f>SUMIFS(Sales_Transactions!G:G, Sales_Transactions!A:A, A79)</f>
        <v>61.890000000000008</v>
      </c>
      <c r="J79">
        <f ca="1">Transactions!$I79-Transactions!$H79</f>
        <v>14.950000000000003</v>
      </c>
    </row>
    <row r="80" spans="1:10" x14ac:dyDescent="0.45">
      <c r="A80" t="s">
        <v>308</v>
      </c>
      <c r="B80">
        <v>220</v>
      </c>
      <c r="C80">
        <v>2</v>
      </c>
      <c r="D80" s="3">
        <v>45746</v>
      </c>
      <c r="E80" t="str">
        <f>TEXT(Transactions!$D80,"dddd")</f>
        <v>Sunday</v>
      </c>
      <c r="F80" t="s">
        <v>511</v>
      </c>
      <c r="G80" t="b">
        <v>1</v>
      </c>
      <c r="H80">
        <f ca="1">SUMIFS(Sales_Transactions!H:H, Sales_Transactions!A:A, A80)</f>
        <v>22.430000000000003</v>
      </c>
      <c r="I80">
        <f>SUMIFS(Sales_Transactions!G:G, Sales_Transactions!A:A, A80)</f>
        <v>25.430000000000003</v>
      </c>
      <c r="J80">
        <f ca="1">Transactions!$I80-Transactions!$H80</f>
        <v>3</v>
      </c>
    </row>
    <row r="81" spans="1:10" x14ac:dyDescent="0.45">
      <c r="A81" t="s">
        <v>53</v>
      </c>
      <c r="B81">
        <v>210</v>
      </c>
      <c r="C81">
        <v>3</v>
      </c>
      <c r="D81" s="3">
        <v>45743</v>
      </c>
      <c r="E81" t="str">
        <f>TEXT(Transactions!$D81,"dddd")</f>
        <v>Thursday</v>
      </c>
      <c r="F81" t="s">
        <v>511</v>
      </c>
      <c r="G81" t="b">
        <v>1</v>
      </c>
      <c r="H81">
        <f ca="1">SUMIFS(Sales_Transactions!H:H, Sales_Transactions!A:A, A81)</f>
        <v>67.320000000000007</v>
      </c>
      <c r="I81">
        <f>SUMIFS(Sales_Transactions!G:G, Sales_Transactions!A:A, A81)</f>
        <v>67.320000000000007</v>
      </c>
      <c r="J81">
        <f ca="1">Transactions!$I81-Transactions!$H81</f>
        <v>0</v>
      </c>
    </row>
    <row r="82" spans="1:10" x14ac:dyDescent="0.45">
      <c r="A82" t="s">
        <v>309</v>
      </c>
      <c r="B82">
        <v>221</v>
      </c>
      <c r="C82">
        <v>1</v>
      </c>
      <c r="D82" s="3">
        <v>45743</v>
      </c>
      <c r="E82" t="str">
        <f>TEXT(Transactions!$D82,"dddd")</f>
        <v>Thursday</v>
      </c>
      <c r="F82" t="s">
        <v>511</v>
      </c>
      <c r="G82" t="b">
        <v>1</v>
      </c>
      <c r="H82">
        <f ca="1">SUMIFS(Sales_Transactions!H:H, Sales_Transactions!A:A, A82)</f>
        <v>29.655000000000005</v>
      </c>
      <c r="I82">
        <f>SUMIFS(Sales_Transactions!G:G, Sales_Transactions!A:A, A82)</f>
        <v>35.880000000000003</v>
      </c>
      <c r="J82">
        <f ca="1">Transactions!$I82-Transactions!$H82</f>
        <v>6.2249999999999979</v>
      </c>
    </row>
    <row r="83" spans="1:10" x14ac:dyDescent="0.45">
      <c r="A83" t="s">
        <v>310</v>
      </c>
      <c r="B83">
        <v>209</v>
      </c>
      <c r="C83">
        <v>7</v>
      </c>
      <c r="D83" s="3">
        <v>45706</v>
      </c>
      <c r="E83" t="str">
        <f>TEXT(Transactions!$D83,"dddd")</f>
        <v>Tuesday</v>
      </c>
      <c r="F83" t="s">
        <v>513</v>
      </c>
      <c r="G83" t="b">
        <v>1</v>
      </c>
      <c r="H83">
        <f ca="1">SUMIFS(Sales_Transactions!H:H, Sales_Transactions!A:A, A83)</f>
        <v>37.92</v>
      </c>
      <c r="I83">
        <f>SUMIFS(Sales_Transactions!G:G, Sales_Transactions!A:A, A83)</f>
        <v>37.92</v>
      </c>
      <c r="J83">
        <f ca="1">Transactions!$I83-Transactions!$H83</f>
        <v>0</v>
      </c>
    </row>
    <row r="84" spans="1:10" x14ac:dyDescent="0.45">
      <c r="A84" t="s">
        <v>311</v>
      </c>
      <c r="B84">
        <v>218</v>
      </c>
      <c r="C84">
        <v>3</v>
      </c>
      <c r="D84" s="3">
        <v>45706</v>
      </c>
      <c r="E84" t="str">
        <f>TEXT(Transactions!$D84,"dddd")</f>
        <v>Tuesday</v>
      </c>
      <c r="F84" t="s">
        <v>513</v>
      </c>
      <c r="G84" t="b">
        <v>0</v>
      </c>
      <c r="H84">
        <f ca="1">SUMIFS(Sales_Transactions!H:H, Sales_Transactions!A:A, A84)</f>
        <v>57.370000000000005</v>
      </c>
      <c r="I84">
        <f>SUMIFS(Sales_Transactions!G:G, Sales_Transactions!A:A, A84)</f>
        <v>57.370000000000005</v>
      </c>
      <c r="J84">
        <f ca="1">Transactions!$I84-Transactions!$H84</f>
        <v>0</v>
      </c>
    </row>
    <row r="85" spans="1:10" x14ac:dyDescent="0.45">
      <c r="A85" t="s">
        <v>312</v>
      </c>
      <c r="B85">
        <v>212</v>
      </c>
      <c r="C85">
        <v>2</v>
      </c>
      <c r="D85" s="3">
        <v>45735</v>
      </c>
      <c r="E85" t="str">
        <f>TEXT(Transactions!$D85,"dddd")</f>
        <v>Wednesday</v>
      </c>
      <c r="F85" t="s">
        <v>513</v>
      </c>
      <c r="G85" t="b">
        <v>0</v>
      </c>
      <c r="H85">
        <f ca="1">SUMIFS(Sales_Transactions!H:H, Sales_Transactions!A:A, A85)</f>
        <v>46.88</v>
      </c>
      <c r="I85">
        <f>SUMIFS(Sales_Transactions!G:G, Sales_Transactions!A:A, A85)</f>
        <v>46.88</v>
      </c>
      <c r="J85">
        <f ca="1">Transactions!$I85-Transactions!$H85</f>
        <v>0</v>
      </c>
    </row>
    <row r="86" spans="1:10" x14ac:dyDescent="0.45">
      <c r="A86" t="s">
        <v>313</v>
      </c>
      <c r="B86">
        <v>213</v>
      </c>
      <c r="C86">
        <v>7</v>
      </c>
      <c r="D86" s="3">
        <v>45735</v>
      </c>
      <c r="E86" t="str">
        <f>TEXT(Transactions!$D86,"dddd")</f>
        <v>Wednesday</v>
      </c>
      <c r="F86" t="s">
        <v>513</v>
      </c>
      <c r="G86" t="b">
        <v>0</v>
      </c>
      <c r="H86">
        <f ca="1">SUMIFS(Sales_Transactions!H:H, Sales_Transactions!A:A, A86)</f>
        <v>29.45</v>
      </c>
      <c r="I86">
        <f>SUMIFS(Sales_Transactions!G:G, Sales_Transactions!A:A, A86)</f>
        <v>29.45</v>
      </c>
      <c r="J86">
        <f ca="1">Transactions!$I86-Transactions!$H86</f>
        <v>0</v>
      </c>
    </row>
    <row r="87" spans="1:10" x14ac:dyDescent="0.45">
      <c r="A87" t="s">
        <v>54</v>
      </c>
      <c r="B87">
        <v>217</v>
      </c>
      <c r="C87">
        <v>1</v>
      </c>
      <c r="D87" s="3">
        <v>45735</v>
      </c>
      <c r="E87" t="str">
        <f>TEXT(Transactions!$D87,"dddd")</f>
        <v>Wednesday</v>
      </c>
      <c r="F87" t="s">
        <v>511</v>
      </c>
      <c r="G87" t="b">
        <v>0</v>
      </c>
      <c r="H87">
        <f ca="1">SUMIFS(Sales_Transactions!H:H, Sales_Transactions!A:A, A87)</f>
        <v>53.71</v>
      </c>
      <c r="I87">
        <f>SUMIFS(Sales_Transactions!G:G, Sales_Transactions!A:A, A87)</f>
        <v>53.71</v>
      </c>
      <c r="J87">
        <f ca="1">Transactions!$I87-Transactions!$H87</f>
        <v>0</v>
      </c>
    </row>
    <row r="88" spans="1:10" x14ac:dyDescent="0.45">
      <c r="A88" t="s">
        <v>55</v>
      </c>
      <c r="B88">
        <v>208</v>
      </c>
      <c r="C88">
        <v>2</v>
      </c>
      <c r="D88" s="3">
        <v>45738</v>
      </c>
      <c r="E88" t="str">
        <f>TEXT(Transactions!$D88,"dddd")</f>
        <v>Saturday</v>
      </c>
      <c r="F88" t="s">
        <v>511</v>
      </c>
      <c r="G88" t="b">
        <v>0</v>
      </c>
      <c r="H88">
        <f ca="1">SUMIFS(Sales_Transactions!H:H, Sales_Transactions!A:A, A88)</f>
        <v>44.89</v>
      </c>
      <c r="I88">
        <f>SUMIFS(Sales_Transactions!G:G, Sales_Transactions!A:A, A88)</f>
        <v>44.89</v>
      </c>
      <c r="J88">
        <f ca="1">Transactions!$I88-Transactions!$H88</f>
        <v>0</v>
      </c>
    </row>
    <row r="89" spans="1:10" x14ac:dyDescent="0.45">
      <c r="A89" t="s">
        <v>314</v>
      </c>
      <c r="B89">
        <v>221</v>
      </c>
      <c r="C89">
        <v>3</v>
      </c>
      <c r="D89" s="3">
        <v>45738</v>
      </c>
      <c r="E89" t="str">
        <f>TEXT(Transactions!$D89,"dddd")</f>
        <v>Saturday</v>
      </c>
      <c r="F89" t="s">
        <v>511</v>
      </c>
      <c r="G89" t="b">
        <v>0</v>
      </c>
      <c r="H89">
        <f ca="1">SUMIFS(Sales_Transactions!H:H, Sales_Transactions!A:A, A89)</f>
        <v>74.644999999999996</v>
      </c>
      <c r="I89">
        <f>SUMIFS(Sales_Transactions!G:G, Sales_Transactions!A:A, A89)</f>
        <v>77.39</v>
      </c>
      <c r="J89">
        <f ca="1">Transactions!$I89-Transactions!$H89</f>
        <v>2.7450000000000045</v>
      </c>
    </row>
    <row r="90" spans="1:10" x14ac:dyDescent="0.45">
      <c r="A90" t="s">
        <v>315</v>
      </c>
      <c r="B90">
        <v>209</v>
      </c>
      <c r="C90">
        <v>1</v>
      </c>
      <c r="D90" s="3">
        <v>45738</v>
      </c>
      <c r="E90" t="str">
        <f>TEXT(Transactions!$D90,"dddd")</f>
        <v>Saturday</v>
      </c>
      <c r="F90" t="s">
        <v>511</v>
      </c>
      <c r="G90" t="b">
        <v>0</v>
      </c>
      <c r="H90">
        <f ca="1">SUMIFS(Sales_Transactions!H:H, Sales_Transactions!A:A, A90)</f>
        <v>34.92</v>
      </c>
      <c r="I90">
        <f>SUMIFS(Sales_Transactions!G:G, Sales_Transactions!A:A, A90)</f>
        <v>34.92</v>
      </c>
      <c r="J90">
        <f ca="1">Transactions!$I90-Transactions!$H90</f>
        <v>0</v>
      </c>
    </row>
    <row r="91" spans="1:10" x14ac:dyDescent="0.45">
      <c r="A91" t="s">
        <v>316</v>
      </c>
      <c r="B91">
        <v>217</v>
      </c>
      <c r="C91">
        <v>6</v>
      </c>
      <c r="D91" s="3">
        <v>45738</v>
      </c>
      <c r="E91" t="str">
        <f>TEXT(Transactions!$D91,"dddd")</f>
        <v>Saturday</v>
      </c>
      <c r="F91" t="s">
        <v>511</v>
      </c>
      <c r="G91" t="b">
        <v>0</v>
      </c>
      <c r="H91">
        <f ca="1">SUMIFS(Sales_Transactions!H:H, Sales_Transactions!A:A, A91)</f>
        <v>44.910000000000004</v>
      </c>
      <c r="I91">
        <f>SUMIFS(Sales_Transactions!G:G, Sales_Transactions!A:A, A91)</f>
        <v>44.910000000000004</v>
      </c>
      <c r="J91">
        <f ca="1">Transactions!$I91-Transactions!$H91</f>
        <v>0</v>
      </c>
    </row>
    <row r="92" spans="1:10" x14ac:dyDescent="0.45">
      <c r="A92" t="s">
        <v>56</v>
      </c>
      <c r="B92">
        <v>213</v>
      </c>
      <c r="C92">
        <v>6</v>
      </c>
      <c r="D92" s="3">
        <v>45738</v>
      </c>
      <c r="E92" t="str">
        <f>TEXT(Transactions!$D92,"dddd")</f>
        <v>Saturday</v>
      </c>
      <c r="F92" t="s">
        <v>511</v>
      </c>
      <c r="G92" t="b">
        <v>0</v>
      </c>
      <c r="H92">
        <f ca="1">SUMIFS(Sales_Transactions!H:H, Sales_Transactions!A:A, A92)</f>
        <v>70.86</v>
      </c>
      <c r="I92">
        <f>SUMIFS(Sales_Transactions!G:G, Sales_Transactions!A:A, A92)</f>
        <v>70.86</v>
      </c>
      <c r="J92">
        <f ca="1">Transactions!$I92-Transactions!$H92</f>
        <v>0</v>
      </c>
    </row>
    <row r="93" spans="1:10" x14ac:dyDescent="0.45">
      <c r="A93" t="s">
        <v>317</v>
      </c>
      <c r="B93">
        <v>211</v>
      </c>
      <c r="C93">
        <v>2</v>
      </c>
      <c r="D93" s="3">
        <v>45743</v>
      </c>
      <c r="E93" t="str">
        <f>TEXT(Transactions!$D93,"dddd")</f>
        <v>Thursday</v>
      </c>
      <c r="F93" t="s">
        <v>511</v>
      </c>
      <c r="G93" t="b">
        <v>0</v>
      </c>
      <c r="H93">
        <f ca="1">SUMIFS(Sales_Transactions!H:H, Sales_Transactions!A:A, A93)</f>
        <v>15.46</v>
      </c>
      <c r="I93">
        <f>SUMIFS(Sales_Transactions!G:G, Sales_Transactions!A:A, A93)</f>
        <v>15.46</v>
      </c>
      <c r="J93">
        <f ca="1">Transactions!$I93-Transactions!$H93</f>
        <v>0</v>
      </c>
    </row>
    <row r="94" spans="1:10" x14ac:dyDescent="0.45">
      <c r="A94" t="s">
        <v>57</v>
      </c>
      <c r="B94">
        <v>211</v>
      </c>
      <c r="C94">
        <v>2</v>
      </c>
      <c r="D94" s="3">
        <v>45743</v>
      </c>
      <c r="E94" t="str">
        <f>TEXT(Transactions!$D94,"dddd")</f>
        <v>Thursday</v>
      </c>
      <c r="F94" t="s">
        <v>513</v>
      </c>
      <c r="G94" t="b">
        <v>0</v>
      </c>
      <c r="H94">
        <f ca="1">SUMIFS(Sales_Transactions!H:H, Sales_Transactions!A:A, A94)</f>
        <v>21.450000000000003</v>
      </c>
      <c r="I94">
        <f>SUMIFS(Sales_Transactions!G:G, Sales_Transactions!A:A, A94)</f>
        <v>26.94</v>
      </c>
      <c r="J94">
        <f ca="1">Transactions!$I94-Transactions!$H94</f>
        <v>5.4899999999999984</v>
      </c>
    </row>
    <row r="95" spans="1:10" x14ac:dyDescent="0.45">
      <c r="A95" t="s">
        <v>318</v>
      </c>
      <c r="B95">
        <v>213</v>
      </c>
      <c r="C95">
        <v>5</v>
      </c>
      <c r="D95" s="3">
        <v>45712</v>
      </c>
      <c r="E95" t="str">
        <f>TEXT(Transactions!$D95,"dddd")</f>
        <v>Monday</v>
      </c>
      <c r="F95" t="s">
        <v>513</v>
      </c>
      <c r="G95" t="b">
        <v>0</v>
      </c>
      <c r="H95">
        <f ca="1">SUMIFS(Sales_Transactions!H:H, Sales_Transactions!A:A, A95)</f>
        <v>16.450000000000003</v>
      </c>
      <c r="I95">
        <f>SUMIFS(Sales_Transactions!G:G, Sales_Transactions!A:A, A95)</f>
        <v>16.450000000000003</v>
      </c>
      <c r="J95">
        <f ca="1">Transactions!$I95-Transactions!$H95</f>
        <v>0</v>
      </c>
    </row>
    <row r="96" spans="1:10" x14ac:dyDescent="0.45">
      <c r="A96" t="s">
        <v>319</v>
      </c>
      <c r="B96">
        <v>215</v>
      </c>
      <c r="C96">
        <v>7</v>
      </c>
      <c r="D96" s="3">
        <v>45745</v>
      </c>
      <c r="E96" t="str">
        <f>TEXT(Transactions!$D96,"dddd")</f>
        <v>Saturday</v>
      </c>
      <c r="F96" t="s">
        <v>513</v>
      </c>
      <c r="G96" t="b">
        <v>0</v>
      </c>
      <c r="H96">
        <f ca="1">SUMIFS(Sales_Transactions!H:H, Sales_Transactions!A:A, A96)</f>
        <v>29.93</v>
      </c>
      <c r="I96">
        <f>SUMIFS(Sales_Transactions!G:G, Sales_Transactions!A:A, A96)</f>
        <v>29.93</v>
      </c>
      <c r="J96">
        <f ca="1">Transactions!$I96-Transactions!$H96</f>
        <v>0</v>
      </c>
    </row>
    <row r="97" spans="1:10" x14ac:dyDescent="0.45">
      <c r="A97" t="s">
        <v>58</v>
      </c>
      <c r="B97">
        <v>211</v>
      </c>
      <c r="C97">
        <v>1</v>
      </c>
      <c r="D97" s="3">
        <v>45745</v>
      </c>
      <c r="E97" t="str">
        <f>TEXT(Transactions!$D97,"dddd")</f>
        <v>Saturday</v>
      </c>
      <c r="F97" t="s">
        <v>513</v>
      </c>
      <c r="G97" t="b">
        <v>0</v>
      </c>
      <c r="H97">
        <f ca="1">SUMIFS(Sales_Transactions!H:H, Sales_Transactions!A:A, A97)</f>
        <v>48.9</v>
      </c>
      <c r="I97">
        <f>SUMIFS(Sales_Transactions!G:G, Sales_Transactions!A:A, A97)</f>
        <v>48.9</v>
      </c>
      <c r="J97">
        <f ca="1">Transactions!$I97-Transactions!$H97</f>
        <v>0</v>
      </c>
    </row>
    <row r="98" spans="1:10" x14ac:dyDescent="0.45">
      <c r="A98" t="s">
        <v>320</v>
      </c>
      <c r="B98">
        <v>221</v>
      </c>
      <c r="C98">
        <v>6</v>
      </c>
      <c r="D98" s="3">
        <v>45745</v>
      </c>
      <c r="E98" t="str">
        <f>TEXT(Transactions!$D98,"dddd")</f>
        <v>Saturday</v>
      </c>
      <c r="F98" t="s">
        <v>511</v>
      </c>
      <c r="G98" t="b">
        <v>0</v>
      </c>
      <c r="H98">
        <f ca="1">SUMIFS(Sales_Transactions!H:H, Sales_Transactions!A:A, A98)</f>
        <v>26.92</v>
      </c>
      <c r="I98">
        <f>SUMIFS(Sales_Transactions!G:G, Sales_Transactions!A:A, A98)</f>
        <v>26.92</v>
      </c>
      <c r="J98">
        <f ca="1">Transactions!$I98-Transactions!$H98</f>
        <v>0</v>
      </c>
    </row>
    <row r="99" spans="1:10" x14ac:dyDescent="0.45">
      <c r="A99" t="s">
        <v>59</v>
      </c>
      <c r="B99">
        <v>210</v>
      </c>
      <c r="C99">
        <v>7</v>
      </c>
      <c r="D99" s="3">
        <v>45730</v>
      </c>
      <c r="E99" t="str">
        <f>TEXT(Transactions!$D99,"dddd")</f>
        <v>Friday</v>
      </c>
      <c r="F99" t="s">
        <v>511</v>
      </c>
      <c r="G99" t="b">
        <v>0</v>
      </c>
      <c r="H99">
        <f ca="1">SUMIFS(Sales_Transactions!H:H, Sales_Transactions!A:A, A99)</f>
        <v>35.930000000000007</v>
      </c>
      <c r="I99">
        <f>SUMIFS(Sales_Transactions!G:G, Sales_Transactions!A:A, A99)</f>
        <v>35.930000000000007</v>
      </c>
      <c r="J99">
        <f ca="1">Transactions!$I99-Transactions!$H99</f>
        <v>0</v>
      </c>
    </row>
    <row r="100" spans="1:10" x14ac:dyDescent="0.45">
      <c r="A100" t="s">
        <v>321</v>
      </c>
      <c r="B100">
        <v>222</v>
      </c>
      <c r="C100">
        <v>2</v>
      </c>
      <c r="D100" s="3">
        <v>45730</v>
      </c>
      <c r="E100" t="str">
        <f>TEXT(Transactions!$D100,"dddd")</f>
        <v>Friday</v>
      </c>
      <c r="F100" t="s">
        <v>513</v>
      </c>
      <c r="G100" t="b">
        <v>0</v>
      </c>
      <c r="H100">
        <f ca="1">SUMIFS(Sales_Transactions!H:H, Sales_Transactions!A:A, A100)</f>
        <v>67.430000000000007</v>
      </c>
      <c r="I100">
        <f>SUMIFS(Sales_Transactions!G:G, Sales_Transactions!A:A, A100)</f>
        <v>67.430000000000007</v>
      </c>
      <c r="J100">
        <f ca="1">Transactions!$I100-Transactions!$H100</f>
        <v>0</v>
      </c>
    </row>
    <row r="101" spans="1:10" x14ac:dyDescent="0.45">
      <c r="A101" t="s">
        <v>322</v>
      </c>
      <c r="B101">
        <v>223</v>
      </c>
      <c r="C101">
        <v>5</v>
      </c>
      <c r="D101" s="3">
        <v>45739</v>
      </c>
      <c r="E101" t="str">
        <f>TEXT(Transactions!$D101,"dddd")</f>
        <v>Sunday</v>
      </c>
      <c r="F101" t="s">
        <v>513</v>
      </c>
      <c r="G101" t="b">
        <v>0</v>
      </c>
      <c r="H101">
        <f ca="1">SUMIFS(Sales_Transactions!H:H, Sales_Transactions!A:A, A101)</f>
        <v>44.400000000000006</v>
      </c>
      <c r="I101">
        <f>SUMIFS(Sales_Transactions!G:G, Sales_Transactions!A:A, A101)</f>
        <v>44.400000000000006</v>
      </c>
      <c r="J101">
        <f ca="1">Transactions!$I101-Transactions!$H101</f>
        <v>0</v>
      </c>
    </row>
    <row r="102" spans="1:10" x14ac:dyDescent="0.45">
      <c r="A102" t="s">
        <v>323</v>
      </c>
      <c r="B102">
        <v>223</v>
      </c>
      <c r="C102">
        <v>7</v>
      </c>
      <c r="D102" s="3">
        <v>45739</v>
      </c>
      <c r="E102" t="str">
        <f>TEXT(Transactions!$D102,"dddd")</f>
        <v>Sunday</v>
      </c>
      <c r="F102" t="s">
        <v>512</v>
      </c>
      <c r="G102" t="b">
        <v>0</v>
      </c>
      <c r="H102">
        <f ca="1">SUMIFS(Sales_Transactions!H:H, Sales_Transactions!A:A, A102)</f>
        <v>76.14500000000001</v>
      </c>
      <c r="I102">
        <f>SUMIFS(Sales_Transactions!G:G, Sales_Transactions!A:A, A102)</f>
        <v>84.38</v>
      </c>
      <c r="J102">
        <f ca="1">Transactions!$I102-Transactions!$H102</f>
        <v>8.2349999999999852</v>
      </c>
    </row>
    <row r="103" spans="1:10" x14ac:dyDescent="0.45">
      <c r="A103" t="s">
        <v>60</v>
      </c>
      <c r="B103">
        <v>219</v>
      </c>
      <c r="C103">
        <v>7</v>
      </c>
      <c r="D103" s="3">
        <v>45729</v>
      </c>
      <c r="E103" t="str">
        <f>TEXT(Transactions!$D103,"dddd")</f>
        <v>Thursday</v>
      </c>
      <c r="F103" t="s">
        <v>512</v>
      </c>
      <c r="G103" t="b">
        <v>0</v>
      </c>
      <c r="H103">
        <f ca="1">SUMIFS(Sales_Transactions!H:H, Sales_Transactions!A:A, A103)</f>
        <v>23.43</v>
      </c>
      <c r="I103">
        <f>SUMIFS(Sales_Transactions!G:G, Sales_Transactions!A:A, A103)</f>
        <v>23.43</v>
      </c>
      <c r="J103">
        <f ca="1">Transactions!$I103-Transactions!$H103</f>
        <v>0</v>
      </c>
    </row>
    <row r="104" spans="1:10" x14ac:dyDescent="0.45">
      <c r="A104" t="s">
        <v>324</v>
      </c>
      <c r="B104">
        <v>208</v>
      </c>
      <c r="C104">
        <v>5</v>
      </c>
      <c r="D104" s="3">
        <v>45729</v>
      </c>
      <c r="E104" t="str">
        <f>TEXT(Transactions!$D104,"dddd")</f>
        <v>Thursday</v>
      </c>
      <c r="F104" t="s">
        <v>512</v>
      </c>
      <c r="G104" t="b">
        <v>0</v>
      </c>
      <c r="H104">
        <f ca="1">SUMIFS(Sales_Transactions!H:H, Sales_Transactions!A:A, A104)</f>
        <v>52.89</v>
      </c>
      <c r="I104">
        <f>SUMIFS(Sales_Transactions!G:G, Sales_Transactions!A:A, A104)</f>
        <v>52.89</v>
      </c>
      <c r="J104">
        <f ca="1">Transactions!$I104-Transactions!$H104</f>
        <v>0</v>
      </c>
    </row>
    <row r="105" spans="1:10" x14ac:dyDescent="0.45">
      <c r="A105" t="s">
        <v>325</v>
      </c>
      <c r="B105">
        <v>209</v>
      </c>
      <c r="C105">
        <v>3</v>
      </c>
      <c r="D105" s="3">
        <v>45695</v>
      </c>
      <c r="E105" t="str">
        <f>TEXT(Transactions!$D105,"dddd")</f>
        <v>Friday</v>
      </c>
      <c r="F105" t="s">
        <v>512</v>
      </c>
      <c r="G105" t="b">
        <v>0</v>
      </c>
      <c r="H105">
        <f ca="1">SUMIFS(Sales_Transactions!H:H, Sales_Transactions!A:A, A105)</f>
        <v>31.155000000000001</v>
      </c>
      <c r="I105">
        <f>SUMIFS(Sales_Transactions!G:G, Sales_Transactions!A:A, A105)</f>
        <v>39.379999999999995</v>
      </c>
      <c r="J105">
        <f ca="1">Transactions!$I105-Transactions!$H105</f>
        <v>8.2249999999999943</v>
      </c>
    </row>
    <row r="106" spans="1:10" x14ac:dyDescent="0.45">
      <c r="A106" t="s">
        <v>326</v>
      </c>
      <c r="B106">
        <v>208</v>
      </c>
      <c r="C106">
        <v>7</v>
      </c>
      <c r="D106" s="3">
        <v>45695</v>
      </c>
      <c r="E106" t="str">
        <f>TEXT(Transactions!$D106,"dddd")</f>
        <v>Friday</v>
      </c>
      <c r="F106" t="s">
        <v>512</v>
      </c>
      <c r="G106" t="b">
        <v>0</v>
      </c>
      <c r="H106">
        <f ca="1">SUMIFS(Sales_Transactions!H:H, Sales_Transactions!A:A, A106)</f>
        <v>41.88</v>
      </c>
      <c r="I106">
        <f>SUMIFS(Sales_Transactions!G:G, Sales_Transactions!A:A, A106)</f>
        <v>41.88</v>
      </c>
      <c r="J106">
        <f ca="1">Transactions!$I106-Transactions!$H106</f>
        <v>0</v>
      </c>
    </row>
    <row r="107" spans="1:10" x14ac:dyDescent="0.45">
      <c r="A107" t="s">
        <v>61</v>
      </c>
      <c r="B107">
        <v>216</v>
      </c>
      <c r="C107">
        <v>3</v>
      </c>
      <c r="D107" s="3">
        <v>45695</v>
      </c>
      <c r="E107" t="str">
        <f>TEXT(Transactions!$D107,"dddd")</f>
        <v>Friday</v>
      </c>
      <c r="F107" t="s">
        <v>512</v>
      </c>
      <c r="G107" t="b">
        <v>0</v>
      </c>
      <c r="H107">
        <f ca="1">SUMIFS(Sales_Transactions!H:H, Sales_Transactions!A:A, A107)</f>
        <v>23.94</v>
      </c>
      <c r="I107">
        <f>SUMIFS(Sales_Transactions!G:G, Sales_Transactions!A:A, A107)</f>
        <v>23.94</v>
      </c>
      <c r="J107">
        <f ca="1">Transactions!$I107-Transactions!$H107</f>
        <v>0</v>
      </c>
    </row>
    <row r="108" spans="1:10" x14ac:dyDescent="0.45">
      <c r="A108" t="s">
        <v>62</v>
      </c>
      <c r="B108">
        <v>207</v>
      </c>
      <c r="C108">
        <v>2</v>
      </c>
      <c r="D108" s="3">
        <v>45734</v>
      </c>
      <c r="E108" t="str">
        <f>TEXT(Transactions!$D108,"dddd")</f>
        <v>Tuesday</v>
      </c>
      <c r="F108" t="s">
        <v>512</v>
      </c>
      <c r="G108" t="b">
        <v>0</v>
      </c>
      <c r="H108">
        <f ca="1">SUMIFS(Sales_Transactions!H:H, Sales_Transactions!A:A, A108)</f>
        <v>33.46</v>
      </c>
      <c r="I108">
        <f>SUMIFS(Sales_Transactions!G:G, Sales_Transactions!A:A, A108)</f>
        <v>33.46</v>
      </c>
      <c r="J108">
        <f ca="1">Transactions!$I108-Transactions!$H108</f>
        <v>0</v>
      </c>
    </row>
    <row r="109" spans="1:10" x14ac:dyDescent="0.45">
      <c r="A109" t="s">
        <v>63</v>
      </c>
      <c r="B109">
        <v>221</v>
      </c>
      <c r="C109">
        <v>2</v>
      </c>
      <c r="D109" s="3">
        <v>45734</v>
      </c>
      <c r="E109" t="str">
        <f>TEXT(Transactions!$D109,"dddd")</f>
        <v>Tuesday</v>
      </c>
      <c r="F109" t="s">
        <v>512</v>
      </c>
      <c r="G109" t="b">
        <v>0</v>
      </c>
      <c r="H109">
        <f ca="1">SUMIFS(Sales_Transactions!H:H, Sales_Transactions!A:A, A109)</f>
        <v>32.43</v>
      </c>
      <c r="I109">
        <f>SUMIFS(Sales_Transactions!G:G, Sales_Transactions!A:A, A109)</f>
        <v>32.43</v>
      </c>
      <c r="J109">
        <f ca="1">Transactions!$I109-Transactions!$H109</f>
        <v>0</v>
      </c>
    </row>
    <row r="110" spans="1:10" x14ac:dyDescent="0.45">
      <c r="A110" t="s">
        <v>64</v>
      </c>
      <c r="B110">
        <v>215</v>
      </c>
      <c r="C110">
        <v>1</v>
      </c>
      <c r="D110" s="3">
        <v>45734</v>
      </c>
      <c r="E110" t="str">
        <f>TEXT(Transactions!$D110,"dddd")</f>
        <v>Tuesday</v>
      </c>
      <c r="F110" t="s">
        <v>512</v>
      </c>
      <c r="G110" t="b">
        <v>0</v>
      </c>
      <c r="H110">
        <f ca="1">SUMIFS(Sales_Transactions!H:H, Sales_Transactions!A:A, A110)</f>
        <v>75.87</v>
      </c>
      <c r="I110">
        <f>SUMIFS(Sales_Transactions!G:G, Sales_Transactions!A:A, A110)</f>
        <v>75.87</v>
      </c>
      <c r="J110">
        <f ca="1">Transactions!$I110-Transactions!$H110</f>
        <v>0</v>
      </c>
    </row>
    <row r="111" spans="1:10" x14ac:dyDescent="0.45">
      <c r="A111" t="s">
        <v>65</v>
      </c>
      <c r="B111">
        <v>209</v>
      </c>
      <c r="C111">
        <v>6</v>
      </c>
      <c r="D111" s="3">
        <v>45714</v>
      </c>
      <c r="E111" t="str">
        <f>TEXT(Transactions!$D111,"dddd")</f>
        <v>Wednesday</v>
      </c>
      <c r="F111" t="s">
        <v>512</v>
      </c>
      <c r="G111" t="b">
        <v>0</v>
      </c>
      <c r="H111">
        <f ca="1">SUMIFS(Sales_Transactions!H:H, Sales_Transactions!A:A, A111)</f>
        <v>42.910000000000004</v>
      </c>
      <c r="I111">
        <f>SUMIFS(Sales_Transactions!G:G, Sales_Transactions!A:A, A111)</f>
        <v>42.910000000000004</v>
      </c>
      <c r="J111">
        <f ca="1">Transactions!$I111-Transactions!$H111</f>
        <v>0</v>
      </c>
    </row>
    <row r="112" spans="1:10" x14ac:dyDescent="0.45">
      <c r="A112" t="s">
        <v>66</v>
      </c>
      <c r="B112">
        <v>207</v>
      </c>
      <c r="C112">
        <v>7</v>
      </c>
      <c r="D112" s="3">
        <v>45714</v>
      </c>
      <c r="E112" t="str">
        <f>TEXT(Transactions!$D112,"dddd")</f>
        <v>Wednesday</v>
      </c>
      <c r="F112" t="s">
        <v>512</v>
      </c>
      <c r="G112" t="b">
        <v>0</v>
      </c>
      <c r="H112">
        <f ca="1">SUMIFS(Sales_Transactions!H:H, Sales_Transactions!A:A, A112)</f>
        <v>83.32</v>
      </c>
      <c r="I112">
        <f>SUMIFS(Sales_Transactions!G:G, Sales_Transactions!A:A, A112)</f>
        <v>83.32</v>
      </c>
      <c r="J112">
        <f ca="1">Transactions!$I112-Transactions!$H112</f>
        <v>0</v>
      </c>
    </row>
    <row r="113" spans="1:10" x14ac:dyDescent="0.45">
      <c r="A113" t="s">
        <v>67</v>
      </c>
      <c r="B113">
        <v>216</v>
      </c>
      <c r="C113">
        <v>4</v>
      </c>
      <c r="D113" s="3">
        <v>45714</v>
      </c>
      <c r="E113" t="str">
        <f>TEXT(Transactions!$D113,"dddd")</f>
        <v>Wednesday</v>
      </c>
      <c r="F113" t="s">
        <v>511</v>
      </c>
      <c r="G113" t="b">
        <v>0</v>
      </c>
      <c r="H113">
        <f ca="1">SUMIFS(Sales_Transactions!H:H, Sales_Transactions!A:A, A113)</f>
        <v>43.39</v>
      </c>
      <c r="I113">
        <f>SUMIFS(Sales_Transactions!G:G, Sales_Transactions!A:A, A113)</f>
        <v>43.39</v>
      </c>
      <c r="J113">
        <f ca="1">Transactions!$I113-Transactions!$H113</f>
        <v>0</v>
      </c>
    </row>
    <row r="114" spans="1:10" x14ac:dyDescent="0.45">
      <c r="A114" t="s">
        <v>68</v>
      </c>
      <c r="B114">
        <v>220</v>
      </c>
      <c r="C114">
        <v>1</v>
      </c>
      <c r="D114" s="3">
        <v>45714</v>
      </c>
      <c r="E114" t="str">
        <f>TEXT(Transactions!$D114,"dddd")</f>
        <v>Wednesday</v>
      </c>
      <c r="F114" t="s">
        <v>511</v>
      </c>
      <c r="G114" t="b">
        <v>0</v>
      </c>
      <c r="H114">
        <f ca="1">SUMIFS(Sales_Transactions!H:H, Sales_Transactions!A:A, A114)</f>
        <v>41.88</v>
      </c>
      <c r="I114">
        <f>SUMIFS(Sales_Transactions!G:G, Sales_Transactions!A:A, A114)</f>
        <v>41.88</v>
      </c>
      <c r="J114">
        <f ca="1">Transactions!$I114-Transactions!$H114</f>
        <v>0</v>
      </c>
    </row>
    <row r="115" spans="1:10" x14ac:dyDescent="0.45">
      <c r="A115" t="s">
        <v>69</v>
      </c>
      <c r="B115">
        <v>220</v>
      </c>
      <c r="C115">
        <v>7</v>
      </c>
      <c r="D115" s="3">
        <v>45714</v>
      </c>
      <c r="E115" t="str">
        <f>TEXT(Transactions!$D115,"dddd")</f>
        <v>Wednesday</v>
      </c>
      <c r="F115" t="s">
        <v>511</v>
      </c>
      <c r="G115" t="b">
        <v>0</v>
      </c>
      <c r="H115">
        <f ca="1">SUMIFS(Sales_Transactions!H:H, Sales_Transactions!A:A, A115)</f>
        <v>19.940000000000001</v>
      </c>
      <c r="I115">
        <f>SUMIFS(Sales_Transactions!G:G, Sales_Transactions!A:A, A115)</f>
        <v>19.940000000000001</v>
      </c>
      <c r="J115">
        <f ca="1">Transactions!$I115-Transactions!$H115</f>
        <v>0</v>
      </c>
    </row>
    <row r="116" spans="1:10" x14ac:dyDescent="0.45">
      <c r="A116" t="s">
        <v>70</v>
      </c>
      <c r="B116">
        <v>211</v>
      </c>
      <c r="C116">
        <v>4</v>
      </c>
      <c r="D116" s="3">
        <v>45714</v>
      </c>
      <c r="E116" t="str">
        <f>TEXT(Transactions!$D116,"dddd")</f>
        <v>Wednesday</v>
      </c>
      <c r="F116" t="s">
        <v>511</v>
      </c>
      <c r="G116" t="b">
        <v>0</v>
      </c>
      <c r="H116">
        <f ca="1">SUMIFS(Sales_Transactions!H:H, Sales_Transactions!A:A, A116)</f>
        <v>53.88</v>
      </c>
      <c r="I116">
        <f>SUMIFS(Sales_Transactions!G:G, Sales_Transactions!A:A, A116)</f>
        <v>53.88</v>
      </c>
      <c r="J116">
        <f ca="1">Transactions!$I116-Transactions!$H116</f>
        <v>0</v>
      </c>
    </row>
    <row r="117" spans="1:10" x14ac:dyDescent="0.45">
      <c r="A117" t="s">
        <v>71</v>
      </c>
      <c r="B117">
        <v>212</v>
      </c>
      <c r="C117">
        <v>1</v>
      </c>
      <c r="D117" s="3">
        <v>45743</v>
      </c>
      <c r="E117" t="str">
        <f>TEXT(Transactions!$D117,"dddd")</f>
        <v>Thursday</v>
      </c>
      <c r="F117" t="s">
        <v>511</v>
      </c>
      <c r="G117" t="b">
        <v>0</v>
      </c>
      <c r="H117">
        <f ca="1">SUMIFS(Sales_Transactions!H:H, Sales_Transactions!A:A, A117)</f>
        <v>70.42</v>
      </c>
      <c r="I117">
        <f>SUMIFS(Sales_Transactions!G:G, Sales_Transactions!A:A, A117)</f>
        <v>70.42</v>
      </c>
      <c r="J117">
        <f ca="1">Transactions!$I117-Transactions!$H117</f>
        <v>0</v>
      </c>
    </row>
    <row r="118" spans="1:10" x14ac:dyDescent="0.45">
      <c r="A118" t="s">
        <v>327</v>
      </c>
      <c r="B118">
        <v>219</v>
      </c>
      <c r="C118">
        <v>6</v>
      </c>
      <c r="D118" s="3">
        <v>45710</v>
      </c>
      <c r="E118" t="str">
        <f>TEXT(Transactions!$D118,"dddd")</f>
        <v>Saturday</v>
      </c>
      <c r="F118" t="s">
        <v>512</v>
      </c>
      <c r="G118" t="b">
        <v>0</v>
      </c>
      <c r="H118">
        <f ca="1">SUMIFS(Sales_Transactions!H:H, Sales_Transactions!A:A, A118)</f>
        <v>16.945</v>
      </c>
      <c r="I118">
        <f>SUMIFS(Sales_Transactions!G:G, Sales_Transactions!A:A, A118)</f>
        <v>26.42</v>
      </c>
      <c r="J118">
        <f ca="1">Transactions!$I118-Transactions!$H118</f>
        <v>9.4750000000000014</v>
      </c>
    </row>
    <row r="119" spans="1:10" x14ac:dyDescent="0.45">
      <c r="A119" t="s">
        <v>72</v>
      </c>
      <c r="B119">
        <v>207</v>
      </c>
      <c r="C119">
        <v>4</v>
      </c>
      <c r="D119" s="3">
        <v>45695</v>
      </c>
      <c r="E119" t="str">
        <f>TEXT(Transactions!$D119,"dddd")</f>
        <v>Friday</v>
      </c>
      <c r="F119" t="s">
        <v>512</v>
      </c>
      <c r="G119" t="b">
        <v>0</v>
      </c>
      <c r="H119">
        <f ca="1">SUMIFS(Sales_Transactions!H:H, Sales_Transactions!A:A, A119)</f>
        <v>49.900000000000006</v>
      </c>
      <c r="I119">
        <f>SUMIFS(Sales_Transactions!G:G, Sales_Transactions!A:A, A119)</f>
        <v>49.900000000000006</v>
      </c>
      <c r="J119">
        <f ca="1">Transactions!$I119-Transactions!$H119</f>
        <v>0</v>
      </c>
    </row>
    <row r="120" spans="1:10" x14ac:dyDescent="0.45">
      <c r="A120" t="s">
        <v>328</v>
      </c>
      <c r="B120">
        <v>218</v>
      </c>
      <c r="C120">
        <v>6</v>
      </c>
      <c r="D120" s="3">
        <v>45695</v>
      </c>
      <c r="E120" t="str">
        <f>TEXT(Transactions!$D120,"dddd")</f>
        <v>Friday</v>
      </c>
      <c r="F120" t="s">
        <v>511</v>
      </c>
      <c r="G120" t="b">
        <v>0</v>
      </c>
      <c r="H120">
        <f ca="1">SUMIFS(Sales_Transactions!H:H, Sales_Transactions!A:A, A120)</f>
        <v>35.43</v>
      </c>
      <c r="I120">
        <f>SUMIFS(Sales_Transactions!G:G, Sales_Transactions!A:A, A120)</f>
        <v>35.43</v>
      </c>
      <c r="J120">
        <f ca="1">Transactions!$I120-Transactions!$H120</f>
        <v>0</v>
      </c>
    </row>
    <row r="121" spans="1:10" x14ac:dyDescent="0.45">
      <c r="A121" t="s">
        <v>73</v>
      </c>
      <c r="B121">
        <v>207</v>
      </c>
      <c r="C121">
        <v>2</v>
      </c>
      <c r="D121" s="3">
        <v>45695</v>
      </c>
      <c r="E121" t="str">
        <f>TEXT(Transactions!$D121,"dddd")</f>
        <v>Friday</v>
      </c>
      <c r="F121" t="s">
        <v>511</v>
      </c>
      <c r="G121" t="b">
        <v>1</v>
      </c>
      <c r="H121">
        <f ca="1">SUMIFS(Sales_Transactions!H:H, Sales_Transactions!A:A, A121)</f>
        <v>76.349999999999994</v>
      </c>
      <c r="I121">
        <f>SUMIFS(Sales_Transactions!G:G, Sales_Transactions!A:A, A121)</f>
        <v>76.349999999999994</v>
      </c>
      <c r="J121">
        <f ca="1">Transactions!$I121-Transactions!$H121</f>
        <v>0</v>
      </c>
    </row>
    <row r="122" spans="1:10" x14ac:dyDescent="0.45">
      <c r="A122" t="s">
        <v>74</v>
      </c>
      <c r="B122">
        <v>212</v>
      </c>
      <c r="C122">
        <v>6</v>
      </c>
      <c r="D122" s="3">
        <v>45695</v>
      </c>
      <c r="E122" t="str">
        <f>TEXT(Transactions!$D122,"dddd")</f>
        <v>Friday</v>
      </c>
      <c r="F122" t="s">
        <v>511</v>
      </c>
      <c r="G122" t="b">
        <v>1</v>
      </c>
      <c r="H122">
        <f ca="1">SUMIFS(Sales_Transactions!H:H, Sales_Transactions!A:A, A122)</f>
        <v>31.92</v>
      </c>
      <c r="I122">
        <f>SUMIFS(Sales_Transactions!G:G, Sales_Transactions!A:A, A122)</f>
        <v>31.92</v>
      </c>
      <c r="J122">
        <f ca="1">Transactions!$I122-Transactions!$H122</f>
        <v>0</v>
      </c>
    </row>
    <row r="123" spans="1:10" x14ac:dyDescent="0.45">
      <c r="A123" t="s">
        <v>75</v>
      </c>
      <c r="B123">
        <v>219</v>
      </c>
      <c r="C123">
        <v>2</v>
      </c>
      <c r="D123" s="3">
        <v>45737</v>
      </c>
      <c r="E123" t="str">
        <f>TEXT(Transactions!$D123,"dddd")</f>
        <v>Friday</v>
      </c>
      <c r="F123" t="s">
        <v>511</v>
      </c>
      <c r="G123" t="b">
        <v>1</v>
      </c>
      <c r="H123">
        <f ca="1">SUMIFS(Sales_Transactions!H:H, Sales_Transactions!A:A, A123)</f>
        <v>41.43</v>
      </c>
      <c r="I123">
        <f>SUMIFS(Sales_Transactions!G:G, Sales_Transactions!A:A, A123)</f>
        <v>41.43</v>
      </c>
      <c r="J123">
        <f ca="1">Transactions!$I123-Transactions!$H123</f>
        <v>0</v>
      </c>
    </row>
    <row r="124" spans="1:10" x14ac:dyDescent="0.45">
      <c r="A124" t="s">
        <v>76</v>
      </c>
      <c r="B124">
        <v>213</v>
      </c>
      <c r="C124">
        <v>6</v>
      </c>
      <c r="D124" s="3">
        <v>45737</v>
      </c>
      <c r="E124" t="str">
        <f>TEXT(Transactions!$D124,"dddd")</f>
        <v>Friday</v>
      </c>
      <c r="F124" t="s">
        <v>511</v>
      </c>
      <c r="G124" t="b">
        <v>1</v>
      </c>
      <c r="H124">
        <f ca="1">SUMIFS(Sales_Transactions!H:H, Sales_Transactions!A:A, A124)</f>
        <v>23.43</v>
      </c>
      <c r="I124">
        <f>SUMIFS(Sales_Transactions!G:G, Sales_Transactions!A:A, A124)</f>
        <v>23.92</v>
      </c>
      <c r="J124">
        <f ca="1">Transactions!$I124-Transactions!$H124</f>
        <v>0.49000000000000199</v>
      </c>
    </row>
    <row r="125" spans="1:10" x14ac:dyDescent="0.45">
      <c r="A125" t="s">
        <v>77</v>
      </c>
      <c r="B125">
        <v>218</v>
      </c>
      <c r="C125">
        <v>6</v>
      </c>
      <c r="D125" s="3">
        <v>45737</v>
      </c>
      <c r="E125" t="str">
        <f>TEXT(Transactions!$D125,"dddd")</f>
        <v>Friday</v>
      </c>
      <c r="F125" t="s">
        <v>511</v>
      </c>
      <c r="G125" t="b">
        <v>1</v>
      </c>
      <c r="H125">
        <f ca="1">SUMIFS(Sales_Transactions!H:H, Sales_Transactions!A:A, A125)</f>
        <v>23.96</v>
      </c>
      <c r="I125">
        <f>SUMIFS(Sales_Transactions!G:G, Sales_Transactions!A:A, A125)</f>
        <v>28.450000000000003</v>
      </c>
      <c r="J125">
        <f ca="1">Transactions!$I125-Transactions!$H125</f>
        <v>4.490000000000002</v>
      </c>
    </row>
    <row r="126" spans="1:10" x14ac:dyDescent="0.45">
      <c r="A126" t="s">
        <v>78</v>
      </c>
      <c r="B126">
        <v>222</v>
      </c>
      <c r="C126">
        <v>5</v>
      </c>
      <c r="D126" s="3">
        <v>45692</v>
      </c>
      <c r="E126" t="str">
        <f>TEXT(Transactions!$D126,"dddd")</f>
        <v>Tuesday</v>
      </c>
      <c r="F126" t="s">
        <v>512</v>
      </c>
      <c r="G126" t="b">
        <v>1</v>
      </c>
      <c r="H126">
        <f ca="1">SUMIFS(Sales_Transactions!H:H, Sales_Transactions!A:A, A126)</f>
        <v>23.94</v>
      </c>
      <c r="I126">
        <f>SUMIFS(Sales_Transactions!G:G, Sales_Transactions!A:A, A126)</f>
        <v>23.94</v>
      </c>
      <c r="J126">
        <f ca="1">Transactions!$I126-Transactions!$H126</f>
        <v>0</v>
      </c>
    </row>
    <row r="127" spans="1:10" x14ac:dyDescent="0.45">
      <c r="A127" t="s">
        <v>79</v>
      </c>
      <c r="B127">
        <v>223</v>
      </c>
      <c r="C127">
        <v>7</v>
      </c>
      <c r="D127" s="3">
        <v>45692</v>
      </c>
      <c r="E127" t="str">
        <f>TEXT(Transactions!$D127,"dddd")</f>
        <v>Tuesday</v>
      </c>
      <c r="F127" t="s">
        <v>512</v>
      </c>
      <c r="G127" t="b">
        <v>1</v>
      </c>
      <c r="H127">
        <f ca="1">SUMIFS(Sales_Transactions!H:H, Sales_Transactions!A:A, A127)</f>
        <v>29.439999999999998</v>
      </c>
      <c r="I127">
        <f>SUMIFS(Sales_Transactions!G:G, Sales_Transactions!A:A, A127)</f>
        <v>29.439999999999998</v>
      </c>
      <c r="J127">
        <f ca="1">Transactions!$I127-Transactions!$H127</f>
        <v>0</v>
      </c>
    </row>
    <row r="128" spans="1:10" x14ac:dyDescent="0.45">
      <c r="A128" t="s">
        <v>80</v>
      </c>
      <c r="B128">
        <v>214</v>
      </c>
      <c r="C128">
        <v>1</v>
      </c>
      <c r="D128" s="3">
        <v>45710</v>
      </c>
      <c r="E128" t="str">
        <f>TEXT(Transactions!$D128,"dddd")</f>
        <v>Saturday</v>
      </c>
      <c r="F128" t="s">
        <v>512</v>
      </c>
      <c r="G128" t="b">
        <v>1</v>
      </c>
      <c r="H128">
        <f ca="1">SUMIFS(Sales_Transactions!H:H, Sales_Transactions!A:A, A128)</f>
        <v>46.900000000000006</v>
      </c>
      <c r="I128">
        <f>SUMIFS(Sales_Transactions!G:G, Sales_Transactions!A:A, A128)</f>
        <v>54.400000000000006</v>
      </c>
      <c r="J128">
        <f ca="1">Transactions!$I128-Transactions!$H128</f>
        <v>7.5</v>
      </c>
    </row>
    <row r="129" spans="1:10" x14ac:dyDescent="0.45">
      <c r="A129" t="s">
        <v>81</v>
      </c>
      <c r="B129">
        <v>209</v>
      </c>
      <c r="C129">
        <v>5</v>
      </c>
      <c r="D129" s="3">
        <v>45710</v>
      </c>
      <c r="E129" t="str">
        <f>TEXT(Transactions!$D129,"dddd")</f>
        <v>Saturday</v>
      </c>
      <c r="F129" t="s">
        <v>512</v>
      </c>
      <c r="G129" t="b">
        <v>1</v>
      </c>
      <c r="H129">
        <f ca="1">SUMIFS(Sales_Transactions!H:H, Sales_Transactions!A:A, A129)</f>
        <v>54.6</v>
      </c>
      <c r="I129">
        <f>SUMIFS(Sales_Transactions!G:G, Sales_Transactions!A:A, A129)</f>
        <v>58.560000000000009</v>
      </c>
      <c r="J129">
        <f ca="1">Transactions!$I129-Transactions!$H129</f>
        <v>3.960000000000008</v>
      </c>
    </row>
    <row r="130" spans="1:10" x14ac:dyDescent="0.45">
      <c r="A130" t="s">
        <v>82</v>
      </c>
      <c r="B130">
        <v>216</v>
      </c>
      <c r="C130">
        <v>2</v>
      </c>
      <c r="D130" s="3">
        <v>45710</v>
      </c>
      <c r="E130" t="str">
        <f>TEXT(Transactions!$D130,"dddd")</f>
        <v>Saturday</v>
      </c>
      <c r="F130" t="s">
        <v>512</v>
      </c>
      <c r="G130" t="b">
        <v>1</v>
      </c>
      <c r="H130">
        <f ca="1">SUMIFS(Sales_Transactions!H:H, Sales_Transactions!A:A, A130)</f>
        <v>44.93</v>
      </c>
      <c r="I130">
        <f>SUMIFS(Sales_Transactions!G:G, Sales_Transactions!A:A, A130)</f>
        <v>44.93</v>
      </c>
      <c r="J130">
        <f ca="1">Transactions!$I130-Transactions!$H130</f>
        <v>0</v>
      </c>
    </row>
    <row r="131" spans="1:10" x14ac:dyDescent="0.45">
      <c r="A131" t="s">
        <v>329</v>
      </c>
      <c r="B131">
        <v>208</v>
      </c>
      <c r="C131">
        <v>3</v>
      </c>
      <c r="D131" s="3">
        <v>45744</v>
      </c>
      <c r="E131" t="str">
        <f>TEXT(Transactions!$D131,"dddd")</f>
        <v>Friday</v>
      </c>
      <c r="F131" t="s">
        <v>512</v>
      </c>
      <c r="G131" t="b">
        <v>1</v>
      </c>
      <c r="H131">
        <f ca="1">SUMIFS(Sales_Transactions!H:H, Sales_Transactions!A:A, A131)</f>
        <v>25.92</v>
      </c>
      <c r="I131">
        <f>SUMIFS(Sales_Transactions!G:G, Sales_Transactions!A:A, A131)</f>
        <v>25.92</v>
      </c>
      <c r="J131">
        <f ca="1">Transactions!$I131-Transactions!$H131</f>
        <v>0</v>
      </c>
    </row>
    <row r="132" spans="1:10" x14ac:dyDescent="0.45">
      <c r="A132" t="s">
        <v>83</v>
      </c>
      <c r="B132">
        <v>216</v>
      </c>
      <c r="C132">
        <v>5</v>
      </c>
      <c r="D132" s="3">
        <v>45744</v>
      </c>
      <c r="E132" t="str">
        <f>TEXT(Transactions!$D132,"dddd")</f>
        <v>Friday</v>
      </c>
      <c r="F132" t="s">
        <v>511</v>
      </c>
      <c r="G132" t="b">
        <v>1</v>
      </c>
      <c r="H132">
        <f ca="1">SUMIFS(Sales_Transactions!H:H, Sales_Transactions!A:A, A132)</f>
        <v>72.400000000000006</v>
      </c>
      <c r="I132">
        <f>SUMIFS(Sales_Transactions!G:G, Sales_Transactions!A:A, A132)</f>
        <v>72.400000000000006</v>
      </c>
      <c r="J132">
        <f ca="1">Transactions!$I132-Transactions!$H132</f>
        <v>0</v>
      </c>
    </row>
    <row r="133" spans="1:10" x14ac:dyDescent="0.45">
      <c r="A133" t="s">
        <v>330</v>
      </c>
      <c r="B133">
        <v>217</v>
      </c>
      <c r="C133">
        <v>1</v>
      </c>
      <c r="D133" s="3">
        <v>45725</v>
      </c>
      <c r="E133" t="str">
        <f>TEXT(Transactions!$D133,"dddd")</f>
        <v>Sunday</v>
      </c>
      <c r="F133" t="s">
        <v>511</v>
      </c>
      <c r="G133" t="b">
        <v>1</v>
      </c>
      <c r="H133">
        <f ca="1">SUMIFS(Sales_Transactions!H:H, Sales_Transactions!A:A, A133)</f>
        <v>20.94</v>
      </c>
      <c r="I133">
        <f>SUMIFS(Sales_Transactions!G:G, Sales_Transactions!A:A, A133)</f>
        <v>20.94</v>
      </c>
      <c r="J133">
        <f ca="1">Transactions!$I133-Transactions!$H133</f>
        <v>0</v>
      </c>
    </row>
    <row r="134" spans="1:10" x14ac:dyDescent="0.45">
      <c r="A134" t="s">
        <v>331</v>
      </c>
      <c r="B134">
        <v>207</v>
      </c>
      <c r="C134">
        <v>4</v>
      </c>
      <c r="D134" s="3">
        <v>45725</v>
      </c>
      <c r="E134" t="str">
        <f>TEXT(Transactions!$D134,"dddd")</f>
        <v>Sunday</v>
      </c>
      <c r="F134" t="s">
        <v>511</v>
      </c>
      <c r="G134" t="b">
        <v>1</v>
      </c>
      <c r="H134">
        <f ca="1">SUMIFS(Sales_Transactions!H:H, Sales_Transactions!A:A, A134)</f>
        <v>18.47</v>
      </c>
      <c r="I134">
        <f>SUMIFS(Sales_Transactions!G:G, Sales_Transactions!A:A, A134)</f>
        <v>20.43</v>
      </c>
      <c r="J134">
        <f ca="1">Transactions!$I134-Transactions!$H134</f>
        <v>1.9600000000000009</v>
      </c>
    </row>
    <row r="135" spans="1:10" x14ac:dyDescent="0.45">
      <c r="A135" t="s">
        <v>84</v>
      </c>
      <c r="B135">
        <v>213</v>
      </c>
      <c r="C135">
        <v>1</v>
      </c>
      <c r="D135" s="3">
        <v>45725</v>
      </c>
      <c r="E135" t="str">
        <f>TEXT(Transactions!$D135,"dddd")</f>
        <v>Sunday</v>
      </c>
      <c r="F135" t="s">
        <v>511</v>
      </c>
      <c r="G135" t="b">
        <v>1</v>
      </c>
      <c r="H135">
        <f ca="1">SUMIFS(Sales_Transactions!H:H, Sales_Transactions!A:A, A135)</f>
        <v>44.910000000000004</v>
      </c>
      <c r="I135">
        <f>SUMIFS(Sales_Transactions!G:G, Sales_Transactions!A:A, A135)</f>
        <v>44.910000000000004</v>
      </c>
      <c r="J135">
        <f ca="1">Transactions!$I135-Transactions!$H135</f>
        <v>0</v>
      </c>
    </row>
    <row r="136" spans="1:10" x14ac:dyDescent="0.45">
      <c r="A136" t="s">
        <v>85</v>
      </c>
      <c r="B136">
        <v>220</v>
      </c>
      <c r="C136">
        <v>2</v>
      </c>
      <c r="D136" s="3">
        <v>45694</v>
      </c>
      <c r="E136" t="str">
        <f>TEXT(Transactions!$D136,"dddd")</f>
        <v>Thursday</v>
      </c>
      <c r="F136" t="s">
        <v>513</v>
      </c>
      <c r="G136" t="b">
        <v>1</v>
      </c>
      <c r="H136">
        <f ca="1">SUMIFS(Sales_Transactions!H:H, Sales_Transactions!A:A, A136)</f>
        <v>60.910000000000004</v>
      </c>
      <c r="I136">
        <f>SUMIFS(Sales_Transactions!G:G, Sales_Transactions!A:A, A136)</f>
        <v>69.88</v>
      </c>
      <c r="J136">
        <f ca="1">Transactions!$I136-Transactions!$H136</f>
        <v>8.9699999999999918</v>
      </c>
    </row>
    <row r="137" spans="1:10" x14ac:dyDescent="0.45">
      <c r="A137" t="s">
        <v>86</v>
      </c>
      <c r="B137">
        <v>223</v>
      </c>
      <c r="C137">
        <v>6</v>
      </c>
      <c r="D137" s="3">
        <v>45694</v>
      </c>
      <c r="E137" t="str">
        <f>TEXT(Transactions!$D137,"dddd")</f>
        <v>Thursday</v>
      </c>
      <c r="F137" t="s">
        <v>513</v>
      </c>
      <c r="G137" t="b">
        <v>1</v>
      </c>
      <c r="H137">
        <f ca="1">SUMIFS(Sales_Transactions!H:H, Sales_Transactions!A:A, A137)</f>
        <v>76.655000000000001</v>
      </c>
      <c r="I137">
        <f>SUMIFS(Sales_Transactions!G:G, Sales_Transactions!A:A, A137)</f>
        <v>99.340000000000018</v>
      </c>
      <c r="J137">
        <f ca="1">Transactions!$I137-Transactions!$H137</f>
        <v>22.685000000000016</v>
      </c>
    </row>
    <row r="138" spans="1:10" x14ac:dyDescent="0.45">
      <c r="A138" t="s">
        <v>332</v>
      </c>
      <c r="B138">
        <v>217</v>
      </c>
      <c r="C138">
        <v>5</v>
      </c>
      <c r="D138" s="3">
        <v>45694</v>
      </c>
      <c r="E138" t="str">
        <f>TEXT(Transactions!$D138,"dddd")</f>
        <v>Thursday</v>
      </c>
      <c r="F138" t="s">
        <v>513</v>
      </c>
      <c r="G138" t="b">
        <v>1</v>
      </c>
      <c r="H138">
        <f ca="1">SUMIFS(Sales_Transactions!H:H, Sales_Transactions!A:A, A138)</f>
        <v>49.36</v>
      </c>
      <c r="I138">
        <f>SUMIFS(Sales_Transactions!G:G, Sales_Transactions!A:A, A138)</f>
        <v>49.36</v>
      </c>
      <c r="J138">
        <f ca="1">Transactions!$I138-Transactions!$H138</f>
        <v>0</v>
      </c>
    </row>
    <row r="139" spans="1:10" x14ac:dyDescent="0.45">
      <c r="A139" t="s">
        <v>87</v>
      </c>
      <c r="B139">
        <v>210</v>
      </c>
      <c r="C139">
        <v>7</v>
      </c>
      <c r="D139" s="3">
        <v>45726</v>
      </c>
      <c r="E139" t="str">
        <f>TEXT(Transactions!$D139,"dddd")</f>
        <v>Monday</v>
      </c>
      <c r="F139" t="s">
        <v>512</v>
      </c>
      <c r="G139" t="b">
        <v>1</v>
      </c>
      <c r="H139">
        <f ca="1">SUMIFS(Sales_Transactions!H:H, Sales_Transactions!A:A, A139)</f>
        <v>53.870000000000005</v>
      </c>
      <c r="I139">
        <f>SUMIFS(Sales_Transactions!G:G, Sales_Transactions!A:A, A139)</f>
        <v>53.870000000000005</v>
      </c>
      <c r="J139">
        <f ca="1">Transactions!$I139-Transactions!$H139</f>
        <v>0</v>
      </c>
    </row>
    <row r="140" spans="1:10" x14ac:dyDescent="0.45">
      <c r="A140" t="s">
        <v>333</v>
      </c>
      <c r="B140">
        <v>216</v>
      </c>
      <c r="C140">
        <v>2</v>
      </c>
      <c r="D140" s="3">
        <v>45726</v>
      </c>
      <c r="E140" t="str">
        <f>TEXT(Transactions!$D140,"dddd")</f>
        <v>Monday</v>
      </c>
      <c r="F140" t="s">
        <v>512</v>
      </c>
      <c r="G140" t="b">
        <v>1</v>
      </c>
      <c r="H140">
        <f ca="1">SUMIFS(Sales_Transactions!H:H, Sales_Transactions!A:A, A140)</f>
        <v>78.34</v>
      </c>
      <c r="I140">
        <f>SUMIFS(Sales_Transactions!G:G, Sales_Transactions!A:A, A140)</f>
        <v>78.34</v>
      </c>
      <c r="J140">
        <f ca="1">Transactions!$I140-Transactions!$H140</f>
        <v>0</v>
      </c>
    </row>
    <row r="141" spans="1:10" x14ac:dyDescent="0.45">
      <c r="A141" t="s">
        <v>88</v>
      </c>
      <c r="B141">
        <v>218</v>
      </c>
      <c r="C141">
        <v>7</v>
      </c>
      <c r="D141" s="3">
        <v>45746</v>
      </c>
      <c r="E141" t="str">
        <f>TEXT(Transactions!$D141,"dddd")</f>
        <v>Sunday</v>
      </c>
      <c r="F141" t="s">
        <v>512</v>
      </c>
      <c r="G141" t="b">
        <v>1</v>
      </c>
      <c r="H141">
        <f ca="1">SUMIFS(Sales_Transactions!H:H, Sales_Transactions!A:A, A141)</f>
        <v>34.930000000000007</v>
      </c>
      <c r="I141">
        <f>SUMIFS(Sales_Transactions!G:G, Sales_Transactions!A:A, A141)</f>
        <v>35.92</v>
      </c>
      <c r="J141">
        <f ca="1">Transactions!$I141-Transactions!$H141</f>
        <v>0.98999999999999488</v>
      </c>
    </row>
    <row r="142" spans="1:10" x14ac:dyDescent="0.45">
      <c r="A142" t="s">
        <v>89</v>
      </c>
      <c r="B142">
        <v>218</v>
      </c>
      <c r="C142">
        <v>3</v>
      </c>
      <c r="D142" s="3">
        <v>45746</v>
      </c>
      <c r="E142" t="str">
        <f>TEXT(Transactions!$D142,"dddd")</f>
        <v>Sunday</v>
      </c>
      <c r="F142" t="s">
        <v>512</v>
      </c>
      <c r="G142" t="b">
        <v>1</v>
      </c>
      <c r="H142">
        <f ca="1">SUMIFS(Sales_Transactions!H:H, Sales_Transactions!A:A, A142)</f>
        <v>54.410000000000011</v>
      </c>
      <c r="I142">
        <f>SUMIFS(Sales_Transactions!G:G, Sales_Transactions!A:A, A142)</f>
        <v>54.410000000000011</v>
      </c>
      <c r="J142">
        <f ca="1">Transactions!$I142-Transactions!$H142</f>
        <v>0</v>
      </c>
    </row>
    <row r="143" spans="1:10" x14ac:dyDescent="0.45">
      <c r="A143" t="s">
        <v>90</v>
      </c>
      <c r="B143">
        <v>208</v>
      </c>
      <c r="C143">
        <v>4</v>
      </c>
      <c r="D143" s="3">
        <v>45746</v>
      </c>
      <c r="E143" t="str">
        <f>TEXT(Transactions!$D143,"dddd")</f>
        <v>Sunday</v>
      </c>
      <c r="F143" t="s">
        <v>512</v>
      </c>
      <c r="G143" t="b">
        <v>1</v>
      </c>
      <c r="H143">
        <f ca="1">SUMIFS(Sales_Transactions!H:H, Sales_Transactions!A:A, A143)</f>
        <v>44.95</v>
      </c>
      <c r="I143">
        <f>SUMIFS(Sales_Transactions!G:G, Sales_Transactions!A:A, A143)</f>
        <v>44.95</v>
      </c>
      <c r="J143">
        <f ca="1">Transactions!$I143-Transactions!$H143</f>
        <v>0</v>
      </c>
    </row>
    <row r="144" spans="1:10" x14ac:dyDescent="0.45">
      <c r="A144" t="s">
        <v>334</v>
      </c>
      <c r="B144">
        <v>207</v>
      </c>
      <c r="C144">
        <v>6</v>
      </c>
      <c r="D144" s="3">
        <v>45704</v>
      </c>
      <c r="E144" t="str">
        <f>TEXT(Transactions!$D144,"dddd")</f>
        <v>Sunday</v>
      </c>
      <c r="F144" t="s">
        <v>512</v>
      </c>
      <c r="G144" t="b">
        <v>1</v>
      </c>
      <c r="H144">
        <f ca="1">SUMIFS(Sales_Transactions!H:H, Sales_Transactions!A:A, A144)</f>
        <v>30.900000000000002</v>
      </c>
      <c r="I144">
        <f>SUMIFS(Sales_Transactions!G:G, Sales_Transactions!A:A, A144)</f>
        <v>30.900000000000002</v>
      </c>
      <c r="J144">
        <f ca="1">Transactions!$I144-Transactions!$H144</f>
        <v>0</v>
      </c>
    </row>
    <row r="145" spans="1:10" x14ac:dyDescent="0.45">
      <c r="A145" t="s">
        <v>91</v>
      </c>
      <c r="B145">
        <v>216</v>
      </c>
      <c r="C145">
        <v>4</v>
      </c>
      <c r="D145" s="3">
        <v>45704</v>
      </c>
      <c r="E145" t="str">
        <f>TEXT(Transactions!$D145,"dddd")</f>
        <v>Sunday</v>
      </c>
      <c r="F145" t="s">
        <v>512</v>
      </c>
      <c r="G145" t="b">
        <v>1</v>
      </c>
      <c r="H145">
        <f ca="1">SUMIFS(Sales_Transactions!H:H, Sales_Transactions!A:A, A145)</f>
        <v>46.42</v>
      </c>
      <c r="I145">
        <f>SUMIFS(Sales_Transactions!G:G, Sales_Transactions!A:A, A145)</f>
        <v>48.38</v>
      </c>
      <c r="J145">
        <f ca="1">Transactions!$I145-Transactions!$H145</f>
        <v>1.9600000000000009</v>
      </c>
    </row>
    <row r="146" spans="1:10" x14ac:dyDescent="0.45">
      <c r="A146" t="s">
        <v>92</v>
      </c>
      <c r="B146">
        <v>209</v>
      </c>
      <c r="C146">
        <v>5</v>
      </c>
      <c r="D146" s="3">
        <v>45704</v>
      </c>
      <c r="E146" t="str">
        <f>TEXT(Transactions!$D146,"dddd")</f>
        <v>Sunday</v>
      </c>
      <c r="F146" t="s">
        <v>513</v>
      </c>
      <c r="G146" t="b">
        <v>1</v>
      </c>
      <c r="H146">
        <f ca="1">SUMIFS(Sales_Transactions!H:H, Sales_Transactions!A:A, A146)</f>
        <v>34.93</v>
      </c>
      <c r="I146">
        <f>SUMIFS(Sales_Transactions!G:G, Sales_Transactions!A:A, A146)</f>
        <v>34.93</v>
      </c>
      <c r="J146">
        <f ca="1">Transactions!$I146-Transactions!$H146</f>
        <v>0</v>
      </c>
    </row>
    <row r="147" spans="1:10" x14ac:dyDescent="0.45">
      <c r="A147" t="s">
        <v>335</v>
      </c>
      <c r="B147">
        <v>215</v>
      </c>
      <c r="C147">
        <v>1</v>
      </c>
      <c r="D147" s="3">
        <v>45704</v>
      </c>
      <c r="E147" t="str">
        <f>TEXT(Transactions!$D147,"dddd")</f>
        <v>Sunday</v>
      </c>
      <c r="F147" t="s">
        <v>513</v>
      </c>
      <c r="G147" t="b">
        <v>1</v>
      </c>
      <c r="H147">
        <f ca="1">SUMIFS(Sales_Transactions!H:H, Sales_Transactions!A:A, A147)</f>
        <v>19.940000000000001</v>
      </c>
      <c r="I147">
        <f>SUMIFS(Sales_Transactions!G:G, Sales_Transactions!A:A, A147)</f>
        <v>19.940000000000001</v>
      </c>
      <c r="J147">
        <f ca="1">Transactions!$I147-Transactions!$H147</f>
        <v>0</v>
      </c>
    </row>
    <row r="148" spans="1:10" x14ac:dyDescent="0.45">
      <c r="A148" t="s">
        <v>93</v>
      </c>
      <c r="B148">
        <v>216</v>
      </c>
      <c r="C148">
        <v>5</v>
      </c>
      <c r="D148" s="3">
        <v>45709</v>
      </c>
      <c r="E148" t="str">
        <f>TEXT(Transactions!$D148,"dddd")</f>
        <v>Friday</v>
      </c>
      <c r="F148" t="s">
        <v>513</v>
      </c>
      <c r="G148" t="b">
        <v>1</v>
      </c>
      <c r="H148">
        <f ca="1">SUMIFS(Sales_Transactions!H:H, Sales_Transactions!A:A, A148)</f>
        <v>61.92</v>
      </c>
      <c r="I148">
        <f>SUMIFS(Sales_Transactions!G:G, Sales_Transactions!A:A, A148)</f>
        <v>75.92</v>
      </c>
      <c r="J148">
        <f ca="1">Transactions!$I148-Transactions!$H148</f>
        <v>14</v>
      </c>
    </row>
    <row r="149" spans="1:10" x14ac:dyDescent="0.45">
      <c r="A149" t="s">
        <v>94</v>
      </c>
      <c r="B149">
        <v>214</v>
      </c>
      <c r="C149">
        <v>3</v>
      </c>
      <c r="D149" s="3">
        <v>45709</v>
      </c>
      <c r="E149" t="str">
        <f>TEXT(Transactions!$D149,"dddd")</f>
        <v>Friday</v>
      </c>
      <c r="F149" t="s">
        <v>513</v>
      </c>
      <c r="G149" t="b">
        <v>1</v>
      </c>
      <c r="H149">
        <f ca="1">SUMIFS(Sales_Transactions!H:H, Sales_Transactions!A:A, A149)</f>
        <v>39.93</v>
      </c>
      <c r="I149">
        <f>SUMIFS(Sales_Transactions!G:G, Sales_Transactions!A:A, A149)</f>
        <v>40.910000000000004</v>
      </c>
      <c r="J149">
        <f ca="1">Transactions!$I149-Transactions!$H149</f>
        <v>0.98000000000000398</v>
      </c>
    </row>
    <row r="150" spans="1:10" x14ac:dyDescent="0.45">
      <c r="A150" t="s">
        <v>336</v>
      </c>
      <c r="B150">
        <v>221</v>
      </c>
      <c r="C150">
        <v>4</v>
      </c>
      <c r="D150" s="3">
        <v>45709</v>
      </c>
      <c r="E150" t="str">
        <f>TEXT(Transactions!$D150,"dddd")</f>
        <v>Friday</v>
      </c>
      <c r="F150" t="s">
        <v>513</v>
      </c>
      <c r="G150" t="b">
        <v>1</v>
      </c>
      <c r="H150">
        <f ca="1">SUMIFS(Sales_Transactions!H:H, Sales_Transactions!A:A, A150)</f>
        <v>54.06</v>
      </c>
      <c r="I150">
        <f>SUMIFS(Sales_Transactions!G:G, Sales_Transactions!A:A, A150)</f>
        <v>54.06</v>
      </c>
      <c r="J150">
        <f ca="1">Transactions!$I150-Transactions!$H150</f>
        <v>0</v>
      </c>
    </row>
    <row r="151" spans="1:10" x14ac:dyDescent="0.45">
      <c r="A151" t="s">
        <v>95</v>
      </c>
      <c r="B151">
        <v>212</v>
      </c>
      <c r="C151">
        <v>3</v>
      </c>
      <c r="D151" s="3">
        <v>45741</v>
      </c>
      <c r="E151" t="str">
        <f>TEXT(Transactions!$D151,"dddd")</f>
        <v>Tuesday</v>
      </c>
      <c r="F151" t="s">
        <v>513</v>
      </c>
      <c r="G151" t="b">
        <v>1</v>
      </c>
      <c r="H151">
        <f ca="1">SUMIFS(Sales_Transactions!H:H, Sales_Transactions!A:A, A151)</f>
        <v>20.43</v>
      </c>
      <c r="I151">
        <f>SUMIFS(Sales_Transactions!G:G, Sales_Transactions!A:A, A151)</f>
        <v>30.910000000000004</v>
      </c>
      <c r="J151">
        <f ca="1">Transactions!$I151-Transactions!$H151</f>
        <v>10.480000000000004</v>
      </c>
    </row>
    <row r="152" spans="1:10" x14ac:dyDescent="0.45">
      <c r="A152" t="s">
        <v>96</v>
      </c>
      <c r="B152">
        <v>207</v>
      </c>
      <c r="C152">
        <v>1</v>
      </c>
      <c r="D152" s="3">
        <v>45741</v>
      </c>
      <c r="E152" t="str">
        <f>TEXT(Transactions!$D152,"dddd")</f>
        <v>Tuesday</v>
      </c>
      <c r="F152" t="s">
        <v>511</v>
      </c>
      <c r="G152" t="b">
        <v>1</v>
      </c>
      <c r="H152">
        <f ca="1">SUMIFS(Sales_Transactions!H:H, Sales_Transactions!A:A, A152)</f>
        <v>18.97</v>
      </c>
      <c r="I152">
        <f>SUMIFS(Sales_Transactions!G:G, Sales_Transactions!A:A, A152)</f>
        <v>18.97</v>
      </c>
      <c r="J152">
        <f ca="1">Transactions!$I152-Transactions!$H152</f>
        <v>0</v>
      </c>
    </row>
    <row r="153" spans="1:10" x14ac:dyDescent="0.45">
      <c r="A153" t="s">
        <v>337</v>
      </c>
      <c r="B153">
        <v>223</v>
      </c>
      <c r="C153">
        <v>4</v>
      </c>
      <c r="D153" s="3">
        <v>45741</v>
      </c>
      <c r="E153" t="str">
        <f>TEXT(Transactions!$D153,"dddd")</f>
        <v>Tuesday</v>
      </c>
      <c r="F153" t="s">
        <v>511</v>
      </c>
      <c r="G153" t="b">
        <v>1</v>
      </c>
      <c r="H153">
        <f ca="1">SUMIFS(Sales_Transactions!H:H, Sales_Transactions!A:A, A153)</f>
        <v>81.350000000000009</v>
      </c>
      <c r="I153">
        <f>SUMIFS(Sales_Transactions!G:G, Sales_Transactions!A:A, A153)</f>
        <v>81.350000000000009</v>
      </c>
      <c r="J153">
        <f ca="1">Transactions!$I153-Transactions!$H153</f>
        <v>0</v>
      </c>
    </row>
    <row r="154" spans="1:10" x14ac:dyDescent="0.45">
      <c r="A154" t="s">
        <v>338</v>
      </c>
      <c r="B154">
        <v>210</v>
      </c>
      <c r="C154">
        <v>3</v>
      </c>
      <c r="D154" s="3">
        <v>45709</v>
      </c>
      <c r="E154" t="str">
        <f>TEXT(Transactions!$D154,"dddd")</f>
        <v>Friday</v>
      </c>
      <c r="F154" t="s">
        <v>511</v>
      </c>
      <c r="G154" t="b">
        <v>1</v>
      </c>
      <c r="H154">
        <f ca="1">SUMIFS(Sales_Transactions!H:H, Sales_Transactions!A:A, A154)</f>
        <v>14.47</v>
      </c>
      <c r="I154">
        <f>SUMIFS(Sales_Transactions!G:G, Sales_Transactions!A:A, A154)</f>
        <v>14.47</v>
      </c>
      <c r="J154">
        <f ca="1">Transactions!$I154-Transactions!$H154</f>
        <v>0</v>
      </c>
    </row>
    <row r="155" spans="1:10" x14ac:dyDescent="0.45">
      <c r="A155" t="s">
        <v>339</v>
      </c>
      <c r="B155">
        <v>213</v>
      </c>
      <c r="C155">
        <v>6</v>
      </c>
      <c r="D155" s="3">
        <v>45709</v>
      </c>
      <c r="E155" t="str">
        <f>TEXT(Transactions!$D155,"dddd")</f>
        <v>Friday</v>
      </c>
      <c r="F155" t="s">
        <v>511</v>
      </c>
      <c r="G155" t="b">
        <v>1</v>
      </c>
      <c r="H155">
        <f ca="1">SUMIFS(Sales_Transactions!H:H, Sales_Transactions!A:A, A155)</f>
        <v>53.850000000000009</v>
      </c>
      <c r="I155">
        <f>SUMIFS(Sales_Transactions!G:G, Sales_Transactions!A:A, A155)</f>
        <v>53.850000000000009</v>
      </c>
      <c r="J155">
        <f ca="1">Transactions!$I155-Transactions!$H155</f>
        <v>0</v>
      </c>
    </row>
    <row r="156" spans="1:10" x14ac:dyDescent="0.45">
      <c r="A156" t="s">
        <v>340</v>
      </c>
      <c r="B156">
        <v>217</v>
      </c>
      <c r="C156">
        <v>6</v>
      </c>
      <c r="D156" s="3">
        <v>45709</v>
      </c>
      <c r="E156" t="str">
        <f>TEXT(Transactions!$D156,"dddd")</f>
        <v>Friday</v>
      </c>
      <c r="F156" t="s">
        <v>511</v>
      </c>
      <c r="G156" t="b">
        <v>1</v>
      </c>
      <c r="H156">
        <f ca="1">SUMIFS(Sales_Transactions!H:H, Sales_Transactions!A:A, A156)</f>
        <v>28.910000000000004</v>
      </c>
      <c r="I156">
        <f>SUMIFS(Sales_Transactions!G:G, Sales_Transactions!A:A, A156)</f>
        <v>28.910000000000004</v>
      </c>
      <c r="J156">
        <f ca="1">Transactions!$I156-Transactions!$H156</f>
        <v>0</v>
      </c>
    </row>
    <row r="157" spans="1:10" x14ac:dyDescent="0.45">
      <c r="A157" t="s">
        <v>341</v>
      </c>
      <c r="B157">
        <v>222</v>
      </c>
      <c r="C157">
        <v>5</v>
      </c>
      <c r="D157" s="3">
        <v>45705</v>
      </c>
      <c r="E157" t="str">
        <f>TEXT(Transactions!$D157,"dddd")</f>
        <v>Monday</v>
      </c>
      <c r="F157" t="s">
        <v>511</v>
      </c>
      <c r="G157" t="b">
        <v>1</v>
      </c>
      <c r="H157">
        <f ca="1">SUMIFS(Sales_Transactions!H:H, Sales_Transactions!A:A, A157)</f>
        <v>14.47</v>
      </c>
      <c r="I157">
        <f>SUMIFS(Sales_Transactions!G:G, Sales_Transactions!A:A, A157)</f>
        <v>15.97</v>
      </c>
      <c r="J157">
        <f ca="1">Transactions!$I157-Transactions!$H157</f>
        <v>1.5</v>
      </c>
    </row>
    <row r="158" spans="1:10" x14ac:dyDescent="0.45">
      <c r="A158" t="s">
        <v>97</v>
      </c>
      <c r="B158">
        <v>213</v>
      </c>
      <c r="C158">
        <v>4</v>
      </c>
      <c r="D158" s="3">
        <v>45696</v>
      </c>
      <c r="E158" t="str">
        <f>TEXT(Transactions!$D158,"dddd")</f>
        <v>Saturday</v>
      </c>
      <c r="F158" t="s">
        <v>511</v>
      </c>
      <c r="G158" t="b">
        <v>1</v>
      </c>
      <c r="H158">
        <f ca="1">SUMIFS(Sales_Transactions!H:H, Sales_Transactions!A:A, A158)</f>
        <v>56.400000000000006</v>
      </c>
      <c r="I158">
        <f>SUMIFS(Sales_Transactions!G:G, Sales_Transactions!A:A, A158)</f>
        <v>56.400000000000006</v>
      </c>
      <c r="J158">
        <f ca="1">Transactions!$I158-Transactions!$H158</f>
        <v>0</v>
      </c>
    </row>
    <row r="159" spans="1:10" x14ac:dyDescent="0.45">
      <c r="A159" t="s">
        <v>342</v>
      </c>
      <c r="B159">
        <v>210</v>
      </c>
      <c r="C159">
        <v>5</v>
      </c>
      <c r="D159" s="3">
        <v>45696</v>
      </c>
      <c r="E159" t="str">
        <f>TEXT(Transactions!$D159,"dddd")</f>
        <v>Saturday</v>
      </c>
      <c r="F159" t="s">
        <v>512</v>
      </c>
      <c r="G159" t="b">
        <v>1</v>
      </c>
      <c r="H159">
        <f ca="1">SUMIFS(Sales_Transactions!H:H, Sales_Transactions!A:A, A159)</f>
        <v>77.86</v>
      </c>
      <c r="I159">
        <f>SUMIFS(Sales_Transactions!G:G, Sales_Transactions!A:A, A159)</f>
        <v>77.86</v>
      </c>
      <c r="J159">
        <f ca="1">Transactions!$I159-Transactions!$H159</f>
        <v>0</v>
      </c>
    </row>
    <row r="160" spans="1:10" x14ac:dyDescent="0.45">
      <c r="A160" t="s">
        <v>98</v>
      </c>
      <c r="B160">
        <v>215</v>
      </c>
      <c r="C160">
        <v>1</v>
      </c>
      <c r="D160" s="3">
        <v>45706</v>
      </c>
      <c r="E160" t="str">
        <f>TEXT(Transactions!$D160,"dddd")</f>
        <v>Tuesday</v>
      </c>
      <c r="F160" t="s">
        <v>512</v>
      </c>
      <c r="G160" t="b">
        <v>1</v>
      </c>
      <c r="H160">
        <f ca="1">SUMIFS(Sales_Transactions!H:H, Sales_Transactions!A:A, A160)</f>
        <v>63.88000000000001</v>
      </c>
      <c r="I160">
        <f>SUMIFS(Sales_Transactions!G:G, Sales_Transactions!A:A, A160)</f>
        <v>70.88000000000001</v>
      </c>
      <c r="J160">
        <f ca="1">Transactions!$I160-Transactions!$H160</f>
        <v>7</v>
      </c>
    </row>
    <row r="161" spans="1:10" x14ac:dyDescent="0.45">
      <c r="A161" t="s">
        <v>99</v>
      </c>
      <c r="B161">
        <v>222</v>
      </c>
      <c r="C161">
        <v>4</v>
      </c>
      <c r="D161" s="3">
        <v>45706</v>
      </c>
      <c r="E161" t="str">
        <f>TEXT(Transactions!$D161,"dddd")</f>
        <v>Tuesday</v>
      </c>
      <c r="F161" t="s">
        <v>511</v>
      </c>
      <c r="G161" t="b">
        <v>1</v>
      </c>
      <c r="H161">
        <f ca="1">SUMIFS(Sales_Transactions!H:H, Sales_Transactions!A:A, A161)</f>
        <v>65.789999999999992</v>
      </c>
      <c r="I161">
        <f>SUMIFS(Sales_Transactions!G:G, Sales_Transactions!A:A, A161)</f>
        <v>65.789999999999992</v>
      </c>
      <c r="J161">
        <f ca="1">Transactions!$I161-Transactions!$H161</f>
        <v>0</v>
      </c>
    </row>
    <row r="162" spans="1:10" x14ac:dyDescent="0.45">
      <c r="A162" t="s">
        <v>100</v>
      </c>
      <c r="B162">
        <v>210</v>
      </c>
      <c r="C162">
        <v>1</v>
      </c>
      <c r="D162" s="3">
        <v>45719</v>
      </c>
      <c r="E162" t="str">
        <f>TEXT(Transactions!$D162,"dddd")</f>
        <v>Monday</v>
      </c>
      <c r="F162" t="s">
        <v>511</v>
      </c>
      <c r="G162" t="b">
        <v>1</v>
      </c>
      <c r="H162">
        <f ca="1">SUMIFS(Sales_Transactions!H:H, Sales_Transactions!A:A, A162)</f>
        <v>34.93</v>
      </c>
      <c r="I162">
        <f>SUMIFS(Sales_Transactions!G:G, Sales_Transactions!A:A, A162)</f>
        <v>34.93</v>
      </c>
      <c r="J162">
        <f ca="1">Transactions!$I162-Transactions!$H162</f>
        <v>0</v>
      </c>
    </row>
    <row r="163" spans="1:10" x14ac:dyDescent="0.45">
      <c r="A163" t="s">
        <v>101</v>
      </c>
      <c r="B163">
        <v>223</v>
      </c>
      <c r="C163">
        <v>2</v>
      </c>
      <c r="D163" s="3">
        <v>45719</v>
      </c>
      <c r="E163" t="str">
        <f>TEXT(Transactions!$D163,"dddd")</f>
        <v>Monday</v>
      </c>
      <c r="F163" t="s">
        <v>513</v>
      </c>
      <c r="G163" t="b">
        <v>1</v>
      </c>
      <c r="H163">
        <f ca="1">SUMIFS(Sales_Transactions!H:H, Sales_Transactions!A:A, A163)</f>
        <v>52.42</v>
      </c>
      <c r="I163">
        <f>SUMIFS(Sales_Transactions!G:G, Sales_Transactions!A:A, A163)</f>
        <v>52.42</v>
      </c>
      <c r="J163">
        <f ca="1">Transactions!$I163-Transactions!$H163</f>
        <v>0</v>
      </c>
    </row>
    <row r="164" spans="1:10" x14ac:dyDescent="0.45">
      <c r="A164" t="s">
        <v>102</v>
      </c>
      <c r="B164">
        <v>218</v>
      </c>
      <c r="C164">
        <v>6</v>
      </c>
      <c r="D164" s="3">
        <v>45719</v>
      </c>
      <c r="E164" t="str">
        <f>TEXT(Transactions!$D164,"dddd")</f>
        <v>Monday</v>
      </c>
      <c r="F164" t="s">
        <v>513</v>
      </c>
      <c r="G164" t="b">
        <v>1</v>
      </c>
      <c r="H164">
        <f ca="1">SUMIFS(Sales_Transactions!H:H, Sales_Transactions!A:A, A164)</f>
        <v>28.910000000000004</v>
      </c>
      <c r="I164">
        <f>SUMIFS(Sales_Transactions!G:G, Sales_Transactions!A:A, A164)</f>
        <v>28.910000000000004</v>
      </c>
      <c r="J164">
        <f ca="1">Transactions!$I164-Transactions!$H164</f>
        <v>0</v>
      </c>
    </row>
    <row r="165" spans="1:10" x14ac:dyDescent="0.45">
      <c r="A165" t="s">
        <v>343</v>
      </c>
      <c r="B165">
        <v>210</v>
      </c>
      <c r="C165">
        <v>4</v>
      </c>
      <c r="D165" s="3">
        <v>45719</v>
      </c>
      <c r="E165" t="str">
        <f>TEXT(Transactions!$D165,"dddd")</f>
        <v>Monday</v>
      </c>
      <c r="F165" t="s">
        <v>511</v>
      </c>
      <c r="G165" t="b">
        <v>1</v>
      </c>
      <c r="H165">
        <f ca="1">SUMIFS(Sales_Transactions!H:H, Sales_Transactions!A:A, A165)</f>
        <v>30.94</v>
      </c>
      <c r="I165">
        <f>SUMIFS(Sales_Transactions!G:G, Sales_Transactions!A:A, A165)</f>
        <v>34.900000000000006</v>
      </c>
      <c r="J165">
        <f ca="1">Transactions!$I165-Transactions!$H165</f>
        <v>3.9600000000000044</v>
      </c>
    </row>
    <row r="166" spans="1:10" x14ac:dyDescent="0.45">
      <c r="A166" t="s">
        <v>103</v>
      </c>
      <c r="B166">
        <v>212</v>
      </c>
      <c r="C166">
        <v>1</v>
      </c>
      <c r="D166" s="3">
        <v>45696</v>
      </c>
      <c r="E166" t="str">
        <f>TEXT(Transactions!$D166,"dddd")</f>
        <v>Saturday</v>
      </c>
      <c r="F166" t="s">
        <v>511</v>
      </c>
      <c r="G166" t="b">
        <v>1</v>
      </c>
      <c r="H166">
        <f ca="1">SUMIFS(Sales_Transactions!H:H, Sales_Transactions!A:A, A166)</f>
        <v>41.89</v>
      </c>
      <c r="I166">
        <f>SUMIFS(Sales_Transactions!G:G, Sales_Transactions!A:A, A166)</f>
        <v>41.89</v>
      </c>
      <c r="J166">
        <f ca="1">Transactions!$I166-Transactions!$H166</f>
        <v>0</v>
      </c>
    </row>
    <row r="167" spans="1:10" x14ac:dyDescent="0.45">
      <c r="A167" t="s">
        <v>104</v>
      </c>
      <c r="B167">
        <v>220</v>
      </c>
      <c r="C167">
        <v>6</v>
      </c>
      <c r="D167" s="3">
        <v>45696</v>
      </c>
      <c r="E167" t="str">
        <f>TEXT(Transactions!$D167,"dddd")</f>
        <v>Saturday</v>
      </c>
      <c r="F167" t="s">
        <v>512</v>
      </c>
      <c r="G167" t="b">
        <v>1</v>
      </c>
      <c r="H167">
        <f ca="1">SUMIFS(Sales_Transactions!H:H, Sales_Transactions!A:A, A167)</f>
        <v>45.900000000000006</v>
      </c>
      <c r="I167">
        <f>SUMIFS(Sales_Transactions!G:G, Sales_Transactions!A:A, A167)</f>
        <v>45.900000000000006</v>
      </c>
      <c r="J167">
        <f ca="1">Transactions!$I167-Transactions!$H167</f>
        <v>0</v>
      </c>
    </row>
    <row r="168" spans="1:10" x14ac:dyDescent="0.45">
      <c r="A168" t="s">
        <v>105</v>
      </c>
      <c r="B168">
        <v>210</v>
      </c>
      <c r="C168">
        <v>7</v>
      </c>
      <c r="D168" s="3">
        <v>45720</v>
      </c>
      <c r="E168" t="str">
        <f>TEXT(Transactions!$D168,"dddd")</f>
        <v>Tuesday</v>
      </c>
      <c r="F168" t="s">
        <v>512</v>
      </c>
      <c r="G168" t="b">
        <v>1</v>
      </c>
      <c r="H168">
        <f ca="1">SUMIFS(Sales_Transactions!H:H, Sales_Transactions!A:A, A168)</f>
        <v>52.900000000000006</v>
      </c>
      <c r="I168">
        <f>SUMIFS(Sales_Transactions!G:G, Sales_Transactions!A:A, A168)</f>
        <v>52.900000000000006</v>
      </c>
      <c r="J168">
        <f ca="1">Transactions!$I168-Transactions!$H168</f>
        <v>0</v>
      </c>
    </row>
    <row r="169" spans="1:10" x14ac:dyDescent="0.45">
      <c r="A169" t="s">
        <v>106</v>
      </c>
      <c r="B169">
        <v>211</v>
      </c>
      <c r="C169">
        <v>2</v>
      </c>
      <c r="D169" s="3">
        <v>45720</v>
      </c>
      <c r="E169" t="str">
        <f>TEXT(Transactions!$D169,"dddd")</f>
        <v>Tuesday</v>
      </c>
      <c r="F169" t="s">
        <v>512</v>
      </c>
      <c r="G169" t="b">
        <v>1</v>
      </c>
      <c r="H169">
        <f ca="1">SUMIFS(Sales_Transactions!H:H, Sales_Transactions!A:A, A169)</f>
        <v>35.4</v>
      </c>
      <c r="I169">
        <f>SUMIFS(Sales_Transactions!G:G, Sales_Transactions!A:A, A169)</f>
        <v>35.4</v>
      </c>
      <c r="J169">
        <f ca="1">Transactions!$I169-Transactions!$H169</f>
        <v>0</v>
      </c>
    </row>
    <row r="170" spans="1:10" x14ac:dyDescent="0.45">
      <c r="A170" t="s">
        <v>344</v>
      </c>
      <c r="B170">
        <v>217</v>
      </c>
      <c r="C170">
        <v>1</v>
      </c>
      <c r="D170" s="3">
        <v>45710</v>
      </c>
      <c r="E170" t="str">
        <f>TEXT(Transactions!$D170,"dddd")</f>
        <v>Saturday</v>
      </c>
      <c r="F170" t="s">
        <v>511</v>
      </c>
      <c r="G170" t="b">
        <v>1</v>
      </c>
      <c r="H170">
        <f ca="1">SUMIFS(Sales_Transactions!H:H, Sales_Transactions!A:A, A170)</f>
        <v>49.92</v>
      </c>
      <c r="I170">
        <f>SUMIFS(Sales_Transactions!G:G, Sales_Transactions!A:A, A170)</f>
        <v>49.92</v>
      </c>
      <c r="J170">
        <f ca="1">Transactions!$I170-Transactions!$H170</f>
        <v>0</v>
      </c>
    </row>
    <row r="171" spans="1:10" x14ac:dyDescent="0.45">
      <c r="A171" t="s">
        <v>107</v>
      </c>
      <c r="B171">
        <v>214</v>
      </c>
      <c r="C171">
        <v>4</v>
      </c>
      <c r="D171" s="3">
        <v>45708</v>
      </c>
      <c r="E171" t="str">
        <f>TEXT(Transactions!$D171,"dddd")</f>
        <v>Thursday</v>
      </c>
      <c r="F171" t="s">
        <v>511</v>
      </c>
      <c r="G171" t="b">
        <v>1</v>
      </c>
      <c r="H171">
        <f ca="1">SUMIFS(Sales_Transactions!H:H, Sales_Transactions!A:A, A171)</f>
        <v>42.92</v>
      </c>
      <c r="I171">
        <f>SUMIFS(Sales_Transactions!G:G, Sales_Transactions!A:A, A171)</f>
        <v>44.9</v>
      </c>
      <c r="J171">
        <f ca="1">Transactions!$I171-Transactions!$H171</f>
        <v>1.9799999999999969</v>
      </c>
    </row>
    <row r="172" spans="1:10" x14ac:dyDescent="0.45">
      <c r="A172" t="s">
        <v>108</v>
      </c>
      <c r="B172">
        <v>215</v>
      </c>
      <c r="C172">
        <v>7</v>
      </c>
      <c r="D172" s="3">
        <v>45708</v>
      </c>
      <c r="E172" t="str">
        <f>TEXT(Transactions!$D172,"dddd")</f>
        <v>Thursday</v>
      </c>
      <c r="F172" t="s">
        <v>511</v>
      </c>
      <c r="G172" t="b">
        <v>1</v>
      </c>
      <c r="H172">
        <f ca="1">SUMIFS(Sales_Transactions!H:H, Sales_Transactions!A:A, A172)</f>
        <v>64.430000000000007</v>
      </c>
      <c r="I172">
        <f>SUMIFS(Sales_Transactions!G:G, Sales_Transactions!A:A, A172)</f>
        <v>79.38</v>
      </c>
      <c r="J172">
        <f ca="1">Transactions!$I172-Transactions!$H172</f>
        <v>14.949999999999989</v>
      </c>
    </row>
    <row r="173" spans="1:10" x14ac:dyDescent="0.45">
      <c r="A173" t="s">
        <v>109</v>
      </c>
      <c r="B173">
        <v>217</v>
      </c>
      <c r="C173">
        <v>1</v>
      </c>
      <c r="D173" s="3">
        <v>45708</v>
      </c>
      <c r="E173" t="str">
        <f>TEXT(Transactions!$D173,"dddd")</f>
        <v>Thursday</v>
      </c>
      <c r="F173" t="s">
        <v>511</v>
      </c>
      <c r="G173" t="b">
        <v>1</v>
      </c>
      <c r="H173">
        <f ca="1">SUMIFS(Sales_Transactions!H:H, Sales_Transactions!A:A, A173)</f>
        <v>17.445</v>
      </c>
      <c r="I173">
        <f>SUMIFS(Sales_Transactions!G:G, Sales_Transactions!A:A, A173)</f>
        <v>24.93</v>
      </c>
      <c r="J173">
        <f ca="1">Transactions!$I173-Transactions!$H173</f>
        <v>7.4849999999999994</v>
      </c>
    </row>
    <row r="174" spans="1:10" x14ac:dyDescent="0.45">
      <c r="A174" t="s">
        <v>110</v>
      </c>
      <c r="B174">
        <v>218</v>
      </c>
      <c r="C174">
        <v>1</v>
      </c>
      <c r="D174" s="3">
        <v>45708</v>
      </c>
      <c r="E174" t="str">
        <f>TEXT(Transactions!$D174,"dddd")</f>
        <v>Thursday</v>
      </c>
      <c r="F174" t="s">
        <v>511</v>
      </c>
      <c r="G174" t="b">
        <v>1</v>
      </c>
      <c r="H174">
        <f ca="1">SUMIFS(Sales_Transactions!H:H, Sales_Transactions!A:A, A174)</f>
        <v>66.42</v>
      </c>
      <c r="I174">
        <f>SUMIFS(Sales_Transactions!G:G, Sales_Transactions!A:A, A174)</f>
        <v>75.39</v>
      </c>
      <c r="J174">
        <f ca="1">Transactions!$I174-Transactions!$H174</f>
        <v>8.9699999999999989</v>
      </c>
    </row>
    <row r="175" spans="1:10" x14ac:dyDescent="0.45">
      <c r="A175" t="s">
        <v>345</v>
      </c>
      <c r="B175">
        <v>219</v>
      </c>
      <c r="C175">
        <v>3</v>
      </c>
      <c r="D175" s="3">
        <v>45710</v>
      </c>
      <c r="E175" t="str">
        <f>TEXT(Transactions!$D175,"dddd")</f>
        <v>Saturday</v>
      </c>
      <c r="F175" t="s">
        <v>511</v>
      </c>
      <c r="G175" t="b">
        <v>1</v>
      </c>
      <c r="H175">
        <f ca="1">SUMIFS(Sales_Transactions!H:H, Sales_Transactions!A:A, A175)</f>
        <v>16.96</v>
      </c>
      <c r="I175">
        <f>SUMIFS(Sales_Transactions!G:G, Sales_Transactions!A:A, A175)</f>
        <v>16.96</v>
      </c>
      <c r="J175">
        <f ca="1">Transactions!$I175-Transactions!$H175</f>
        <v>0</v>
      </c>
    </row>
    <row r="176" spans="1:10" x14ac:dyDescent="0.45">
      <c r="A176" t="s">
        <v>111</v>
      </c>
      <c r="B176">
        <v>220</v>
      </c>
      <c r="C176">
        <v>2</v>
      </c>
      <c r="D176" s="3">
        <v>45710</v>
      </c>
      <c r="E176" t="str">
        <f>TEXT(Transactions!$D176,"dddd")</f>
        <v>Saturday</v>
      </c>
      <c r="F176" t="s">
        <v>511</v>
      </c>
      <c r="G176" t="b">
        <v>1</v>
      </c>
      <c r="H176">
        <f ca="1">SUMIFS(Sales_Transactions!H:H, Sales_Transactions!A:A, A176)</f>
        <v>54.940000000000005</v>
      </c>
      <c r="I176">
        <f>SUMIFS(Sales_Transactions!G:G, Sales_Transactions!A:A, A176)</f>
        <v>54.940000000000005</v>
      </c>
      <c r="J176">
        <f ca="1">Transactions!$I176-Transactions!$H176</f>
        <v>0</v>
      </c>
    </row>
    <row r="177" spans="1:10" x14ac:dyDescent="0.45">
      <c r="A177" t="s">
        <v>112</v>
      </c>
      <c r="B177">
        <v>209</v>
      </c>
      <c r="C177">
        <v>5</v>
      </c>
      <c r="D177" s="3">
        <v>45710</v>
      </c>
      <c r="E177" t="str">
        <f>TEXT(Transactions!$D177,"dddd")</f>
        <v>Saturday</v>
      </c>
      <c r="F177" t="s">
        <v>511</v>
      </c>
      <c r="G177" t="b">
        <v>1</v>
      </c>
      <c r="H177">
        <f ca="1">SUMIFS(Sales_Transactions!H:H, Sales_Transactions!A:A, A177)</f>
        <v>35.950000000000003</v>
      </c>
      <c r="I177">
        <f>SUMIFS(Sales_Transactions!G:G, Sales_Transactions!A:A, A177)</f>
        <v>35.950000000000003</v>
      </c>
      <c r="J177">
        <f ca="1">Transactions!$I177-Transactions!$H177</f>
        <v>0</v>
      </c>
    </row>
    <row r="178" spans="1:10" x14ac:dyDescent="0.45">
      <c r="A178" t="s">
        <v>113</v>
      </c>
      <c r="B178">
        <v>215</v>
      </c>
      <c r="C178">
        <v>3</v>
      </c>
      <c r="D178" s="3">
        <v>45710</v>
      </c>
      <c r="E178" t="str">
        <f>TEXT(Transactions!$D178,"dddd")</f>
        <v>Saturday</v>
      </c>
      <c r="F178" t="s">
        <v>511</v>
      </c>
      <c r="G178" t="b">
        <v>1</v>
      </c>
      <c r="H178">
        <f ca="1">SUMIFS(Sales_Transactions!H:H, Sales_Transactions!A:A, A178)</f>
        <v>13.975000000000001</v>
      </c>
      <c r="I178">
        <f>SUMIFS(Sales_Transactions!G:G, Sales_Transactions!A:A, A178)</f>
        <v>19.96</v>
      </c>
      <c r="J178">
        <f ca="1">Transactions!$I178-Transactions!$H178</f>
        <v>5.9849999999999994</v>
      </c>
    </row>
    <row r="179" spans="1:10" x14ac:dyDescent="0.45">
      <c r="A179" t="s">
        <v>114</v>
      </c>
      <c r="B179">
        <v>218</v>
      </c>
      <c r="C179">
        <v>7</v>
      </c>
      <c r="D179" s="3">
        <v>45741</v>
      </c>
      <c r="E179" t="str">
        <f>TEXT(Transactions!$D179,"dddd")</f>
        <v>Tuesday</v>
      </c>
      <c r="F179" t="s">
        <v>511</v>
      </c>
      <c r="G179" t="b">
        <v>1</v>
      </c>
      <c r="H179">
        <f ca="1">SUMIFS(Sales_Transactions!H:H, Sales_Transactions!A:A, A179)</f>
        <v>30.93</v>
      </c>
      <c r="I179">
        <f>SUMIFS(Sales_Transactions!G:G, Sales_Transactions!A:A, A179)</f>
        <v>35.43</v>
      </c>
      <c r="J179">
        <f ca="1">Transactions!$I179-Transactions!$H179</f>
        <v>4.5</v>
      </c>
    </row>
    <row r="180" spans="1:10" x14ac:dyDescent="0.45">
      <c r="A180" t="s">
        <v>346</v>
      </c>
      <c r="B180">
        <v>217</v>
      </c>
      <c r="C180">
        <v>2</v>
      </c>
      <c r="D180" s="3">
        <v>45741</v>
      </c>
      <c r="E180" t="str">
        <f>TEXT(Transactions!$D180,"dddd")</f>
        <v>Tuesday</v>
      </c>
      <c r="F180" t="s">
        <v>511</v>
      </c>
      <c r="G180" t="b">
        <v>1</v>
      </c>
      <c r="H180">
        <f ca="1">SUMIFS(Sales_Transactions!H:H, Sales_Transactions!A:A, A180)</f>
        <v>51.900000000000006</v>
      </c>
      <c r="I180">
        <f>SUMIFS(Sales_Transactions!G:G, Sales_Transactions!A:A, A180)</f>
        <v>51.900000000000006</v>
      </c>
      <c r="J180">
        <f ca="1">Transactions!$I180-Transactions!$H180</f>
        <v>0</v>
      </c>
    </row>
    <row r="181" spans="1:10" x14ac:dyDescent="0.45">
      <c r="A181" t="s">
        <v>347</v>
      </c>
      <c r="B181">
        <v>213</v>
      </c>
      <c r="C181">
        <v>5</v>
      </c>
      <c r="D181" s="3">
        <v>45741</v>
      </c>
      <c r="E181" t="str">
        <f>TEXT(Transactions!$D181,"dddd")</f>
        <v>Tuesday</v>
      </c>
      <c r="F181" t="s">
        <v>511</v>
      </c>
      <c r="G181" t="b">
        <v>1</v>
      </c>
      <c r="H181">
        <f ca="1">SUMIFS(Sales_Transactions!H:H, Sales_Transactions!A:A, A181)</f>
        <v>51.92</v>
      </c>
      <c r="I181">
        <f>SUMIFS(Sales_Transactions!G:G, Sales_Transactions!A:A, A181)</f>
        <v>51.92</v>
      </c>
      <c r="J181">
        <f ca="1">Transactions!$I181-Transactions!$H181</f>
        <v>0</v>
      </c>
    </row>
    <row r="182" spans="1:10" x14ac:dyDescent="0.45">
      <c r="A182" t="s">
        <v>348</v>
      </c>
      <c r="B182">
        <v>212</v>
      </c>
      <c r="C182">
        <v>3</v>
      </c>
      <c r="D182" s="3">
        <v>45741</v>
      </c>
      <c r="E182" t="str">
        <f>TEXT(Transactions!$D182,"dddd")</f>
        <v>Tuesday</v>
      </c>
      <c r="F182" t="s">
        <v>511</v>
      </c>
      <c r="G182" t="b">
        <v>1</v>
      </c>
      <c r="H182">
        <f ca="1">SUMIFS(Sales_Transactions!H:H, Sales_Transactions!A:A, A182)</f>
        <v>78.860000000000014</v>
      </c>
      <c r="I182">
        <f>SUMIFS(Sales_Transactions!G:G, Sales_Transactions!A:A, A182)</f>
        <v>78.860000000000014</v>
      </c>
      <c r="J182">
        <f ca="1">Transactions!$I182-Transactions!$H182</f>
        <v>0</v>
      </c>
    </row>
    <row r="183" spans="1:10" x14ac:dyDescent="0.45">
      <c r="A183" t="s">
        <v>115</v>
      </c>
      <c r="B183">
        <v>223</v>
      </c>
      <c r="C183">
        <v>5</v>
      </c>
      <c r="D183" s="3">
        <v>45693</v>
      </c>
      <c r="E183" t="str">
        <f>TEXT(Transactions!$D183,"dddd")</f>
        <v>Wednesday</v>
      </c>
      <c r="F183" t="s">
        <v>511</v>
      </c>
      <c r="G183" t="b">
        <v>1</v>
      </c>
      <c r="H183">
        <f ca="1">SUMIFS(Sales_Transactions!H:H, Sales_Transactions!A:A, A183)</f>
        <v>27.43</v>
      </c>
      <c r="I183">
        <f>SUMIFS(Sales_Transactions!G:G, Sales_Transactions!A:A, A183)</f>
        <v>27.43</v>
      </c>
      <c r="J183">
        <f ca="1">Transactions!$I183-Transactions!$H183</f>
        <v>0</v>
      </c>
    </row>
    <row r="184" spans="1:10" x14ac:dyDescent="0.45">
      <c r="A184" t="s">
        <v>116</v>
      </c>
      <c r="B184">
        <v>207</v>
      </c>
      <c r="C184">
        <v>2</v>
      </c>
      <c r="D184" s="3">
        <v>45693</v>
      </c>
      <c r="E184" t="str">
        <f>TEXT(Transactions!$D184,"dddd")</f>
        <v>Wednesday</v>
      </c>
      <c r="F184" t="s">
        <v>511</v>
      </c>
      <c r="G184" t="b">
        <v>1</v>
      </c>
      <c r="H184">
        <f ca="1">SUMIFS(Sales_Transactions!H:H, Sales_Transactions!A:A, A184)</f>
        <v>22.950000000000003</v>
      </c>
      <c r="I184">
        <f>SUMIFS(Sales_Transactions!G:G, Sales_Transactions!A:A, A184)</f>
        <v>22.950000000000003</v>
      </c>
      <c r="J184">
        <f ca="1">Transactions!$I184-Transactions!$H184</f>
        <v>0</v>
      </c>
    </row>
    <row r="185" spans="1:10" x14ac:dyDescent="0.45">
      <c r="A185" t="s">
        <v>349</v>
      </c>
      <c r="B185">
        <v>219</v>
      </c>
      <c r="C185">
        <v>1</v>
      </c>
      <c r="D185" s="3">
        <v>45719</v>
      </c>
      <c r="E185" t="str">
        <f>TEXT(Transactions!$D185,"dddd")</f>
        <v>Monday</v>
      </c>
      <c r="F185" t="s">
        <v>511</v>
      </c>
      <c r="G185" t="b">
        <v>1</v>
      </c>
      <c r="H185">
        <f ca="1">SUMIFS(Sales_Transactions!H:H, Sales_Transactions!A:A, A185)</f>
        <v>36.410000000000004</v>
      </c>
      <c r="I185">
        <f>SUMIFS(Sales_Transactions!G:G, Sales_Transactions!A:A, A185)</f>
        <v>36.410000000000004</v>
      </c>
      <c r="J185">
        <f ca="1">Transactions!$I185-Transactions!$H185</f>
        <v>0</v>
      </c>
    </row>
    <row r="186" spans="1:10" x14ac:dyDescent="0.45">
      <c r="A186" t="s">
        <v>117</v>
      </c>
      <c r="B186">
        <v>208</v>
      </c>
      <c r="C186">
        <v>7</v>
      </c>
      <c r="D186" s="3">
        <v>45719</v>
      </c>
      <c r="E186" t="str">
        <f>TEXT(Transactions!$D186,"dddd")</f>
        <v>Monday</v>
      </c>
      <c r="F186" t="s">
        <v>511</v>
      </c>
      <c r="G186" t="b">
        <v>1</v>
      </c>
      <c r="H186">
        <f ca="1">SUMIFS(Sales_Transactions!H:H, Sales_Transactions!A:A, A186)</f>
        <v>36.400000000000006</v>
      </c>
      <c r="I186">
        <f>SUMIFS(Sales_Transactions!G:G, Sales_Transactions!A:A, A186)</f>
        <v>36.400000000000006</v>
      </c>
      <c r="J186">
        <f ca="1">Transactions!$I186-Transactions!$H186</f>
        <v>0</v>
      </c>
    </row>
    <row r="187" spans="1:10" x14ac:dyDescent="0.45">
      <c r="A187" t="s">
        <v>118</v>
      </c>
      <c r="B187">
        <v>220</v>
      </c>
      <c r="C187">
        <v>5</v>
      </c>
      <c r="D187" s="3">
        <v>45719</v>
      </c>
      <c r="E187" t="str">
        <f>TEXT(Transactions!$D187,"dddd")</f>
        <v>Monday</v>
      </c>
      <c r="F187" t="s">
        <v>513</v>
      </c>
      <c r="G187" t="b">
        <v>1</v>
      </c>
      <c r="H187">
        <f ca="1">SUMIFS(Sales_Transactions!H:H, Sales_Transactions!A:A, A187)</f>
        <v>66.91</v>
      </c>
      <c r="I187">
        <f>SUMIFS(Sales_Transactions!G:G, Sales_Transactions!A:A, A187)</f>
        <v>71.860000000000014</v>
      </c>
      <c r="J187">
        <f ca="1">Transactions!$I187-Transactions!$H187</f>
        <v>4.9500000000000171</v>
      </c>
    </row>
    <row r="188" spans="1:10" x14ac:dyDescent="0.45">
      <c r="A188" t="s">
        <v>350</v>
      </c>
      <c r="B188">
        <v>217</v>
      </c>
      <c r="C188">
        <v>3</v>
      </c>
      <c r="D188" s="3">
        <v>45719</v>
      </c>
      <c r="E188" t="str">
        <f>TEXT(Transactions!$D188,"dddd")</f>
        <v>Monday</v>
      </c>
      <c r="F188" t="s">
        <v>513</v>
      </c>
      <c r="G188" t="b">
        <v>1</v>
      </c>
      <c r="H188">
        <f ca="1">SUMIFS(Sales_Transactions!H:H, Sales_Transactions!A:A, A188)</f>
        <v>73.890000000000015</v>
      </c>
      <c r="I188">
        <f>SUMIFS(Sales_Transactions!G:G, Sales_Transactions!A:A, A188)</f>
        <v>73.890000000000015</v>
      </c>
      <c r="J188">
        <f ca="1">Transactions!$I188-Transactions!$H188</f>
        <v>0</v>
      </c>
    </row>
    <row r="189" spans="1:10" x14ac:dyDescent="0.45">
      <c r="A189" t="s">
        <v>351</v>
      </c>
      <c r="B189">
        <v>219</v>
      </c>
      <c r="C189">
        <v>7</v>
      </c>
      <c r="D189" s="3">
        <v>45741</v>
      </c>
      <c r="E189" t="str">
        <f>TEXT(Transactions!$D189,"dddd")</f>
        <v>Tuesday</v>
      </c>
      <c r="F189" t="s">
        <v>513</v>
      </c>
      <c r="G189" t="b">
        <v>1</v>
      </c>
      <c r="H189">
        <f ca="1">SUMIFS(Sales_Transactions!H:H, Sales_Transactions!A:A, A189)</f>
        <v>28.94</v>
      </c>
      <c r="I189">
        <f>SUMIFS(Sales_Transactions!G:G, Sales_Transactions!A:A, A189)</f>
        <v>43.31</v>
      </c>
      <c r="J189">
        <f ca="1">Transactions!$I189-Transactions!$H189</f>
        <v>14.370000000000001</v>
      </c>
    </row>
    <row r="190" spans="1:10" x14ac:dyDescent="0.45">
      <c r="A190" t="s">
        <v>119</v>
      </c>
      <c r="B190">
        <v>218</v>
      </c>
      <c r="C190">
        <v>6</v>
      </c>
      <c r="D190" s="3">
        <v>45741</v>
      </c>
      <c r="E190" t="str">
        <f>TEXT(Transactions!$D190,"dddd")</f>
        <v>Tuesday</v>
      </c>
      <c r="F190" t="s">
        <v>513</v>
      </c>
      <c r="G190" t="b">
        <v>1</v>
      </c>
      <c r="H190">
        <f ca="1">SUMIFS(Sales_Transactions!H:H, Sales_Transactions!A:A, A190)</f>
        <v>28.950000000000003</v>
      </c>
      <c r="I190">
        <f>SUMIFS(Sales_Transactions!G:G, Sales_Transactions!A:A, A190)</f>
        <v>28.950000000000003</v>
      </c>
      <c r="J190">
        <f ca="1">Transactions!$I190-Transactions!$H190</f>
        <v>0</v>
      </c>
    </row>
    <row r="191" spans="1:10" x14ac:dyDescent="0.45">
      <c r="A191" t="s">
        <v>352</v>
      </c>
      <c r="B191">
        <v>212</v>
      </c>
      <c r="C191">
        <v>2</v>
      </c>
      <c r="D191" s="3">
        <v>45741</v>
      </c>
      <c r="E191" t="str">
        <f>TEXT(Transactions!$D191,"dddd")</f>
        <v>Tuesday</v>
      </c>
      <c r="F191" t="s">
        <v>511</v>
      </c>
      <c r="G191" t="b">
        <v>1</v>
      </c>
      <c r="H191">
        <f ca="1">SUMIFS(Sales_Transactions!H:H, Sales_Transactions!A:A, A191)</f>
        <v>35.300000000000004</v>
      </c>
      <c r="I191">
        <f>SUMIFS(Sales_Transactions!G:G, Sales_Transactions!A:A, A191)</f>
        <v>35.300000000000004</v>
      </c>
      <c r="J191">
        <f ca="1">Transactions!$I191-Transactions!$H191</f>
        <v>0</v>
      </c>
    </row>
    <row r="192" spans="1:10" x14ac:dyDescent="0.45">
      <c r="A192" t="s">
        <v>120</v>
      </c>
      <c r="B192">
        <v>212</v>
      </c>
      <c r="C192">
        <v>1</v>
      </c>
      <c r="D192" s="3">
        <v>45741</v>
      </c>
      <c r="E192" t="str">
        <f>TEXT(Transactions!$D192,"dddd")</f>
        <v>Tuesday</v>
      </c>
      <c r="F192" t="s">
        <v>511</v>
      </c>
      <c r="G192" t="b">
        <v>1</v>
      </c>
      <c r="H192">
        <f ca="1">SUMIFS(Sales_Transactions!H:H, Sales_Transactions!A:A, A192)</f>
        <v>16.505000000000003</v>
      </c>
      <c r="I192">
        <f>SUMIFS(Sales_Transactions!G:G, Sales_Transactions!A:A, A192)</f>
        <v>19.25</v>
      </c>
      <c r="J192">
        <f ca="1">Transactions!$I192-Transactions!$H192</f>
        <v>2.7449999999999974</v>
      </c>
    </row>
    <row r="193" spans="1:10" x14ac:dyDescent="0.45">
      <c r="A193" t="s">
        <v>121</v>
      </c>
      <c r="B193">
        <v>217</v>
      </c>
      <c r="C193">
        <v>6</v>
      </c>
      <c r="D193" s="3">
        <v>45740</v>
      </c>
      <c r="E193" t="str">
        <f>TEXT(Transactions!$D193,"dddd")</f>
        <v>Monday</v>
      </c>
      <c r="F193" t="s">
        <v>511</v>
      </c>
      <c r="G193" t="b">
        <v>1</v>
      </c>
      <c r="H193">
        <f ca="1">SUMIFS(Sales_Transactions!H:H, Sales_Transactions!A:A, A193)</f>
        <v>21.195</v>
      </c>
      <c r="I193">
        <f>SUMIFS(Sales_Transactions!G:G, Sales_Transactions!A:A, A193)</f>
        <v>29.43</v>
      </c>
      <c r="J193">
        <f ca="1">Transactions!$I193-Transactions!$H193</f>
        <v>8.2349999999999994</v>
      </c>
    </row>
    <row r="194" spans="1:10" x14ac:dyDescent="0.45">
      <c r="A194" t="s">
        <v>353</v>
      </c>
      <c r="B194">
        <v>222</v>
      </c>
      <c r="C194">
        <v>1</v>
      </c>
      <c r="D194" s="3">
        <v>45740</v>
      </c>
      <c r="E194" t="str">
        <f>TEXT(Transactions!$D194,"dddd")</f>
        <v>Monday</v>
      </c>
      <c r="F194" t="s">
        <v>513</v>
      </c>
      <c r="G194" t="b">
        <v>1</v>
      </c>
      <c r="H194">
        <f ca="1">SUMIFS(Sales_Transactions!H:H, Sales_Transactions!A:A, A194)</f>
        <v>42.900000000000006</v>
      </c>
      <c r="I194">
        <f>SUMIFS(Sales_Transactions!G:G, Sales_Transactions!A:A, A194)</f>
        <v>42.900000000000006</v>
      </c>
      <c r="J194">
        <f ca="1">Transactions!$I194-Transactions!$H194</f>
        <v>0</v>
      </c>
    </row>
    <row r="195" spans="1:10" x14ac:dyDescent="0.45">
      <c r="A195" t="s">
        <v>354</v>
      </c>
      <c r="B195">
        <v>208</v>
      </c>
      <c r="C195">
        <v>7</v>
      </c>
      <c r="D195" s="3">
        <v>45733</v>
      </c>
      <c r="E195" t="str">
        <f>TEXT(Transactions!$D195,"dddd")</f>
        <v>Monday</v>
      </c>
      <c r="F195" t="s">
        <v>513</v>
      </c>
      <c r="G195" t="b">
        <v>1</v>
      </c>
      <c r="H195">
        <f ca="1">SUMIFS(Sales_Transactions!H:H, Sales_Transactions!A:A, A195)</f>
        <v>19.715000000000003</v>
      </c>
      <c r="I195">
        <f>SUMIFS(Sales_Transactions!G:G, Sales_Transactions!A:A, A195)</f>
        <v>33.440000000000005</v>
      </c>
      <c r="J195">
        <f ca="1">Transactions!$I195-Transactions!$H195</f>
        <v>13.725000000000001</v>
      </c>
    </row>
    <row r="196" spans="1:10" x14ac:dyDescent="0.45">
      <c r="A196" t="s">
        <v>355</v>
      </c>
      <c r="B196">
        <v>213</v>
      </c>
      <c r="C196">
        <v>3</v>
      </c>
      <c r="D196" s="3">
        <v>45733</v>
      </c>
      <c r="E196" t="str">
        <f>TEXT(Transactions!$D196,"dddd")</f>
        <v>Monday</v>
      </c>
      <c r="F196" t="s">
        <v>511</v>
      </c>
      <c r="G196" t="b">
        <v>1</v>
      </c>
      <c r="H196">
        <f ca="1">SUMIFS(Sales_Transactions!H:H, Sales_Transactions!A:A, A196)</f>
        <v>38.710000000000008</v>
      </c>
      <c r="I196">
        <f>SUMIFS(Sales_Transactions!G:G, Sales_Transactions!A:A, A196)</f>
        <v>38.710000000000008</v>
      </c>
      <c r="J196">
        <f ca="1">Transactions!$I196-Transactions!$H196</f>
        <v>0</v>
      </c>
    </row>
    <row r="197" spans="1:10" x14ac:dyDescent="0.45">
      <c r="A197" t="s">
        <v>122</v>
      </c>
      <c r="B197">
        <v>219</v>
      </c>
      <c r="C197">
        <v>5</v>
      </c>
      <c r="D197" s="3">
        <v>45733</v>
      </c>
      <c r="E197" t="str">
        <f>TEXT(Transactions!$D197,"dddd")</f>
        <v>Monday</v>
      </c>
      <c r="F197" t="s">
        <v>511</v>
      </c>
      <c r="G197" t="b">
        <v>1</v>
      </c>
      <c r="H197">
        <f ca="1">SUMIFS(Sales_Transactions!H:H, Sales_Transactions!A:A, A197)</f>
        <v>64.87</v>
      </c>
      <c r="I197">
        <f>SUMIFS(Sales_Transactions!G:G, Sales_Transactions!A:A, A197)</f>
        <v>64.87</v>
      </c>
      <c r="J197">
        <f ca="1">Transactions!$I197-Transactions!$H197</f>
        <v>0</v>
      </c>
    </row>
    <row r="198" spans="1:10" x14ac:dyDescent="0.45">
      <c r="A198" t="s">
        <v>123</v>
      </c>
      <c r="B198">
        <v>220</v>
      </c>
      <c r="C198">
        <v>7</v>
      </c>
      <c r="D198" s="3">
        <v>45694</v>
      </c>
      <c r="E198" t="str">
        <f>TEXT(Transactions!$D198,"dddd")</f>
        <v>Thursday</v>
      </c>
      <c r="F198" t="s">
        <v>512</v>
      </c>
      <c r="G198" t="b">
        <v>1</v>
      </c>
      <c r="H198">
        <f ca="1">SUMIFS(Sales_Transactions!H:H, Sales_Transactions!A:A, A198)</f>
        <v>28.430000000000003</v>
      </c>
      <c r="I198">
        <f>SUMIFS(Sales_Transactions!G:G, Sales_Transactions!A:A, A198)</f>
        <v>29.42</v>
      </c>
      <c r="J198">
        <f ca="1">Transactions!$I198-Transactions!$H198</f>
        <v>0.98999999999999844</v>
      </c>
    </row>
    <row r="199" spans="1:10" x14ac:dyDescent="0.45">
      <c r="A199" t="s">
        <v>356</v>
      </c>
      <c r="B199">
        <v>215</v>
      </c>
      <c r="C199">
        <v>3</v>
      </c>
      <c r="D199" s="3">
        <v>45694</v>
      </c>
      <c r="E199" t="str">
        <f>TEXT(Transactions!$D199,"dddd")</f>
        <v>Thursday</v>
      </c>
      <c r="F199" t="s">
        <v>512</v>
      </c>
      <c r="G199" t="b">
        <v>1</v>
      </c>
      <c r="H199">
        <f ca="1">SUMIFS(Sales_Transactions!H:H, Sales_Transactions!A:A, A199)</f>
        <v>9.4700000000000006</v>
      </c>
      <c r="I199">
        <f>SUMIFS(Sales_Transactions!G:G, Sales_Transactions!A:A, A199)</f>
        <v>9.4700000000000006</v>
      </c>
      <c r="J199">
        <f ca="1">Transactions!$I199-Transactions!$H199</f>
        <v>0</v>
      </c>
    </row>
    <row r="200" spans="1:10" x14ac:dyDescent="0.45">
      <c r="A200" t="s">
        <v>357</v>
      </c>
      <c r="B200">
        <v>207</v>
      </c>
      <c r="C200">
        <v>7</v>
      </c>
      <c r="D200" s="3">
        <v>45694</v>
      </c>
      <c r="E200" t="str">
        <f>TEXT(Transactions!$D200,"dddd")</f>
        <v>Thursday</v>
      </c>
      <c r="F200" t="s">
        <v>512</v>
      </c>
      <c r="G200" t="b">
        <v>1</v>
      </c>
      <c r="H200">
        <f ca="1">SUMIFS(Sales_Transactions!H:H, Sales_Transactions!A:A, A200)</f>
        <v>77.87</v>
      </c>
      <c r="I200">
        <f>SUMIFS(Sales_Transactions!G:G, Sales_Transactions!A:A, A200)</f>
        <v>77.87</v>
      </c>
      <c r="J200">
        <f ca="1">Transactions!$I200-Transactions!$H200</f>
        <v>0</v>
      </c>
    </row>
    <row r="201" spans="1:10" x14ac:dyDescent="0.45">
      <c r="A201" t="s">
        <v>358</v>
      </c>
      <c r="B201">
        <v>215</v>
      </c>
      <c r="C201">
        <v>7</v>
      </c>
      <c r="D201" s="3">
        <v>45714</v>
      </c>
      <c r="E201" t="str">
        <f>TEXT(Transactions!$D201,"dddd")</f>
        <v>Wednesday</v>
      </c>
      <c r="F201" t="s">
        <v>511</v>
      </c>
      <c r="G201" t="b">
        <v>1</v>
      </c>
      <c r="H201">
        <f ca="1">SUMIFS(Sales_Transactions!H:H, Sales_Transactions!A:A, A201)</f>
        <v>42.39</v>
      </c>
      <c r="I201">
        <f>SUMIFS(Sales_Transactions!G:G, Sales_Transactions!A:A, A201)</f>
        <v>42.39</v>
      </c>
      <c r="J201">
        <f ca="1">Transactions!$I201-Transactions!$H201</f>
        <v>0</v>
      </c>
    </row>
    <row r="202" spans="1:10" x14ac:dyDescent="0.45">
      <c r="A202" t="s">
        <v>124</v>
      </c>
      <c r="B202">
        <v>221</v>
      </c>
      <c r="C202">
        <v>1</v>
      </c>
      <c r="D202" s="3">
        <v>45714</v>
      </c>
      <c r="E202" t="str">
        <f>TEXT(Transactions!$D202,"dddd")</f>
        <v>Wednesday</v>
      </c>
      <c r="F202" t="s">
        <v>511</v>
      </c>
      <c r="G202" t="b">
        <v>1</v>
      </c>
      <c r="H202">
        <f ca="1">SUMIFS(Sales_Transactions!H:H, Sales_Transactions!A:A, A202)</f>
        <v>42.910000000000004</v>
      </c>
      <c r="I202">
        <f>SUMIFS(Sales_Transactions!G:G, Sales_Transactions!A:A, A202)</f>
        <v>42.910000000000004</v>
      </c>
      <c r="J202">
        <f ca="1">Transactions!$I202-Transactions!$H202</f>
        <v>0</v>
      </c>
    </row>
    <row r="203" spans="1:10" x14ac:dyDescent="0.45">
      <c r="A203" t="s">
        <v>359</v>
      </c>
      <c r="B203">
        <v>213</v>
      </c>
      <c r="C203">
        <v>1</v>
      </c>
      <c r="D203" s="3">
        <v>45714</v>
      </c>
      <c r="E203" t="str">
        <f>TEXT(Transactions!$D203,"dddd")</f>
        <v>Wednesday</v>
      </c>
      <c r="F203" t="s">
        <v>511</v>
      </c>
      <c r="G203" t="b">
        <v>1</v>
      </c>
      <c r="H203">
        <f ca="1">SUMIFS(Sales_Transactions!H:H, Sales_Transactions!A:A, A203)</f>
        <v>31.435000000000002</v>
      </c>
      <c r="I203">
        <f>SUMIFS(Sales_Transactions!G:G, Sales_Transactions!A:A, A203)</f>
        <v>38.910000000000004</v>
      </c>
      <c r="J203">
        <f ca="1">Transactions!$I203-Transactions!$H203</f>
        <v>7.4750000000000014</v>
      </c>
    </row>
    <row r="204" spans="1:10" x14ac:dyDescent="0.45">
      <c r="A204" t="s">
        <v>360</v>
      </c>
      <c r="B204">
        <v>213</v>
      </c>
      <c r="C204">
        <v>4</v>
      </c>
      <c r="D204" s="3">
        <v>45695</v>
      </c>
      <c r="E204" t="str">
        <f>TEXT(Transactions!$D204,"dddd")</f>
        <v>Friday</v>
      </c>
      <c r="F204" t="s">
        <v>511</v>
      </c>
      <c r="G204" t="b">
        <v>1</v>
      </c>
      <c r="H204">
        <f ca="1">SUMIFS(Sales_Transactions!H:H, Sales_Transactions!A:A, A204)</f>
        <v>30.42</v>
      </c>
      <c r="I204">
        <f>SUMIFS(Sales_Transactions!G:G, Sales_Transactions!A:A, A204)</f>
        <v>36.4</v>
      </c>
      <c r="J204">
        <f ca="1">Transactions!$I204-Transactions!$H204</f>
        <v>5.9799999999999969</v>
      </c>
    </row>
    <row r="205" spans="1:10" x14ac:dyDescent="0.45">
      <c r="A205" t="s">
        <v>361</v>
      </c>
      <c r="B205">
        <v>214</v>
      </c>
      <c r="C205">
        <v>4</v>
      </c>
      <c r="D205" s="3">
        <v>45695</v>
      </c>
      <c r="E205" t="str">
        <f>TEXT(Transactions!$D205,"dddd")</f>
        <v>Friday</v>
      </c>
      <c r="F205" t="s">
        <v>512</v>
      </c>
      <c r="G205" t="b">
        <v>1</v>
      </c>
      <c r="H205">
        <f ca="1">SUMIFS(Sales_Transactions!H:H, Sales_Transactions!A:A, A205)</f>
        <v>33.9</v>
      </c>
      <c r="I205">
        <f>SUMIFS(Sales_Transactions!G:G, Sales_Transactions!A:A, A205)</f>
        <v>37.89</v>
      </c>
      <c r="J205">
        <f ca="1">Transactions!$I205-Transactions!$H205</f>
        <v>3.990000000000002</v>
      </c>
    </row>
    <row r="206" spans="1:10" x14ac:dyDescent="0.45">
      <c r="A206" t="s">
        <v>125</v>
      </c>
      <c r="B206">
        <v>209</v>
      </c>
      <c r="C206">
        <v>3</v>
      </c>
      <c r="D206" s="3">
        <v>45695</v>
      </c>
      <c r="E206" t="str">
        <f>TEXT(Transactions!$D206,"dddd")</f>
        <v>Friday</v>
      </c>
      <c r="F206" t="s">
        <v>512</v>
      </c>
      <c r="G206" t="b">
        <v>1</v>
      </c>
      <c r="H206">
        <f ca="1">SUMIFS(Sales_Transactions!H:H, Sales_Transactions!A:A, A206)</f>
        <v>52.370000000000005</v>
      </c>
      <c r="I206">
        <f>SUMIFS(Sales_Transactions!G:G, Sales_Transactions!A:A, A206)</f>
        <v>52.370000000000005</v>
      </c>
      <c r="J206">
        <f ca="1">Transactions!$I206-Transactions!$H206</f>
        <v>0</v>
      </c>
    </row>
    <row r="207" spans="1:10" x14ac:dyDescent="0.45">
      <c r="A207" t="s">
        <v>362</v>
      </c>
      <c r="B207">
        <v>220</v>
      </c>
      <c r="C207">
        <v>7</v>
      </c>
      <c r="D207" s="3">
        <v>45695</v>
      </c>
      <c r="E207" t="str">
        <f>TEXT(Transactions!$D207,"dddd")</f>
        <v>Friday</v>
      </c>
      <c r="F207" t="s">
        <v>511</v>
      </c>
      <c r="G207" t="b">
        <v>1</v>
      </c>
      <c r="H207">
        <f ca="1">SUMIFS(Sales_Transactions!H:H, Sales_Transactions!A:A, A207)</f>
        <v>13.450000000000001</v>
      </c>
      <c r="I207">
        <f>SUMIFS(Sales_Transactions!G:G, Sales_Transactions!A:A, A207)</f>
        <v>13.450000000000001</v>
      </c>
      <c r="J207">
        <f ca="1">Transactions!$I207-Transactions!$H207</f>
        <v>0</v>
      </c>
    </row>
    <row r="208" spans="1:10" x14ac:dyDescent="0.45">
      <c r="A208" t="s">
        <v>363</v>
      </c>
      <c r="B208">
        <v>207</v>
      </c>
      <c r="C208">
        <v>7</v>
      </c>
      <c r="D208" s="3">
        <v>45713</v>
      </c>
      <c r="E208" t="str">
        <f>TEXT(Transactions!$D208,"dddd")</f>
        <v>Tuesday</v>
      </c>
      <c r="F208" t="s">
        <v>511</v>
      </c>
      <c r="G208" t="b">
        <v>1</v>
      </c>
      <c r="H208">
        <f ca="1">SUMIFS(Sales_Transactions!H:H, Sales_Transactions!A:A, A208)</f>
        <v>41.96</v>
      </c>
      <c r="I208">
        <f>SUMIFS(Sales_Transactions!G:G, Sales_Transactions!A:A, A208)</f>
        <v>43.43</v>
      </c>
      <c r="J208">
        <f ca="1">Transactions!$I208-Transactions!$H208</f>
        <v>1.4699999999999989</v>
      </c>
    </row>
    <row r="209" spans="1:10" x14ac:dyDescent="0.45">
      <c r="A209" t="s">
        <v>364</v>
      </c>
      <c r="B209">
        <v>223</v>
      </c>
      <c r="C209">
        <v>3</v>
      </c>
      <c r="D209" s="3">
        <v>45713</v>
      </c>
      <c r="E209" t="str">
        <f>TEXT(Transactions!$D209,"dddd")</f>
        <v>Tuesday</v>
      </c>
      <c r="F209" t="s">
        <v>511</v>
      </c>
      <c r="G209" t="b">
        <v>1</v>
      </c>
      <c r="H209">
        <f ca="1">SUMIFS(Sales_Transactions!H:H, Sales_Transactions!A:A, A209)</f>
        <v>65.39</v>
      </c>
      <c r="I209">
        <f>SUMIFS(Sales_Transactions!G:G, Sales_Transactions!A:A, A209)</f>
        <v>68.36</v>
      </c>
      <c r="J209">
        <f ca="1">Transactions!$I209-Transactions!$H209</f>
        <v>2.9699999999999989</v>
      </c>
    </row>
    <row r="210" spans="1:10" x14ac:dyDescent="0.45">
      <c r="A210" t="s">
        <v>126</v>
      </c>
      <c r="B210">
        <v>217</v>
      </c>
      <c r="C210">
        <v>1</v>
      </c>
      <c r="D210" s="3">
        <v>45713</v>
      </c>
      <c r="E210" t="str">
        <f>TEXT(Transactions!$D210,"dddd")</f>
        <v>Tuesday</v>
      </c>
      <c r="F210" t="s">
        <v>513</v>
      </c>
      <c r="G210" t="b">
        <v>1</v>
      </c>
      <c r="H210">
        <f ca="1">SUMIFS(Sales_Transactions!H:H, Sales_Transactions!A:A, A210)</f>
        <v>39.86</v>
      </c>
      <c r="I210">
        <f>SUMIFS(Sales_Transactions!G:G, Sales_Transactions!A:A, A210)</f>
        <v>39.86</v>
      </c>
      <c r="J210">
        <f ca="1">Transactions!$I210-Transactions!$H210</f>
        <v>0</v>
      </c>
    </row>
    <row r="211" spans="1:10" x14ac:dyDescent="0.45">
      <c r="A211" t="s">
        <v>127</v>
      </c>
      <c r="B211">
        <v>211</v>
      </c>
      <c r="C211">
        <v>5</v>
      </c>
      <c r="D211" s="3">
        <v>45710</v>
      </c>
      <c r="E211" t="str">
        <f>TEXT(Transactions!$D211,"dddd")</f>
        <v>Saturday</v>
      </c>
      <c r="F211" t="s">
        <v>513</v>
      </c>
      <c r="G211" t="b">
        <v>1</v>
      </c>
      <c r="H211">
        <f ca="1">SUMIFS(Sales_Transactions!H:H, Sales_Transactions!A:A, A211)</f>
        <v>22.950000000000003</v>
      </c>
      <c r="I211">
        <f>SUMIFS(Sales_Transactions!G:G, Sales_Transactions!A:A, A211)</f>
        <v>22.950000000000003</v>
      </c>
      <c r="J211">
        <f ca="1">Transactions!$I211-Transactions!$H211</f>
        <v>0</v>
      </c>
    </row>
    <row r="212" spans="1:10" x14ac:dyDescent="0.45">
      <c r="A212" t="s">
        <v>128</v>
      </c>
      <c r="B212">
        <v>216</v>
      </c>
      <c r="C212">
        <v>2</v>
      </c>
      <c r="D212" s="3">
        <v>45710</v>
      </c>
      <c r="E212" t="str">
        <f>TEXT(Transactions!$D212,"dddd")</f>
        <v>Saturday</v>
      </c>
      <c r="F212" t="s">
        <v>513</v>
      </c>
      <c r="G212" t="b">
        <v>1</v>
      </c>
      <c r="H212">
        <f ca="1">SUMIFS(Sales_Transactions!H:H, Sales_Transactions!A:A, A212)</f>
        <v>25.695</v>
      </c>
      <c r="I212">
        <f>SUMIFS(Sales_Transactions!G:G, Sales_Transactions!A:A, A212)</f>
        <v>31.42</v>
      </c>
      <c r="J212">
        <f ca="1">Transactions!$I212-Transactions!$H212</f>
        <v>5.7250000000000014</v>
      </c>
    </row>
    <row r="213" spans="1:10" x14ac:dyDescent="0.45">
      <c r="A213" t="s">
        <v>365</v>
      </c>
      <c r="B213">
        <v>210</v>
      </c>
      <c r="C213">
        <v>6</v>
      </c>
      <c r="D213" s="3">
        <v>45710</v>
      </c>
      <c r="E213" t="str">
        <f>TEXT(Transactions!$D213,"dddd")</f>
        <v>Saturday</v>
      </c>
      <c r="F213" t="s">
        <v>513</v>
      </c>
      <c r="G213" t="b">
        <v>1</v>
      </c>
      <c r="H213">
        <f ca="1">SUMIFS(Sales_Transactions!H:H, Sales_Transactions!A:A, A213)</f>
        <v>38.445</v>
      </c>
      <c r="I213">
        <f>SUMIFS(Sales_Transactions!G:G, Sales_Transactions!A:A, A213)</f>
        <v>52.290000000000006</v>
      </c>
      <c r="J213">
        <f ca="1">Transactions!$I213-Transactions!$H213</f>
        <v>13.845000000000006</v>
      </c>
    </row>
    <row r="214" spans="1:10" x14ac:dyDescent="0.45">
      <c r="A214" t="s">
        <v>129</v>
      </c>
      <c r="B214">
        <v>214</v>
      </c>
      <c r="C214">
        <v>5</v>
      </c>
      <c r="D214" s="3">
        <v>45739</v>
      </c>
      <c r="E214" t="str">
        <f>TEXT(Transactions!$D214,"dddd")</f>
        <v>Sunday</v>
      </c>
      <c r="F214" t="s">
        <v>511</v>
      </c>
      <c r="G214" t="b">
        <v>1</v>
      </c>
      <c r="H214">
        <f ca="1">SUMIFS(Sales_Transactions!H:H, Sales_Transactions!A:A, A214)</f>
        <v>24.43</v>
      </c>
      <c r="I214">
        <f>SUMIFS(Sales_Transactions!G:G, Sales_Transactions!A:A, A214)</f>
        <v>25.330000000000002</v>
      </c>
      <c r="J214">
        <f ca="1">Transactions!$I214-Transactions!$H214</f>
        <v>0.90000000000000213</v>
      </c>
    </row>
    <row r="215" spans="1:10" x14ac:dyDescent="0.45">
      <c r="A215" t="s">
        <v>130</v>
      </c>
      <c r="B215">
        <v>217</v>
      </c>
      <c r="C215">
        <v>7</v>
      </c>
      <c r="D215" s="3">
        <v>45739</v>
      </c>
      <c r="E215" t="str">
        <f>TEXT(Transactions!$D215,"dddd")</f>
        <v>Sunday</v>
      </c>
      <c r="F215" t="s">
        <v>511</v>
      </c>
      <c r="G215" t="b">
        <v>1</v>
      </c>
      <c r="H215">
        <f ca="1">SUMIFS(Sales_Transactions!H:H, Sales_Transactions!A:A, A215)</f>
        <v>23.93</v>
      </c>
      <c r="I215">
        <f>SUMIFS(Sales_Transactions!G:G, Sales_Transactions!A:A, A215)</f>
        <v>29.910000000000004</v>
      </c>
      <c r="J215">
        <f ca="1">Transactions!$I215-Transactions!$H215</f>
        <v>5.980000000000004</v>
      </c>
    </row>
    <row r="216" spans="1:10" x14ac:dyDescent="0.45">
      <c r="A216" t="s">
        <v>131</v>
      </c>
      <c r="B216">
        <v>209</v>
      </c>
      <c r="C216">
        <v>2</v>
      </c>
      <c r="D216" s="3">
        <v>45738</v>
      </c>
      <c r="E216" t="str">
        <f>TEXT(Transactions!$D216,"dddd")</f>
        <v>Saturday</v>
      </c>
      <c r="F216" t="s">
        <v>511</v>
      </c>
      <c r="G216" t="b">
        <v>1</v>
      </c>
      <c r="H216">
        <f ca="1">SUMIFS(Sales_Transactions!H:H, Sales_Transactions!A:A, A216)</f>
        <v>38.92</v>
      </c>
      <c r="I216">
        <f>SUMIFS(Sales_Transactions!G:G, Sales_Transactions!A:A, A216)</f>
        <v>40.9</v>
      </c>
      <c r="J216">
        <f ca="1">Transactions!$I216-Transactions!$H216</f>
        <v>1.9799999999999969</v>
      </c>
    </row>
    <row r="217" spans="1:10" x14ac:dyDescent="0.45">
      <c r="A217" t="s">
        <v>132</v>
      </c>
      <c r="B217">
        <v>210</v>
      </c>
      <c r="C217">
        <v>6</v>
      </c>
      <c r="D217" s="3">
        <v>45738</v>
      </c>
      <c r="E217" t="str">
        <f>TEXT(Transactions!$D217,"dddd")</f>
        <v>Saturday</v>
      </c>
      <c r="F217" t="s">
        <v>511</v>
      </c>
      <c r="G217" t="b">
        <v>1</v>
      </c>
      <c r="H217">
        <f ca="1">SUMIFS(Sales_Transactions!H:H, Sales_Transactions!A:A, A217)</f>
        <v>29.96</v>
      </c>
      <c r="I217">
        <f>SUMIFS(Sales_Transactions!G:G, Sales_Transactions!A:A, A217)</f>
        <v>29.96</v>
      </c>
      <c r="J217">
        <f ca="1">Transactions!$I217-Transactions!$H217</f>
        <v>0</v>
      </c>
    </row>
    <row r="218" spans="1:10" x14ac:dyDescent="0.45">
      <c r="A218" t="s">
        <v>133</v>
      </c>
      <c r="B218">
        <v>217</v>
      </c>
      <c r="C218">
        <v>3</v>
      </c>
      <c r="D218" s="3">
        <v>45738</v>
      </c>
      <c r="E218" t="str">
        <f>TEXT(Transactions!$D218,"dddd")</f>
        <v>Saturday</v>
      </c>
      <c r="F218" t="s">
        <v>511</v>
      </c>
      <c r="G218" t="b">
        <v>1</v>
      </c>
      <c r="H218">
        <f ca="1">SUMIFS(Sales_Transactions!H:H, Sales_Transactions!A:A, A218)</f>
        <v>63.95</v>
      </c>
      <c r="I218">
        <f>SUMIFS(Sales_Transactions!G:G, Sales_Transactions!A:A, A218)</f>
        <v>78.900000000000006</v>
      </c>
      <c r="J218">
        <f ca="1">Transactions!$I218-Transactions!$H218</f>
        <v>14.950000000000003</v>
      </c>
    </row>
    <row r="219" spans="1:10" x14ac:dyDescent="0.45">
      <c r="A219" t="s">
        <v>134</v>
      </c>
      <c r="B219">
        <v>220</v>
      </c>
      <c r="C219">
        <v>3</v>
      </c>
      <c r="D219" s="3">
        <v>45738</v>
      </c>
      <c r="E219" t="str">
        <f>TEXT(Transactions!$D219,"dddd")</f>
        <v>Saturday</v>
      </c>
      <c r="F219" t="s">
        <v>513</v>
      </c>
      <c r="G219" t="b">
        <v>1</v>
      </c>
      <c r="H219">
        <f ca="1">SUMIFS(Sales_Transactions!H:H, Sales_Transactions!A:A, A219)</f>
        <v>33.42</v>
      </c>
      <c r="I219">
        <f>SUMIFS(Sales_Transactions!G:G, Sales_Transactions!A:A, A219)</f>
        <v>33.42</v>
      </c>
      <c r="J219">
        <f ca="1">Transactions!$I219-Transactions!$H219</f>
        <v>0</v>
      </c>
    </row>
    <row r="220" spans="1:10" x14ac:dyDescent="0.45">
      <c r="A220" t="s">
        <v>135</v>
      </c>
      <c r="B220">
        <v>220</v>
      </c>
      <c r="C220">
        <v>2</v>
      </c>
      <c r="D220" s="3">
        <v>45740</v>
      </c>
      <c r="E220" t="str">
        <f>TEXT(Transactions!$D220,"dddd")</f>
        <v>Monday</v>
      </c>
      <c r="F220" t="s">
        <v>513</v>
      </c>
      <c r="G220" t="b">
        <v>1</v>
      </c>
      <c r="H220">
        <f ca="1">SUMIFS(Sales_Transactions!H:H, Sales_Transactions!A:A, A220)</f>
        <v>33.94</v>
      </c>
      <c r="I220">
        <f>SUMIFS(Sales_Transactions!G:G, Sales_Transactions!A:A, A220)</f>
        <v>33.94</v>
      </c>
      <c r="J220">
        <f ca="1">Transactions!$I220-Transactions!$H220</f>
        <v>0</v>
      </c>
    </row>
    <row r="221" spans="1:10" x14ac:dyDescent="0.45">
      <c r="A221" t="s">
        <v>366</v>
      </c>
      <c r="B221">
        <v>216</v>
      </c>
      <c r="C221">
        <v>4</v>
      </c>
      <c r="D221" s="3">
        <v>45740</v>
      </c>
      <c r="E221" t="str">
        <f>TEXT(Transactions!$D221,"dddd")</f>
        <v>Monday</v>
      </c>
      <c r="F221" t="s">
        <v>511</v>
      </c>
      <c r="G221" t="b">
        <v>1</v>
      </c>
      <c r="H221">
        <f ca="1">SUMIFS(Sales_Transactions!H:H, Sales_Transactions!A:A, A221)</f>
        <v>49.86</v>
      </c>
      <c r="I221">
        <f>SUMIFS(Sales_Transactions!G:G, Sales_Transactions!A:A, A221)</f>
        <v>52.86</v>
      </c>
      <c r="J221">
        <f ca="1">Transactions!$I221-Transactions!$H221</f>
        <v>3</v>
      </c>
    </row>
    <row r="222" spans="1:10" x14ac:dyDescent="0.45">
      <c r="A222" t="s">
        <v>136</v>
      </c>
      <c r="B222">
        <v>218</v>
      </c>
      <c r="C222">
        <v>1</v>
      </c>
      <c r="D222" s="3">
        <v>45703</v>
      </c>
      <c r="E222" t="str">
        <f>TEXT(Transactions!$D222,"dddd")</f>
        <v>Saturday</v>
      </c>
      <c r="F222" t="s">
        <v>511</v>
      </c>
      <c r="G222" t="b">
        <v>1</v>
      </c>
      <c r="H222">
        <f ca="1">SUMIFS(Sales_Transactions!H:H, Sales_Transactions!A:A, A222)</f>
        <v>36.9</v>
      </c>
      <c r="I222">
        <f>SUMIFS(Sales_Transactions!G:G, Sales_Transactions!A:A, A222)</f>
        <v>36.9</v>
      </c>
      <c r="J222">
        <f ca="1">Transactions!$I222-Transactions!$H222</f>
        <v>0</v>
      </c>
    </row>
    <row r="223" spans="1:10" x14ac:dyDescent="0.45">
      <c r="A223" t="s">
        <v>137</v>
      </c>
      <c r="B223">
        <v>217</v>
      </c>
      <c r="C223">
        <v>2</v>
      </c>
      <c r="D223" s="3">
        <v>45703</v>
      </c>
      <c r="E223" t="str">
        <f>TEXT(Transactions!$D223,"dddd")</f>
        <v>Saturday</v>
      </c>
      <c r="F223" t="s">
        <v>511</v>
      </c>
      <c r="G223" t="b">
        <v>1</v>
      </c>
      <c r="H223">
        <f ca="1">SUMIFS(Sales_Transactions!H:H, Sales_Transactions!A:A, A223)</f>
        <v>37.440000000000005</v>
      </c>
      <c r="I223">
        <f>SUMIFS(Sales_Transactions!G:G, Sales_Transactions!A:A, A223)</f>
        <v>37.440000000000005</v>
      </c>
      <c r="J223">
        <f ca="1">Transactions!$I223-Transactions!$H223</f>
        <v>0</v>
      </c>
    </row>
    <row r="224" spans="1:10" x14ac:dyDescent="0.45">
      <c r="A224" t="s">
        <v>138</v>
      </c>
      <c r="B224">
        <v>208</v>
      </c>
      <c r="C224">
        <v>2</v>
      </c>
      <c r="D224" s="3">
        <v>45703</v>
      </c>
      <c r="E224" t="str">
        <f>TEXT(Transactions!$D224,"dddd")</f>
        <v>Saturday</v>
      </c>
      <c r="F224" t="s">
        <v>511</v>
      </c>
      <c r="G224" t="b">
        <v>1</v>
      </c>
      <c r="H224">
        <f ca="1">SUMIFS(Sales_Transactions!H:H, Sales_Transactions!A:A, A224)</f>
        <v>25.439999999999998</v>
      </c>
      <c r="I224">
        <f>SUMIFS(Sales_Transactions!G:G, Sales_Transactions!A:A, A224)</f>
        <v>25.439999999999998</v>
      </c>
      <c r="J224">
        <f ca="1">Transactions!$I224-Transactions!$H224</f>
        <v>0</v>
      </c>
    </row>
    <row r="225" spans="1:10" x14ac:dyDescent="0.45">
      <c r="A225" t="s">
        <v>367</v>
      </c>
      <c r="B225">
        <v>220</v>
      </c>
      <c r="C225">
        <v>4</v>
      </c>
      <c r="D225" s="3">
        <v>45723</v>
      </c>
      <c r="E225" t="str">
        <f>TEXT(Transactions!$D225,"dddd")</f>
        <v>Friday</v>
      </c>
      <c r="F225" t="s">
        <v>512</v>
      </c>
      <c r="G225" t="b">
        <v>1</v>
      </c>
      <c r="H225">
        <f ca="1">SUMIFS(Sales_Transactions!H:H, Sales_Transactions!A:A, A225)</f>
        <v>16.950000000000003</v>
      </c>
      <c r="I225">
        <f>SUMIFS(Sales_Transactions!G:G, Sales_Transactions!A:A, A225)</f>
        <v>16.950000000000003</v>
      </c>
      <c r="J225">
        <f ca="1">Transactions!$I225-Transactions!$H225</f>
        <v>0</v>
      </c>
    </row>
    <row r="226" spans="1:10" x14ac:dyDescent="0.45">
      <c r="A226" t="s">
        <v>139</v>
      </c>
      <c r="B226">
        <v>208</v>
      </c>
      <c r="C226">
        <v>5</v>
      </c>
      <c r="D226" s="3">
        <v>45723</v>
      </c>
      <c r="E226" t="str">
        <f>TEXT(Transactions!$D226,"dddd")</f>
        <v>Friday</v>
      </c>
      <c r="F226" t="s">
        <v>512</v>
      </c>
      <c r="G226" t="b">
        <v>1</v>
      </c>
      <c r="H226">
        <f ca="1">SUMIFS(Sales_Transactions!H:H, Sales_Transactions!A:A, A226)</f>
        <v>27.96</v>
      </c>
      <c r="I226">
        <f>SUMIFS(Sales_Transactions!G:G, Sales_Transactions!A:A, A226)</f>
        <v>31.92</v>
      </c>
      <c r="J226">
        <f ca="1">Transactions!$I226-Transactions!$H226</f>
        <v>3.9600000000000009</v>
      </c>
    </row>
    <row r="227" spans="1:10" x14ac:dyDescent="0.45">
      <c r="A227" t="s">
        <v>140</v>
      </c>
      <c r="B227">
        <v>212</v>
      </c>
      <c r="C227">
        <v>1</v>
      </c>
      <c r="D227" s="3">
        <v>45723</v>
      </c>
      <c r="E227" t="str">
        <f>TEXT(Transactions!$D227,"dddd")</f>
        <v>Friday</v>
      </c>
      <c r="F227" t="s">
        <v>512</v>
      </c>
      <c r="G227" t="b">
        <v>1</v>
      </c>
      <c r="H227">
        <f ca="1">SUMIFS(Sales_Transactions!H:H, Sales_Transactions!A:A, A227)</f>
        <v>15.99</v>
      </c>
      <c r="I227">
        <f>SUMIFS(Sales_Transactions!G:G, Sales_Transactions!A:A, A227)</f>
        <v>17.46</v>
      </c>
      <c r="J227">
        <f ca="1">Transactions!$I227-Transactions!$H227</f>
        <v>1.4700000000000006</v>
      </c>
    </row>
    <row r="228" spans="1:10" x14ac:dyDescent="0.45">
      <c r="A228" t="s">
        <v>141</v>
      </c>
      <c r="B228">
        <v>211</v>
      </c>
      <c r="C228">
        <v>7</v>
      </c>
      <c r="D228" s="3">
        <v>45723</v>
      </c>
      <c r="E228" t="str">
        <f>TEXT(Transactions!$D228,"dddd")</f>
        <v>Friday</v>
      </c>
      <c r="F228" t="s">
        <v>511</v>
      </c>
      <c r="G228" t="b">
        <v>1</v>
      </c>
      <c r="H228">
        <f ca="1">SUMIFS(Sales_Transactions!H:H, Sales_Transactions!A:A, A228)</f>
        <v>35.895000000000003</v>
      </c>
      <c r="I228">
        <f>SUMIFS(Sales_Transactions!G:G, Sales_Transactions!A:A, A228)</f>
        <v>43.38</v>
      </c>
      <c r="J228">
        <f ca="1">Transactions!$I228-Transactions!$H228</f>
        <v>7.4849999999999994</v>
      </c>
    </row>
    <row r="229" spans="1:10" x14ac:dyDescent="0.45">
      <c r="A229" t="s">
        <v>368</v>
      </c>
      <c r="B229">
        <v>207</v>
      </c>
      <c r="C229">
        <v>5</v>
      </c>
      <c r="D229" s="3">
        <v>45719</v>
      </c>
      <c r="E229" t="str">
        <f>TEXT(Transactions!$D229,"dddd")</f>
        <v>Monday</v>
      </c>
      <c r="F229" t="s">
        <v>511</v>
      </c>
      <c r="G229" t="b">
        <v>1</v>
      </c>
      <c r="H229">
        <f ca="1">SUMIFS(Sales_Transactions!H:H, Sales_Transactions!A:A, A229)</f>
        <v>27.439999999999998</v>
      </c>
      <c r="I229">
        <f>SUMIFS(Sales_Transactions!G:G, Sales_Transactions!A:A, A229)</f>
        <v>27.439999999999998</v>
      </c>
      <c r="J229">
        <f ca="1">Transactions!$I229-Transactions!$H229</f>
        <v>0</v>
      </c>
    </row>
    <row r="230" spans="1:10" x14ac:dyDescent="0.45">
      <c r="A230" t="s">
        <v>369</v>
      </c>
      <c r="B230">
        <v>222</v>
      </c>
      <c r="C230">
        <v>4</v>
      </c>
      <c r="D230" s="3">
        <v>45719</v>
      </c>
      <c r="E230" t="str">
        <f>TEXT(Transactions!$D230,"dddd")</f>
        <v>Monday</v>
      </c>
      <c r="F230" t="s">
        <v>511</v>
      </c>
      <c r="G230" t="b">
        <v>1</v>
      </c>
      <c r="H230">
        <f ca="1">SUMIFS(Sales_Transactions!H:H, Sales_Transactions!A:A, A230)</f>
        <v>34.440000000000005</v>
      </c>
      <c r="I230">
        <f>SUMIFS(Sales_Transactions!G:G, Sales_Transactions!A:A, A230)</f>
        <v>34.440000000000005</v>
      </c>
      <c r="J230">
        <f ca="1">Transactions!$I230-Transactions!$H230</f>
        <v>0</v>
      </c>
    </row>
    <row r="231" spans="1:10" x14ac:dyDescent="0.45">
      <c r="A231" t="s">
        <v>142</v>
      </c>
      <c r="B231">
        <v>208</v>
      </c>
      <c r="C231">
        <v>2</v>
      </c>
      <c r="D231" s="3">
        <v>45719</v>
      </c>
      <c r="E231" t="str">
        <f>TEXT(Transactions!$D231,"dddd")</f>
        <v>Monday</v>
      </c>
      <c r="F231" t="s">
        <v>513</v>
      </c>
      <c r="G231" t="b">
        <v>1</v>
      </c>
      <c r="H231">
        <f ca="1">SUMIFS(Sales_Transactions!H:H, Sales_Transactions!A:A, A231)</f>
        <v>28.419999999999998</v>
      </c>
      <c r="I231">
        <f>SUMIFS(Sales_Transactions!G:G, Sales_Transactions!A:A, A231)</f>
        <v>28.419999999999998</v>
      </c>
      <c r="J231">
        <f ca="1">Transactions!$I231-Transactions!$H231</f>
        <v>0</v>
      </c>
    </row>
    <row r="232" spans="1:10" x14ac:dyDescent="0.45">
      <c r="A232" t="s">
        <v>143</v>
      </c>
      <c r="B232">
        <v>216</v>
      </c>
      <c r="C232">
        <v>3</v>
      </c>
      <c r="D232" s="3">
        <v>45719</v>
      </c>
      <c r="E232" t="str">
        <f>TEXT(Transactions!$D232,"dddd")</f>
        <v>Monday</v>
      </c>
      <c r="F232" t="s">
        <v>513</v>
      </c>
      <c r="G232" t="b">
        <v>1</v>
      </c>
      <c r="H232">
        <f ca="1">SUMIFS(Sales_Transactions!H:H, Sales_Transactions!A:A, A232)</f>
        <v>46.440000000000005</v>
      </c>
      <c r="I232">
        <f>SUMIFS(Sales_Transactions!G:G, Sales_Transactions!A:A, A232)</f>
        <v>51.390000000000008</v>
      </c>
      <c r="J232">
        <f ca="1">Transactions!$I232-Transactions!$H232</f>
        <v>4.9500000000000028</v>
      </c>
    </row>
    <row r="233" spans="1:10" x14ac:dyDescent="0.45">
      <c r="A233" t="s">
        <v>370</v>
      </c>
      <c r="B233">
        <v>217</v>
      </c>
      <c r="C233">
        <v>5</v>
      </c>
      <c r="D233" s="3">
        <v>45719</v>
      </c>
      <c r="E233" t="str">
        <f>TEXT(Transactions!$D233,"dddd")</f>
        <v>Monday</v>
      </c>
      <c r="F233" t="s">
        <v>513</v>
      </c>
      <c r="G233" t="b">
        <v>1</v>
      </c>
      <c r="H233">
        <f ca="1">SUMIFS(Sales_Transactions!H:H, Sales_Transactions!A:A, A233)</f>
        <v>39.870000000000005</v>
      </c>
      <c r="I233">
        <f>SUMIFS(Sales_Transactions!G:G, Sales_Transactions!A:A, A233)</f>
        <v>39.870000000000005</v>
      </c>
      <c r="J233">
        <f ca="1">Transactions!$I233-Transactions!$H233</f>
        <v>0</v>
      </c>
    </row>
    <row r="234" spans="1:10" x14ac:dyDescent="0.45">
      <c r="A234" t="s">
        <v>144</v>
      </c>
      <c r="B234">
        <v>222</v>
      </c>
      <c r="C234">
        <v>1</v>
      </c>
      <c r="D234" s="3">
        <v>45719</v>
      </c>
      <c r="E234" t="str">
        <f>TEXT(Transactions!$D234,"dddd")</f>
        <v>Monday</v>
      </c>
      <c r="F234" t="s">
        <v>511</v>
      </c>
      <c r="G234" t="b">
        <v>1</v>
      </c>
      <c r="H234">
        <f ca="1">SUMIFS(Sales_Transactions!H:H, Sales_Transactions!A:A, A234)</f>
        <v>57.350000000000009</v>
      </c>
      <c r="I234">
        <f>SUMIFS(Sales_Transactions!G:G, Sales_Transactions!A:A, A234)</f>
        <v>57.350000000000009</v>
      </c>
      <c r="J234">
        <f ca="1">Transactions!$I234-Transactions!$H234</f>
        <v>0</v>
      </c>
    </row>
    <row r="235" spans="1:10" x14ac:dyDescent="0.45">
      <c r="A235" t="s">
        <v>145</v>
      </c>
      <c r="B235">
        <v>223</v>
      </c>
      <c r="C235">
        <v>5</v>
      </c>
      <c r="D235" s="3">
        <v>45719</v>
      </c>
      <c r="E235" t="str">
        <f>TEXT(Transactions!$D235,"dddd")</f>
        <v>Monday</v>
      </c>
      <c r="F235" t="s">
        <v>511</v>
      </c>
      <c r="G235" t="b">
        <v>1</v>
      </c>
      <c r="H235">
        <f ca="1">SUMIFS(Sales_Transactions!H:H, Sales_Transactions!A:A, A235)</f>
        <v>28.439999999999998</v>
      </c>
      <c r="I235">
        <f>SUMIFS(Sales_Transactions!G:G, Sales_Transactions!A:A, A235)</f>
        <v>28.439999999999998</v>
      </c>
      <c r="J235">
        <f ca="1">Transactions!$I235-Transactions!$H235</f>
        <v>0</v>
      </c>
    </row>
    <row r="236" spans="1:10" x14ac:dyDescent="0.45">
      <c r="A236" t="s">
        <v>146</v>
      </c>
      <c r="B236">
        <v>220</v>
      </c>
      <c r="C236">
        <v>3</v>
      </c>
      <c r="D236" s="3">
        <v>45719</v>
      </c>
      <c r="E236" t="str">
        <f>TEXT(Transactions!$D236,"dddd")</f>
        <v>Monday</v>
      </c>
      <c r="F236" t="s">
        <v>511</v>
      </c>
      <c r="G236" t="b">
        <v>1</v>
      </c>
      <c r="H236">
        <f ca="1">SUMIFS(Sales_Transactions!H:H, Sales_Transactions!A:A, A236)</f>
        <v>58.900000000000006</v>
      </c>
      <c r="I236">
        <f>SUMIFS(Sales_Transactions!G:G, Sales_Transactions!A:A, A236)</f>
        <v>59.88000000000001</v>
      </c>
      <c r="J236">
        <f ca="1">Transactions!$I236-Transactions!$H236</f>
        <v>0.98000000000000398</v>
      </c>
    </row>
    <row r="237" spans="1:10" x14ac:dyDescent="0.45">
      <c r="A237" t="s">
        <v>147</v>
      </c>
      <c r="B237">
        <v>219</v>
      </c>
      <c r="C237">
        <v>1</v>
      </c>
      <c r="D237" s="3">
        <v>45726</v>
      </c>
      <c r="E237" t="str">
        <f>TEXT(Transactions!$D237,"dddd")</f>
        <v>Monday</v>
      </c>
      <c r="F237" t="s">
        <v>512</v>
      </c>
      <c r="G237" t="b">
        <v>1</v>
      </c>
      <c r="H237">
        <f ca="1">SUMIFS(Sales_Transactions!H:H, Sales_Transactions!A:A, A237)</f>
        <v>32.35</v>
      </c>
      <c r="I237">
        <f>SUMIFS(Sales_Transactions!G:G, Sales_Transactions!A:A, A237)</f>
        <v>38.780000000000008</v>
      </c>
      <c r="J237">
        <f ca="1">Transactions!$I237-Transactions!$H237</f>
        <v>6.4300000000000068</v>
      </c>
    </row>
    <row r="238" spans="1:10" x14ac:dyDescent="0.45">
      <c r="A238" t="s">
        <v>148</v>
      </c>
      <c r="B238">
        <v>213</v>
      </c>
      <c r="C238">
        <v>6</v>
      </c>
      <c r="D238" s="3">
        <v>45726</v>
      </c>
      <c r="E238" t="str">
        <f>TEXT(Transactions!$D238,"dddd")</f>
        <v>Monday</v>
      </c>
      <c r="F238" t="s">
        <v>512</v>
      </c>
      <c r="G238" t="b">
        <v>1</v>
      </c>
      <c r="H238">
        <f ca="1">SUMIFS(Sales_Transactions!H:H, Sales_Transactions!A:A, A238)</f>
        <v>48.41</v>
      </c>
      <c r="I238">
        <f>SUMIFS(Sales_Transactions!G:G, Sales_Transactions!A:A, A238)</f>
        <v>48.41</v>
      </c>
      <c r="J238">
        <f ca="1">Transactions!$I238-Transactions!$H238</f>
        <v>0</v>
      </c>
    </row>
    <row r="239" spans="1:10" x14ac:dyDescent="0.45">
      <c r="A239" t="s">
        <v>371</v>
      </c>
      <c r="B239">
        <v>211</v>
      </c>
      <c r="C239">
        <v>7</v>
      </c>
      <c r="D239" s="3">
        <v>45726</v>
      </c>
      <c r="E239" t="str">
        <f>TEXT(Transactions!$D239,"dddd")</f>
        <v>Monday</v>
      </c>
      <c r="F239" t="s">
        <v>513</v>
      </c>
      <c r="G239" t="b">
        <v>1</v>
      </c>
      <c r="H239">
        <f ca="1">SUMIFS(Sales_Transactions!H:H, Sales_Transactions!A:A, A239)</f>
        <v>59.860000000000007</v>
      </c>
      <c r="I239">
        <f>SUMIFS(Sales_Transactions!G:G, Sales_Transactions!A:A, A239)</f>
        <v>59.860000000000007</v>
      </c>
      <c r="J239">
        <f ca="1">Transactions!$I239-Transactions!$H239</f>
        <v>0</v>
      </c>
    </row>
    <row r="240" spans="1:10" x14ac:dyDescent="0.45">
      <c r="A240" t="s">
        <v>149</v>
      </c>
      <c r="B240">
        <v>215</v>
      </c>
      <c r="C240">
        <v>6</v>
      </c>
      <c r="D240" s="3">
        <v>45723</v>
      </c>
      <c r="E240" t="str">
        <f>TEXT(Transactions!$D240,"dddd")</f>
        <v>Friday</v>
      </c>
      <c r="F240" t="s">
        <v>513</v>
      </c>
      <c r="G240" t="b">
        <v>1</v>
      </c>
      <c r="H240">
        <f ca="1">SUMIFS(Sales_Transactions!H:H, Sales_Transactions!A:A, A240)</f>
        <v>23.93</v>
      </c>
      <c r="I240">
        <f>SUMIFS(Sales_Transactions!G:G, Sales_Transactions!A:A, A240)</f>
        <v>23.93</v>
      </c>
      <c r="J240">
        <f ca="1">Transactions!$I240-Transactions!$H240</f>
        <v>0</v>
      </c>
    </row>
    <row r="241" spans="1:10" x14ac:dyDescent="0.45">
      <c r="A241" t="s">
        <v>150</v>
      </c>
      <c r="B241">
        <v>208</v>
      </c>
      <c r="C241">
        <v>3</v>
      </c>
      <c r="D241" s="3">
        <v>45723</v>
      </c>
      <c r="E241" t="str">
        <f>TEXT(Transactions!$D241,"dddd")</f>
        <v>Friday</v>
      </c>
      <c r="F241" t="s">
        <v>513</v>
      </c>
      <c r="G241" t="b">
        <v>1</v>
      </c>
      <c r="H241">
        <f ca="1">SUMIFS(Sales_Transactions!H:H, Sales_Transactions!A:A, A241)</f>
        <v>86.85</v>
      </c>
      <c r="I241">
        <f>SUMIFS(Sales_Transactions!G:G, Sales_Transactions!A:A, A241)</f>
        <v>86.85</v>
      </c>
      <c r="J241">
        <f ca="1">Transactions!$I241-Transactions!$H241</f>
        <v>0</v>
      </c>
    </row>
    <row r="242" spans="1:10" x14ac:dyDescent="0.45">
      <c r="A242" t="s">
        <v>372</v>
      </c>
      <c r="B242">
        <v>214</v>
      </c>
      <c r="C242">
        <v>6</v>
      </c>
      <c r="D242" s="3">
        <v>45723</v>
      </c>
      <c r="E242" t="str">
        <f>TEXT(Transactions!$D242,"dddd")</f>
        <v>Friday</v>
      </c>
      <c r="F242" t="s">
        <v>513</v>
      </c>
      <c r="G242" t="b">
        <v>1</v>
      </c>
      <c r="H242">
        <f ca="1">SUMIFS(Sales_Transactions!H:H, Sales_Transactions!A:A, A242)</f>
        <v>53.900000000000006</v>
      </c>
      <c r="I242">
        <f>SUMIFS(Sales_Transactions!G:G, Sales_Transactions!A:A, A242)</f>
        <v>53.900000000000006</v>
      </c>
      <c r="J242">
        <f ca="1">Transactions!$I242-Transactions!$H242</f>
        <v>0</v>
      </c>
    </row>
    <row r="243" spans="1:10" x14ac:dyDescent="0.45">
      <c r="A243" t="s">
        <v>151</v>
      </c>
      <c r="B243">
        <v>209</v>
      </c>
      <c r="C243">
        <v>5</v>
      </c>
      <c r="D243" s="3">
        <v>45705</v>
      </c>
      <c r="E243" t="str">
        <f>TEXT(Transactions!$D243,"dddd")</f>
        <v>Monday</v>
      </c>
      <c r="F243" t="s">
        <v>512</v>
      </c>
      <c r="G243" t="b">
        <v>1</v>
      </c>
      <c r="H243">
        <f ca="1">SUMIFS(Sales_Transactions!H:H, Sales_Transactions!A:A, A243)</f>
        <v>41.42</v>
      </c>
      <c r="I243">
        <f>SUMIFS(Sales_Transactions!G:G, Sales_Transactions!A:A, A243)</f>
        <v>45.38</v>
      </c>
      <c r="J243">
        <f ca="1">Transactions!$I243-Transactions!$H243</f>
        <v>3.9600000000000009</v>
      </c>
    </row>
    <row r="244" spans="1:10" x14ac:dyDescent="0.45">
      <c r="A244" t="s">
        <v>152</v>
      </c>
      <c r="B244">
        <v>216</v>
      </c>
      <c r="C244">
        <v>6</v>
      </c>
      <c r="D244" s="3">
        <v>45705</v>
      </c>
      <c r="E244" t="str">
        <f>TEXT(Transactions!$D244,"dddd")</f>
        <v>Monday</v>
      </c>
      <c r="F244" t="s">
        <v>512</v>
      </c>
      <c r="G244" t="b">
        <v>1</v>
      </c>
      <c r="H244">
        <f ca="1">SUMIFS(Sales_Transactions!H:H, Sales_Transactions!A:A, A244)</f>
        <v>43.400000000000006</v>
      </c>
      <c r="I244">
        <f>SUMIFS(Sales_Transactions!G:G, Sales_Transactions!A:A, A244)</f>
        <v>43.400000000000006</v>
      </c>
      <c r="J244">
        <f ca="1">Transactions!$I244-Transactions!$H244</f>
        <v>0</v>
      </c>
    </row>
    <row r="245" spans="1:10" x14ac:dyDescent="0.45">
      <c r="A245" t="s">
        <v>153</v>
      </c>
      <c r="B245">
        <v>221</v>
      </c>
      <c r="C245">
        <v>4</v>
      </c>
      <c r="D245" s="3">
        <v>45715</v>
      </c>
      <c r="E245" t="str">
        <f>TEXT(Transactions!$D245,"dddd")</f>
        <v>Thursday</v>
      </c>
      <c r="F245" t="s">
        <v>512</v>
      </c>
      <c r="G245" t="b">
        <v>1</v>
      </c>
      <c r="H245">
        <f ca="1">SUMIFS(Sales_Transactions!H:H, Sales_Transactions!A:A, A245)</f>
        <v>48.410000000000004</v>
      </c>
      <c r="I245">
        <f>SUMIFS(Sales_Transactions!G:G, Sales_Transactions!A:A, A245)</f>
        <v>51.410000000000004</v>
      </c>
      <c r="J245">
        <f ca="1">Transactions!$I245-Transactions!$H245</f>
        <v>3</v>
      </c>
    </row>
    <row r="246" spans="1:10" x14ac:dyDescent="0.45">
      <c r="A246" t="s">
        <v>154</v>
      </c>
      <c r="B246">
        <v>219</v>
      </c>
      <c r="C246">
        <v>4</v>
      </c>
      <c r="D246" s="3">
        <v>45715</v>
      </c>
      <c r="E246" t="str">
        <f>TEXT(Transactions!$D246,"dddd")</f>
        <v>Thursday</v>
      </c>
      <c r="F246" t="s">
        <v>513</v>
      </c>
      <c r="G246" t="b">
        <v>1</v>
      </c>
      <c r="H246">
        <f ca="1">SUMIFS(Sales_Transactions!H:H, Sales_Transactions!A:A, A246)</f>
        <v>72.900000000000006</v>
      </c>
      <c r="I246">
        <f>SUMIFS(Sales_Transactions!G:G, Sales_Transactions!A:A, A246)</f>
        <v>72.900000000000006</v>
      </c>
      <c r="J246">
        <f ca="1">Transactions!$I246-Transactions!$H246</f>
        <v>0</v>
      </c>
    </row>
    <row r="247" spans="1:10" x14ac:dyDescent="0.45">
      <c r="A247" t="s">
        <v>155</v>
      </c>
      <c r="B247">
        <v>212</v>
      </c>
      <c r="C247">
        <v>7</v>
      </c>
      <c r="D247" s="3">
        <v>45715</v>
      </c>
      <c r="E247" t="str">
        <f>TEXT(Transactions!$D247,"dddd")</f>
        <v>Thursday</v>
      </c>
      <c r="F247" t="s">
        <v>513</v>
      </c>
      <c r="G247" t="b">
        <v>1</v>
      </c>
      <c r="H247">
        <f ca="1">SUMIFS(Sales_Transactions!H:H, Sales_Transactions!A:A, A247)</f>
        <v>29.445</v>
      </c>
      <c r="I247">
        <f>SUMIFS(Sales_Transactions!G:G, Sales_Transactions!A:A, A247)</f>
        <v>40.410000000000004</v>
      </c>
      <c r="J247">
        <f ca="1">Transactions!$I247-Transactions!$H247</f>
        <v>10.965000000000003</v>
      </c>
    </row>
    <row r="248" spans="1:10" x14ac:dyDescent="0.45">
      <c r="A248" t="s">
        <v>156</v>
      </c>
      <c r="B248">
        <v>214</v>
      </c>
      <c r="C248">
        <v>4</v>
      </c>
      <c r="D248" s="3">
        <v>45715</v>
      </c>
      <c r="E248" t="str">
        <f>TEXT(Transactions!$D248,"dddd")</f>
        <v>Thursday</v>
      </c>
      <c r="F248" t="s">
        <v>513</v>
      </c>
      <c r="G248" t="b">
        <v>1</v>
      </c>
      <c r="H248">
        <f ca="1">SUMIFS(Sales_Transactions!H:H, Sales_Transactions!A:A, A248)</f>
        <v>32.400000000000006</v>
      </c>
      <c r="I248">
        <f>SUMIFS(Sales_Transactions!G:G, Sales_Transactions!A:A, A248)</f>
        <v>32.400000000000006</v>
      </c>
      <c r="J248">
        <f ca="1">Transactions!$I248-Transactions!$H248</f>
        <v>0</v>
      </c>
    </row>
    <row r="249" spans="1:10" x14ac:dyDescent="0.45">
      <c r="A249" t="s">
        <v>373</v>
      </c>
      <c r="B249">
        <v>216</v>
      </c>
      <c r="C249">
        <v>2</v>
      </c>
      <c r="D249" s="3">
        <v>45723</v>
      </c>
      <c r="E249" t="str">
        <f>TEXT(Transactions!$D249,"dddd")</f>
        <v>Friday</v>
      </c>
      <c r="F249" t="s">
        <v>513</v>
      </c>
      <c r="G249" t="b">
        <v>1</v>
      </c>
      <c r="H249">
        <f ca="1">SUMIFS(Sales_Transactions!H:H, Sales_Transactions!A:A, A249)</f>
        <v>94.81</v>
      </c>
      <c r="I249">
        <f>SUMIFS(Sales_Transactions!G:G, Sales_Transactions!A:A, A249)</f>
        <v>94.81</v>
      </c>
      <c r="J249">
        <f ca="1">Transactions!$I249-Transactions!$H249</f>
        <v>0</v>
      </c>
    </row>
    <row r="250" spans="1:10" x14ac:dyDescent="0.45">
      <c r="A250" t="s">
        <v>374</v>
      </c>
      <c r="B250">
        <v>222</v>
      </c>
      <c r="C250">
        <v>2</v>
      </c>
      <c r="D250" s="3">
        <v>45723</v>
      </c>
      <c r="E250" t="str">
        <f>TEXT(Transactions!$D250,"dddd")</f>
        <v>Friday</v>
      </c>
      <c r="F250" t="s">
        <v>511</v>
      </c>
      <c r="G250" t="b">
        <v>1</v>
      </c>
      <c r="H250">
        <f ca="1">SUMIFS(Sales_Transactions!H:H, Sales_Transactions!A:A, A250)</f>
        <v>44.174999999999997</v>
      </c>
      <c r="I250">
        <f>SUMIFS(Sales_Transactions!G:G, Sales_Transactions!A:A, A250)</f>
        <v>46.92</v>
      </c>
      <c r="J250">
        <f ca="1">Transactions!$I250-Transactions!$H250</f>
        <v>2.7450000000000045</v>
      </c>
    </row>
    <row r="251" spans="1:10" x14ac:dyDescent="0.45">
      <c r="A251" t="s">
        <v>157</v>
      </c>
      <c r="B251">
        <v>223</v>
      </c>
      <c r="C251">
        <v>5</v>
      </c>
      <c r="D251" s="3">
        <v>45721</v>
      </c>
      <c r="E251" t="str">
        <f>TEXT(Transactions!$D251,"dddd")</f>
        <v>Wednesday</v>
      </c>
      <c r="F251" t="s">
        <v>511</v>
      </c>
      <c r="G251" t="b">
        <v>1</v>
      </c>
      <c r="H251">
        <f ca="1">SUMIFS(Sales_Transactions!H:H, Sales_Transactions!A:A, A251)</f>
        <v>57.38000000000001</v>
      </c>
      <c r="I251">
        <f>SUMIFS(Sales_Transactions!G:G, Sales_Transactions!A:A, A251)</f>
        <v>57.38000000000001</v>
      </c>
      <c r="J251">
        <f ca="1">Transactions!$I251-Transactions!$H251</f>
        <v>0</v>
      </c>
    </row>
    <row r="252" spans="1:10" x14ac:dyDescent="0.45">
      <c r="A252" t="s">
        <v>158</v>
      </c>
      <c r="B252">
        <v>214</v>
      </c>
      <c r="C252">
        <v>5</v>
      </c>
      <c r="D252" s="3">
        <v>45721</v>
      </c>
      <c r="E252" t="str">
        <f>TEXT(Transactions!$D252,"dddd")</f>
        <v>Wednesday</v>
      </c>
      <c r="F252" t="s">
        <v>511</v>
      </c>
      <c r="G252" t="b">
        <v>1</v>
      </c>
      <c r="H252">
        <f ca="1">SUMIFS(Sales_Transactions!H:H, Sales_Transactions!A:A, A252)</f>
        <v>35.450000000000003</v>
      </c>
      <c r="I252">
        <f>SUMIFS(Sales_Transactions!G:G, Sales_Transactions!A:A, A252)</f>
        <v>35.450000000000003</v>
      </c>
      <c r="J252">
        <f ca="1">Transactions!$I252-Transactions!$H252</f>
        <v>0</v>
      </c>
    </row>
    <row r="253" spans="1:10" x14ac:dyDescent="0.45">
      <c r="A253" t="s">
        <v>375</v>
      </c>
      <c r="B253">
        <v>217</v>
      </c>
      <c r="C253">
        <v>6</v>
      </c>
      <c r="D253" s="3">
        <v>45721</v>
      </c>
      <c r="E253" t="str">
        <f>TEXT(Transactions!$D253,"dddd")</f>
        <v>Wednesday</v>
      </c>
      <c r="F253" t="s">
        <v>511</v>
      </c>
      <c r="G253" t="b">
        <v>1</v>
      </c>
      <c r="H253">
        <f ca="1">SUMIFS(Sales_Transactions!H:H, Sales_Transactions!A:A, A253)</f>
        <v>24.455000000000002</v>
      </c>
      <c r="I253">
        <f>SUMIFS(Sales_Transactions!G:G, Sales_Transactions!A:A, A253)</f>
        <v>36.930000000000007</v>
      </c>
      <c r="J253">
        <f ca="1">Transactions!$I253-Transactions!$H253</f>
        <v>12.475000000000005</v>
      </c>
    </row>
    <row r="254" spans="1:10" x14ac:dyDescent="0.45">
      <c r="A254" t="s">
        <v>376</v>
      </c>
      <c r="B254">
        <v>216</v>
      </c>
      <c r="C254">
        <v>2</v>
      </c>
      <c r="D254" s="3">
        <v>45721</v>
      </c>
      <c r="E254" t="str">
        <f>TEXT(Transactions!$D254,"dddd")</f>
        <v>Wednesday</v>
      </c>
      <c r="F254" t="s">
        <v>511</v>
      </c>
      <c r="G254" t="b">
        <v>1</v>
      </c>
      <c r="H254">
        <f ca="1">SUMIFS(Sales_Transactions!H:H, Sales_Transactions!A:A, A254)</f>
        <v>14.450000000000001</v>
      </c>
      <c r="I254">
        <f>SUMIFS(Sales_Transactions!G:G, Sales_Transactions!A:A, A254)</f>
        <v>15.950000000000001</v>
      </c>
      <c r="J254">
        <f ca="1">Transactions!$I254-Transactions!$H254</f>
        <v>1.5</v>
      </c>
    </row>
    <row r="255" spans="1:10" x14ac:dyDescent="0.45">
      <c r="A255" t="s">
        <v>159</v>
      </c>
      <c r="B255">
        <v>213</v>
      </c>
      <c r="C255">
        <v>3</v>
      </c>
      <c r="D255" s="3">
        <v>45719</v>
      </c>
      <c r="E255" t="str">
        <f>TEXT(Transactions!$D255,"dddd")</f>
        <v>Monday</v>
      </c>
      <c r="F255" t="s">
        <v>512</v>
      </c>
      <c r="G255" t="b">
        <v>1</v>
      </c>
      <c r="H255">
        <f ca="1">SUMIFS(Sales_Transactions!H:H, Sales_Transactions!A:A, A255)</f>
        <v>54.36</v>
      </c>
      <c r="I255">
        <f>SUMIFS(Sales_Transactions!G:G, Sales_Transactions!A:A, A255)</f>
        <v>54.36</v>
      </c>
      <c r="J255">
        <f ca="1">Transactions!$I255-Transactions!$H255</f>
        <v>0</v>
      </c>
    </row>
    <row r="256" spans="1:10" x14ac:dyDescent="0.45">
      <c r="A256" t="s">
        <v>377</v>
      </c>
      <c r="B256">
        <v>214</v>
      </c>
      <c r="C256">
        <v>7</v>
      </c>
      <c r="D256" s="3">
        <v>45719</v>
      </c>
      <c r="E256" t="str">
        <f>TEXT(Transactions!$D256,"dddd")</f>
        <v>Monday</v>
      </c>
      <c r="F256" t="s">
        <v>512</v>
      </c>
      <c r="G256" t="b">
        <v>1</v>
      </c>
      <c r="H256">
        <f ca="1">SUMIFS(Sales_Transactions!H:H, Sales_Transactions!A:A, A256)</f>
        <v>77.89</v>
      </c>
      <c r="I256">
        <f>SUMIFS(Sales_Transactions!G:G, Sales_Transactions!A:A, A256)</f>
        <v>82.39</v>
      </c>
      <c r="J256">
        <f ca="1">Transactions!$I256-Transactions!$H256</f>
        <v>4.5</v>
      </c>
    </row>
    <row r="257" spans="1:10" x14ac:dyDescent="0.45">
      <c r="A257" t="s">
        <v>160</v>
      </c>
      <c r="B257">
        <v>219</v>
      </c>
      <c r="C257">
        <v>7</v>
      </c>
      <c r="D257" s="3">
        <v>45719</v>
      </c>
      <c r="E257" t="str">
        <f>TEXT(Transactions!$D257,"dddd")</f>
        <v>Monday</v>
      </c>
      <c r="F257" t="s">
        <v>512</v>
      </c>
      <c r="G257" t="b">
        <v>1</v>
      </c>
      <c r="H257">
        <f ca="1">SUMIFS(Sales_Transactions!H:H, Sales_Transactions!A:A, A257)</f>
        <v>79.360000000000014</v>
      </c>
      <c r="I257">
        <f>SUMIFS(Sales_Transactions!G:G, Sales_Transactions!A:A, A257)</f>
        <v>79.360000000000014</v>
      </c>
      <c r="J257">
        <f ca="1">Transactions!$I257-Transactions!$H257</f>
        <v>0</v>
      </c>
    </row>
    <row r="258" spans="1:10" x14ac:dyDescent="0.45">
      <c r="A258" t="s">
        <v>161</v>
      </c>
      <c r="B258">
        <v>212</v>
      </c>
      <c r="C258">
        <v>5</v>
      </c>
      <c r="D258" s="3">
        <v>45719</v>
      </c>
      <c r="E258" t="str">
        <f>TEXT(Transactions!$D258,"dddd")</f>
        <v>Monday</v>
      </c>
      <c r="F258" t="s">
        <v>512</v>
      </c>
      <c r="G258" t="b">
        <v>1</v>
      </c>
      <c r="H258">
        <f ca="1">SUMIFS(Sales_Transactions!H:H, Sales_Transactions!A:A, A258)</f>
        <v>74.81</v>
      </c>
      <c r="I258">
        <f>SUMIFS(Sales_Transactions!G:G, Sales_Transactions!A:A, A258)</f>
        <v>82.31</v>
      </c>
      <c r="J258">
        <f ca="1">Transactions!$I258-Transactions!$H258</f>
        <v>7.5</v>
      </c>
    </row>
    <row r="259" spans="1:10" x14ac:dyDescent="0.45">
      <c r="A259" t="s">
        <v>162</v>
      </c>
      <c r="B259">
        <v>208</v>
      </c>
      <c r="C259">
        <v>5</v>
      </c>
      <c r="D259" s="3">
        <v>45714</v>
      </c>
      <c r="E259" t="str">
        <f>TEXT(Transactions!$D259,"dddd")</f>
        <v>Wednesday</v>
      </c>
      <c r="F259" t="s">
        <v>513</v>
      </c>
      <c r="G259" t="b">
        <v>1</v>
      </c>
      <c r="H259">
        <f ca="1">SUMIFS(Sales_Transactions!H:H, Sales_Transactions!A:A, A259)</f>
        <v>42.435000000000002</v>
      </c>
      <c r="I259">
        <f>SUMIFS(Sales_Transactions!G:G, Sales_Transactions!A:A, A259)</f>
        <v>57.88</v>
      </c>
      <c r="J259">
        <f ca="1">Transactions!$I259-Transactions!$H259</f>
        <v>15.445</v>
      </c>
    </row>
    <row r="260" spans="1:10" x14ac:dyDescent="0.45">
      <c r="A260" t="s">
        <v>163</v>
      </c>
      <c r="B260">
        <v>215</v>
      </c>
      <c r="C260">
        <v>5</v>
      </c>
      <c r="D260" s="3">
        <v>45714</v>
      </c>
      <c r="E260" t="str">
        <f>TEXT(Transactions!$D260,"dddd")</f>
        <v>Wednesday</v>
      </c>
      <c r="F260" t="s">
        <v>513</v>
      </c>
      <c r="G260" t="b">
        <v>1</v>
      </c>
      <c r="H260">
        <f ca="1">SUMIFS(Sales_Transactions!H:H, Sales_Transactions!A:A, A260)</f>
        <v>70.38</v>
      </c>
      <c r="I260">
        <f>SUMIFS(Sales_Transactions!G:G, Sales_Transactions!A:A, A260)</f>
        <v>76.38</v>
      </c>
      <c r="J260">
        <f ca="1">Transactions!$I260-Transactions!$H260</f>
        <v>6</v>
      </c>
    </row>
    <row r="261" spans="1:10" x14ac:dyDescent="0.45">
      <c r="A261" t="s">
        <v>164</v>
      </c>
      <c r="B261">
        <v>208</v>
      </c>
      <c r="C261">
        <v>4</v>
      </c>
      <c r="D261" s="3">
        <v>45714</v>
      </c>
      <c r="E261" t="str">
        <f>TEXT(Transactions!$D261,"dddd")</f>
        <v>Wednesday</v>
      </c>
      <c r="F261" t="s">
        <v>513</v>
      </c>
      <c r="G261" t="b">
        <v>1</v>
      </c>
      <c r="H261">
        <f ca="1">SUMIFS(Sales_Transactions!H:H, Sales_Transactions!A:A, A261)</f>
        <v>34.93</v>
      </c>
      <c r="I261">
        <f>SUMIFS(Sales_Transactions!G:G, Sales_Transactions!A:A, A261)</f>
        <v>34.93</v>
      </c>
      <c r="J261">
        <f ca="1">Transactions!$I261-Transactions!$H261</f>
        <v>0</v>
      </c>
    </row>
    <row r="262" spans="1:10" x14ac:dyDescent="0.45">
      <c r="A262" t="s">
        <v>378</v>
      </c>
      <c r="B262">
        <v>216</v>
      </c>
      <c r="C262">
        <v>7</v>
      </c>
      <c r="D262" s="3">
        <v>45693</v>
      </c>
      <c r="E262" t="str">
        <f>TEXT(Transactions!$D262,"dddd")</f>
        <v>Wednesday</v>
      </c>
      <c r="F262" t="s">
        <v>513</v>
      </c>
      <c r="G262" t="b">
        <v>1</v>
      </c>
      <c r="H262">
        <f ca="1">SUMIFS(Sales_Transactions!H:H, Sales_Transactions!A:A, A262)</f>
        <v>47.445</v>
      </c>
      <c r="I262">
        <f>SUMIFS(Sales_Transactions!G:G, Sales_Transactions!A:A, A262)</f>
        <v>49.940000000000005</v>
      </c>
      <c r="J262">
        <f ca="1">Transactions!$I262-Transactions!$H262</f>
        <v>2.4950000000000045</v>
      </c>
    </row>
    <row r="263" spans="1:10" x14ac:dyDescent="0.45">
      <c r="A263" t="s">
        <v>165</v>
      </c>
      <c r="B263">
        <v>211</v>
      </c>
      <c r="C263">
        <v>5</v>
      </c>
      <c r="D263" s="3">
        <v>45693</v>
      </c>
      <c r="E263" t="str">
        <f>TEXT(Transactions!$D263,"dddd")</f>
        <v>Wednesday</v>
      </c>
      <c r="F263" t="s">
        <v>513</v>
      </c>
      <c r="G263" t="b">
        <v>1</v>
      </c>
      <c r="H263">
        <f ca="1">SUMIFS(Sales_Transactions!H:H, Sales_Transactions!A:A, A263)</f>
        <v>55.88000000000001</v>
      </c>
      <c r="I263">
        <f>SUMIFS(Sales_Transactions!G:G, Sales_Transactions!A:A, A263)</f>
        <v>55.88000000000001</v>
      </c>
      <c r="J263">
        <f ca="1">Transactions!$I263-Transactions!$H263</f>
        <v>0</v>
      </c>
    </row>
    <row r="264" spans="1:10" x14ac:dyDescent="0.45">
      <c r="A264" t="s">
        <v>166</v>
      </c>
      <c r="B264">
        <v>211</v>
      </c>
      <c r="C264">
        <v>4</v>
      </c>
      <c r="D264" s="3">
        <v>45693</v>
      </c>
      <c r="E264" t="str">
        <f>TEXT(Transactions!$D264,"dddd")</f>
        <v>Wednesday</v>
      </c>
      <c r="F264" t="s">
        <v>513</v>
      </c>
      <c r="G264" t="b">
        <v>1</v>
      </c>
      <c r="H264">
        <f ca="1">SUMIFS(Sales_Transactions!H:H, Sales_Transactions!A:A, A264)</f>
        <v>45.42</v>
      </c>
      <c r="I264">
        <f>SUMIFS(Sales_Transactions!G:G, Sales_Transactions!A:A, A264)</f>
        <v>45.42</v>
      </c>
      <c r="J264">
        <f ca="1">Transactions!$I264-Transactions!$H264</f>
        <v>0</v>
      </c>
    </row>
    <row r="265" spans="1:10" x14ac:dyDescent="0.45">
      <c r="A265" t="s">
        <v>379</v>
      </c>
      <c r="B265">
        <v>214</v>
      </c>
      <c r="C265">
        <v>7</v>
      </c>
      <c r="D265" s="3">
        <v>45693</v>
      </c>
      <c r="E265" t="str">
        <f>TEXT(Transactions!$D265,"dddd")</f>
        <v>Wednesday</v>
      </c>
      <c r="F265" t="s">
        <v>513</v>
      </c>
      <c r="G265" t="b">
        <v>1</v>
      </c>
      <c r="H265">
        <f ca="1">SUMIFS(Sales_Transactions!H:H, Sales_Transactions!A:A, A265)</f>
        <v>32.400000000000006</v>
      </c>
      <c r="I265">
        <f>SUMIFS(Sales_Transactions!G:G, Sales_Transactions!A:A, A265)</f>
        <v>32.400000000000006</v>
      </c>
      <c r="J265">
        <f ca="1">Transactions!$I265-Transactions!$H265</f>
        <v>0</v>
      </c>
    </row>
    <row r="266" spans="1:10" x14ac:dyDescent="0.45">
      <c r="A266" t="s">
        <v>380</v>
      </c>
      <c r="B266">
        <v>217</v>
      </c>
      <c r="C266">
        <v>7</v>
      </c>
      <c r="D266" s="3">
        <v>45691</v>
      </c>
      <c r="E266" t="str">
        <f>TEXT(Transactions!$D266,"dddd")</f>
        <v>Monday</v>
      </c>
      <c r="F266" t="s">
        <v>511</v>
      </c>
      <c r="G266" t="b">
        <v>1</v>
      </c>
      <c r="H266">
        <f ca="1">SUMIFS(Sales_Transactions!H:H, Sales_Transactions!A:A, A266)</f>
        <v>21.925000000000001</v>
      </c>
      <c r="I266">
        <f>SUMIFS(Sales_Transactions!G:G, Sales_Transactions!A:A, A266)</f>
        <v>29.400000000000002</v>
      </c>
      <c r="J266">
        <f ca="1">Transactions!$I266-Transactions!$H266</f>
        <v>7.4750000000000014</v>
      </c>
    </row>
    <row r="267" spans="1:10" x14ac:dyDescent="0.45">
      <c r="A267" t="s">
        <v>167</v>
      </c>
      <c r="B267">
        <v>209</v>
      </c>
      <c r="C267">
        <v>5</v>
      </c>
      <c r="D267" s="3">
        <v>45691</v>
      </c>
      <c r="E267" t="str">
        <f>TEXT(Transactions!$D267,"dddd")</f>
        <v>Monday</v>
      </c>
      <c r="F267" t="s">
        <v>511</v>
      </c>
      <c r="G267" t="b">
        <v>1</v>
      </c>
      <c r="H267">
        <f ca="1">SUMIFS(Sales_Transactions!H:H, Sales_Transactions!A:A, A267)</f>
        <v>74.900000000000006</v>
      </c>
      <c r="I267">
        <f>SUMIFS(Sales_Transactions!G:G, Sales_Transactions!A:A, A267)</f>
        <v>74.900000000000006</v>
      </c>
      <c r="J267">
        <f ca="1">Transactions!$I267-Transactions!$H267</f>
        <v>0</v>
      </c>
    </row>
    <row r="268" spans="1:10" x14ac:dyDescent="0.45">
      <c r="A268" t="s">
        <v>381</v>
      </c>
      <c r="B268">
        <v>209</v>
      </c>
      <c r="C268">
        <v>5</v>
      </c>
      <c r="D268" s="3">
        <v>45691</v>
      </c>
      <c r="E268" t="str">
        <f>TEXT(Transactions!$D268,"dddd")</f>
        <v>Monday</v>
      </c>
      <c r="F268" t="s">
        <v>511</v>
      </c>
      <c r="G268" t="b">
        <v>1</v>
      </c>
      <c r="H268">
        <f ca="1">SUMIFS(Sales_Transactions!H:H, Sales_Transactions!A:A, A268)</f>
        <v>88.87</v>
      </c>
      <c r="I268">
        <f>SUMIFS(Sales_Transactions!G:G, Sales_Transactions!A:A, A268)</f>
        <v>88.87</v>
      </c>
      <c r="J268">
        <f ca="1">Transactions!$I268-Transactions!$H268</f>
        <v>0</v>
      </c>
    </row>
    <row r="269" spans="1:10" x14ac:dyDescent="0.45">
      <c r="A269" t="s">
        <v>382</v>
      </c>
      <c r="B269">
        <v>212</v>
      </c>
      <c r="C269">
        <v>4</v>
      </c>
      <c r="D269" s="3">
        <v>45691</v>
      </c>
      <c r="E269" t="str">
        <f>TEXT(Transactions!$D269,"dddd")</f>
        <v>Monday</v>
      </c>
      <c r="F269" t="s">
        <v>511</v>
      </c>
      <c r="G269" t="b">
        <v>1</v>
      </c>
      <c r="H269">
        <f ca="1">SUMIFS(Sales_Transactions!H:H, Sales_Transactions!A:A, A269)</f>
        <v>33.93</v>
      </c>
      <c r="I269">
        <f>SUMIFS(Sales_Transactions!G:G, Sales_Transactions!A:A, A269)</f>
        <v>33.93</v>
      </c>
      <c r="J269">
        <f ca="1">Transactions!$I269-Transactions!$H269</f>
        <v>0</v>
      </c>
    </row>
    <row r="270" spans="1:10" x14ac:dyDescent="0.45">
      <c r="A270" t="s">
        <v>168</v>
      </c>
      <c r="B270">
        <v>214</v>
      </c>
      <c r="C270">
        <v>5</v>
      </c>
      <c r="D270" s="3">
        <v>45729</v>
      </c>
      <c r="E270" t="str">
        <f>TEXT(Transactions!$D270,"dddd")</f>
        <v>Thursday</v>
      </c>
      <c r="F270" t="s">
        <v>511</v>
      </c>
      <c r="G270" t="b">
        <v>1</v>
      </c>
      <c r="H270">
        <f ca="1">SUMIFS(Sales_Transactions!H:H, Sales_Transactions!A:A, A270)</f>
        <v>35.400000000000006</v>
      </c>
      <c r="I270">
        <f>SUMIFS(Sales_Transactions!G:G, Sales_Transactions!A:A, A270)</f>
        <v>35.400000000000006</v>
      </c>
      <c r="J270">
        <f ca="1">Transactions!$I270-Transactions!$H270</f>
        <v>0</v>
      </c>
    </row>
    <row r="271" spans="1:10" x14ac:dyDescent="0.45">
      <c r="A271" t="s">
        <v>383</v>
      </c>
      <c r="B271">
        <v>217</v>
      </c>
      <c r="C271">
        <v>5</v>
      </c>
      <c r="D271" s="3">
        <v>45729</v>
      </c>
      <c r="E271" t="str">
        <f>TEXT(Transactions!$D271,"dddd")</f>
        <v>Thursday</v>
      </c>
      <c r="F271" t="s">
        <v>511</v>
      </c>
      <c r="G271" t="b">
        <v>1</v>
      </c>
      <c r="H271">
        <f ca="1">SUMIFS(Sales_Transactions!H:H, Sales_Transactions!A:A, A271)</f>
        <v>43.400000000000006</v>
      </c>
      <c r="I271">
        <f>SUMIFS(Sales_Transactions!G:G, Sales_Transactions!A:A, A271)</f>
        <v>43.400000000000006</v>
      </c>
      <c r="J271">
        <f ca="1">Transactions!$I271-Transactions!$H271</f>
        <v>0</v>
      </c>
    </row>
    <row r="272" spans="1:10" x14ac:dyDescent="0.45">
      <c r="A272" t="s">
        <v>169</v>
      </c>
      <c r="B272">
        <v>223</v>
      </c>
      <c r="C272">
        <v>2</v>
      </c>
      <c r="D272" s="3">
        <v>45730</v>
      </c>
      <c r="E272" t="str">
        <f>TEXT(Transactions!$D272,"dddd")</f>
        <v>Friday</v>
      </c>
      <c r="F272" t="s">
        <v>511</v>
      </c>
      <c r="G272" t="b">
        <v>1</v>
      </c>
      <c r="H272">
        <f ca="1">SUMIFS(Sales_Transactions!H:H, Sales_Transactions!A:A, A272)</f>
        <v>42.42</v>
      </c>
      <c r="I272">
        <f>SUMIFS(Sales_Transactions!G:G, Sales_Transactions!A:A, A272)</f>
        <v>42.42</v>
      </c>
      <c r="J272">
        <f ca="1">Transactions!$I272-Transactions!$H272</f>
        <v>0</v>
      </c>
    </row>
    <row r="273" spans="1:10" x14ac:dyDescent="0.45">
      <c r="A273" t="s">
        <v>384</v>
      </c>
      <c r="B273">
        <v>218</v>
      </c>
      <c r="C273">
        <v>4</v>
      </c>
      <c r="D273" s="3">
        <v>45730</v>
      </c>
      <c r="E273" t="str">
        <f>TEXT(Transactions!$D273,"dddd")</f>
        <v>Friday</v>
      </c>
      <c r="F273" t="s">
        <v>511</v>
      </c>
      <c r="G273" t="b">
        <v>1</v>
      </c>
      <c r="H273">
        <f ca="1">SUMIFS(Sales_Transactions!H:H, Sales_Transactions!A:A, A273)</f>
        <v>32.519999999999996</v>
      </c>
      <c r="I273">
        <f>SUMIFS(Sales_Transactions!G:G, Sales_Transactions!A:A, A273)</f>
        <v>32.519999999999996</v>
      </c>
      <c r="J273">
        <f ca="1">Transactions!$I273-Transactions!$H273</f>
        <v>0</v>
      </c>
    </row>
    <row r="274" spans="1:10" x14ac:dyDescent="0.45">
      <c r="A274" t="s">
        <v>385</v>
      </c>
      <c r="B274">
        <v>209</v>
      </c>
      <c r="C274">
        <v>4</v>
      </c>
      <c r="D274" s="3">
        <v>45724</v>
      </c>
      <c r="E274" t="str">
        <f>TEXT(Transactions!$D274,"dddd")</f>
        <v>Saturday</v>
      </c>
      <c r="F274" t="s">
        <v>511</v>
      </c>
      <c r="G274" t="b">
        <v>1</v>
      </c>
      <c r="H274">
        <f ca="1">SUMIFS(Sales_Transactions!H:H, Sales_Transactions!A:A, A274)</f>
        <v>36.430000000000007</v>
      </c>
      <c r="I274">
        <f>SUMIFS(Sales_Transactions!G:G, Sales_Transactions!A:A, A274)</f>
        <v>36.430000000000007</v>
      </c>
      <c r="J274">
        <f ca="1">Transactions!$I274-Transactions!$H274</f>
        <v>0</v>
      </c>
    </row>
    <row r="275" spans="1:10" x14ac:dyDescent="0.45">
      <c r="A275" t="s">
        <v>386</v>
      </c>
      <c r="B275">
        <v>211</v>
      </c>
      <c r="C275">
        <v>4</v>
      </c>
      <c r="D275" s="3">
        <v>45724</v>
      </c>
      <c r="E275" t="str">
        <f>TEXT(Transactions!$D275,"dddd")</f>
        <v>Saturday</v>
      </c>
      <c r="F275" t="s">
        <v>513</v>
      </c>
      <c r="G275" t="b">
        <v>1</v>
      </c>
      <c r="H275">
        <f ca="1">SUMIFS(Sales_Transactions!H:H, Sales_Transactions!A:A, A275)</f>
        <v>79.849999999999994</v>
      </c>
      <c r="I275">
        <f>SUMIFS(Sales_Transactions!G:G, Sales_Transactions!A:A, A275)</f>
        <v>79.849999999999994</v>
      </c>
      <c r="J275">
        <f ca="1">Transactions!$I275-Transactions!$H275</f>
        <v>0</v>
      </c>
    </row>
    <row r="276" spans="1:10" x14ac:dyDescent="0.45">
      <c r="A276" t="s">
        <v>387</v>
      </c>
      <c r="B276">
        <v>212</v>
      </c>
      <c r="C276">
        <v>4</v>
      </c>
      <c r="D276" s="3">
        <v>45724</v>
      </c>
      <c r="E276" t="str">
        <f>TEXT(Transactions!$D276,"dddd")</f>
        <v>Saturday</v>
      </c>
      <c r="F276" t="s">
        <v>513</v>
      </c>
      <c r="G276" t="b">
        <v>1</v>
      </c>
      <c r="H276">
        <f ca="1">SUMIFS(Sales_Transactions!H:H, Sales_Transactions!A:A, A276)</f>
        <v>38.14500000000001</v>
      </c>
      <c r="I276">
        <f>SUMIFS(Sales_Transactions!G:G, Sales_Transactions!A:A, A276)</f>
        <v>39.890000000000008</v>
      </c>
      <c r="J276">
        <f ca="1">Transactions!$I276-Transactions!$H276</f>
        <v>1.7449999999999974</v>
      </c>
    </row>
    <row r="277" spans="1:10" x14ac:dyDescent="0.45">
      <c r="A277" t="s">
        <v>170</v>
      </c>
      <c r="B277">
        <v>212</v>
      </c>
      <c r="C277">
        <v>1</v>
      </c>
      <c r="D277" s="3">
        <v>45724</v>
      </c>
      <c r="E277" t="str">
        <f>TEXT(Transactions!$D277,"dddd")</f>
        <v>Saturday</v>
      </c>
      <c r="F277" t="s">
        <v>511</v>
      </c>
      <c r="G277" t="b">
        <v>1</v>
      </c>
      <c r="H277">
        <f ca="1">SUMIFS(Sales_Transactions!H:H, Sales_Transactions!A:A, A277)</f>
        <v>22.93</v>
      </c>
      <c r="I277">
        <f>SUMIFS(Sales_Transactions!G:G, Sales_Transactions!A:A, A277)</f>
        <v>22.93</v>
      </c>
      <c r="J277">
        <f ca="1">Transactions!$I277-Transactions!$H277</f>
        <v>0</v>
      </c>
    </row>
    <row r="278" spans="1:10" x14ac:dyDescent="0.45">
      <c r="A278" t="s">
        <v>171</v>
      </c>
      <c r="B278">
        <v>223</v>
      </c>
      <c r="C278">
        <v>5</v>
      </c>
      <c r="D278" s="3">
        <v>45695</v>
      </c>
      <c r="E278" t="str">
        <f>TEXT(Transactions!$D278,"dddd")</f>
        <v>Friday</v>
      </c>
      <c r="F278" t="s">
        <v>511</v>
      </c>
      <c r="G278" t="b">
        <v>1</v>
      </c>
      <c r="H278">
        <f ca="1">SUMIFS(Sales_Transactions!H:H, Sales_Transactions!A:A, A278)</f>
        <v>49.43</v>
      </c>
      <c r="I278">
        <f>SUMIFS(Sales_Transactions!G:G, Sales_Transactions!A:A, A278)</f>
        <v>52.4</v>
      </c>
      <c r="J278">
        <f ca="1">Transactions!$I278-Transactions!$H278</f>
        <v>2.9699999999999989</v>
      </c>
    </row>
    <row r="279" spans="1:10" x14ac:dyDescent="0.45">
      <c r="A279" t="s">
        <v>172</v>
      </c>
      <c r="B279">
        <v>219</v>
      </c>
      <c r="C279">
        <v>4</v>
      </c>
      <c r="D279" s="3">
        <v>45695</v>
      </c>
      <c r="E279" t="str">
        <f>TEXT(Transactions!$D279,"dddd")</f>
        <v>Friday</v>
      </c>
      <c r="F279" t="s">
        <v>511</v>
      </c>
      <c r="G279" t="b">
        <v>1</v>
      </c>
      <c r="H279">
        <f ca="1">SUMIFS(Sales_Transactions!H:H, Sales_Transactions!A:A, A279)</f>
        <v>47.400000000000006</v>
      </c>
      <c r="I279">
        <f>SUMIFS(Sales_Transactions!G:G, Sales_Transactions!A:A, A279)</f>
        <v>48.900000000000006</v>
      </c>
      <c r="J279">
        <f ca="1">Transactions!$I279-Transactions!$H279</f>
        <v>1.5</v>
      </c>
    </row>
    <row r="280" spans="1:10" x14ac:dyDescent="0.45">
      <c r="A280" t="s">
        <v>388</v>
      </c>
      <c r="B280">
        <v>215</v>
      </c>
      <c r="C280">
        <v>5</v>
      </c>
      <c r="D280" s="3">
        <v>45695</v>
      </c>
      <c r="E280" t="str">
        <f>TEXT(Transactions!$D280,"dddd")</f>
        <v>Friday</v>
      </c>
      <c r="F280" t="s">
        <v>511</v>
      </c>
      <c r="G280" t="b">
        <v>1</v>
      </c>
      <c r="H280">
        <f ca="1">SUMIFS(Sales_Transactions!H:H, Sales_Transactions!A:A, A280)</f>
        <v>43.41</v>
      </c>
      <c r="I280">
        <f>SUMIFS(Sales_Transactions!G:G, Sales_Transactions!A:A, A280)</f>
        <v>61.89</v>
      </c>
      <c r="J280">
        <f ca="1">Transactions!$I280-Transactions!$H280</f>
        <v>18.480000000000004</v>
      </c>
    </row>
    <row r="281" spans="1:10" x14ac:dyDescent="0.45">
      <c r="A281" t="s">
        <v>389</v>
      </c>
      <c r="B281">
        <v>209</v>
      </c>
      <c r="C281">
        <v>5</v>
      </c>
      <c r="D281" s="3">
        <v>45695</v>
      </c>
      <c r="E281" t="str">
        <f>TEXT(Transactions!$D281,"dddd")</f>
        <v>Friday</v>
      </c>
      <c r="F281" t="s">
        <v>511</v>
      </c>
      <c r="G281" t="b">
        <v>1</v>
      </c>
      <c r="H281">
        <f ca="1">SUMIFS(Sales_Transactions!H:H, Sales_Transactions!A:A, A281)</f>
        <v>42.685000000000002</v>
      </c>
      <c r="I281">
        <f>SUMIFS(Sales_Transactions!G:G, Sales_Transactions!A:A, A281)</f>
        <v>56.410000000000011</v>
      </c>
      <c r="J281">
        <f ca="1">Transactions!$I281-Transactions!$H281</f>
        <v>13.725000000000009</v>
      </c>
    </row>
    <row r="282" spans="1:10" x14ac:dyDescent="0.45">
      <c r="A282" t="s">
        <v>390</v>
      </c>
      <c r="B282">
        <v>208</v>
      </c>
      <c r="C282">
        <v>1</v>
      </c>
      <c r="D282" s="3">
        <v>45695</v>
      </c>
      <c r="E282" t="str">
        <f>TEXT(Transactions!$D282,"dddd")</f>
        <v>Friday</v>
      </c>
      <c r="F282" t="s">
        <v>513</v>
      </c>
      <c r="G282" t="b">
        <v>1</v>
      </c>
      <c r="H282">
        <f ca="1">SUMIFS(Sales_Transactions!H:H, Sales_Transactions!A:A, A282)</f>
        <v>40.980000000000004</v>
      </c>
      <c r="I282">
        <f>SUMIFS(Sales_Transactions!G:G, Sales_Transactions!A:A, A282)</f>
        <v>45.930000000000007</v>
      </c>
      <c r="J282">
        <f ca="1">Transactions!$I282-Transactions!$H282</f>
        <v>4.9500000000000028</v>
      </c>
    </row>
    <row r="283" spans="1:10" x14ac:dyDescent="0.45">
      <c r="A283" t="s">
        <v>173</v>
      </c>
      <c r="B283">
        <v>216</v>
      </c>
      <c r="C283">
        <v>6</v>
      </c>
      <c r="D283" s="3">
        <v>45695</v>
      </c>
      <c r="E283" t="str">
        <f>TEXT(Transactions!$D283,"dddd")</f>
        <v>Friday</v>
      </c>
      <c r="F283" t="s">
        <v>513</v>
      </c>
      <c r="G283" t="b">
        <v>1</v>
      </c>
      <c r="H283">
        <f ca="1">SUMIFS(Sales_Transactions!H:H, Sales_Transactions!A:A, A283)</f>
        <v>82.38</v>
      </c>
      <c r="I283">
        <f>SUMIFS(Sales_Transactions!G:G, Sales_Transactions!A:A, A283)</f>
        <v>82.38</v>
      </c>
      <c r="J283">
        <f ca="1">Transactions!$I283-Transactions!$H283</f>
        <v>0</v>
      </c>
    </row>
    <row r="284" spans="1:10" x14ac:dyDescent="0.45">
      <c r="A284" t="s">
        <v>391</v>
      </c>
      <c r="B284">
        <v>218</v>
      </c>
      <c r="C284">
        <v>2</v>
      </c>
      <c r="D284" s="3">
        <v>45695</v>
      </c>
      <c r="E284" t="str">
        <f>TEXT(Transactions!$D284,"dddd")</f>
        <v>Friday</v>
      </c>
      <c r="F284" t="s">
        <v>513</v>
      </c>
      <c r="G284" t="b">
        <v>1</v>
      </c>
      <c r="H284">
        <f ca="1">SUMIFS(Sales_Transactions!H:H, Sales_Transactions!A:A, A284)</f>
        <v>36.97</v>
      </c>
      <c r="I284">
        <f>SUMIFS(Sales_Transactions!G:G, Sales_Transactions!A:A, A284)</f>
        <v>45.94</v>
      </c>
      <c r="J284">
        <f ca="1">Transactions!$I284-Transactions!$H284</f>
        <v>8.9699999999999989</v>
      </c>
    </row>
    <row r="285" spans="1:10" x14ac:dyDescent="0.45">
      <c r="A285" t="s">
        <v>392</v>
      </c>
      <c r="B285">
        <v>210</v>
      </c>
      <c r="C285">
        <v>6</v>
      </c>
      <c r="D285" s="3">
        <v>45692</v>
      </c>
      <c r="E285" t="str">
        <f>TEXT(Transactions!$D285,"dddd")</f>
        <v>Tuesday</v>
      </c>
      <c r="F285" t="s">
        <v>513</v>
      </c>
      <c r="G285" t="b">
        <v>1</v>
      </c>
      <c r="H285">
        <f ca="1">SUMIFS(Sales_Transactions!H:H, Sales_Transactions!A:A, A285)</f>
        <v>37.92</v>
      </c>
      <c r="I285">
        <f>SUMIFS(Sales_Transactions!G:G, Sales_Transactions!A:A, A285)</f>
        <v>37.92</v>
      </c>
      <c r="J285">
        <f ca="1">Transactions!$I285-Transactions!$H285</f>
        <v>0</v>
      </c>
    </row>
    <row r="286" spans="1:10" x14ac:dyDescent="0.45">
      <c r="A286" t="s">
        <v>174</v>
      </c>
      <c r="B286">
        <v>215</v>
      </c>
      <c r="C286">
        <v>6</v>
      </c>
      <c r="D286" s="3">
        <v>45692</v>
      </c>
      <c r="E286" t="str">
        <f>TEXT(Transactions!$D286,"dddd")</f>
        <v>Tuesday</v>
      </c>
      <c r="F286" t="s">
        <v>511</v>
      </c>
      <c r="G286" t="b">
        <v>1</v>
      </c>
      <c r="H286">
        <f ca="1">SUMIFS(Sales_Transactions!H:H, Sales_Transactions!A:A, A286)</f>
        <v>25.96</v>
      </c>
      <c r="I286">
        <f>SUMIFS(Sales_Transactions!G:G, Sales_Transactions!A:A, A286)</f>
        <v>27.46</v>
      </c>
      <c r="J286">
        <f ca="1">Transactions!$I286-Transactions!$H286</f>
        <v>1.5</v>
      </c>
    </row>
    <row r="287" spans="1:10" x14ac:dyDescent="0.45">
      <c r="A287" t="s">
        <v>393</v>
      </c>
      <c r="B287">
        <v>220</v>
      </c>
      <c r="C287">
        <v>2</v>
      </c>
      <c r="D287" s="3">
        <v>45723</v>
      </c>
      <c r="E287" t="str">
        <f>TEXT(Transactions!$D287,"dddd")</f>
        <v>Friday</v>
      </c>
      <c r="F287" t="s">
        <v>511</v>
      </c>
      <c r="G287" t="b">
        <v>1</v>
      </c>
      <c r="H287">
        <f ca="1">SUMIFS(Sales_Transactions!H:H, Sales_Transactions!A:A, A287)</f>
        <v>89.93</v>
      </c>
      <c r="I287">
        <f>SUMIFS(Sales_Transactions!G:G, Sales_Transactions!A:A, A287)</f>
        <v>112.83000000000001</v>
      </c>
      <c r="J287">
        <f ca="1">Transactions!$I287-Transactions!$H287</f>
        <v>22.900000000000006</v>
      </c>
    </row>
    <row r="288" spans="1:10" x14ac:dyDescent="0.45">
      <c r="A288" t="s">
        <v>394</v>
      </c>
      <c r="B288">
        <v>211</v>
      </c>
      <c r="C288">
        <v>1</v>
      </c>
      <c r="D288" s="3">
        <v>45723</v>
      </c>
      <c r="E288" t="str">
        <f>TEXT(Transactions!$D288,"dddd")</f>
        <v>Friday</v>
      </c>
      <c r="F288" t="s">
        <v>512</v>
      </c>
      <c r="G288" t="b">
        <v>1</v>
      </c>
      <c r="H288">
        <f ca="1">SUMIFS(Sales_Transactions!H:H, Sales_Transactions!A:A, A288)</f>
        <v>43.94</v>
      </c>
      <c r="I288">
        <f>SUMIFS(Sales_Transactions!G:G, Sales_Transactions!A:A, A288)</f>
        <v>43.94</v>
      </c>
      <c r="J288">
        <f ca="1">Transactions!$I288-Transactions!$H288</f>
        <v>0</v>
      </c>
    </row>
    <row r="289" spans="1:10" x14ac:dyDescent="0.45">
      <c r="A289" t="s">
        <v>395</v>
      </c>
      <c r="B289">
        <v>219</v>
      </c>
      <c r="C289">
        <v>3</v>
      </c>
      <c r="D289" s="3">
        <v>45723</v>
      </c>
      <c r="E289" t="str">
        <f>TEXT(Transactions!$D289,"dddd")</f>
        <v>Friday</v>
      </c>
      <c r="F289" t="s">
        <v>512</v>
      </c>
      <c r="G289" t="b">
        <v>1</v>
      </c>
      <c r="H289">
        <f ca="1">SUMIFS(Sales_Transactions!H:H, Sales_Transactions!A:A, A289)</f>
        <v>36.410000000000004</v>
      </c>
      <c r="I289">
        <f>SUMIFS(Sales_Transactions!G:G, Sales_Transactions!A:A, A289)</f>
        <v>36.410000000000004</v>
      </c>
      <c r="J289">
        <f ca="1">Transactions!$I289-Transactions!$H289</f>
        <v>0</v>
      </c>
    </row>
    <row r="290" spans="1:10" x14ac:dyDescent="0.45">
      <c r="A290" t="s">
        <v>396</v>
      </c>
      <c r="B290">
        <v>209</v>
      </c>
      <c r="C290">
        <v>3</v>
      </c>
      <c r="D290" s="3">
        <v>45714</v>
      </c>
      <c r="E290" t="str">
        <f>TEXT(Transactions!$D290,"dddd")</f>
        <v>Wednesday</v>
      </c>
      <c r="F290" t="s">
        <v>512</v>
      </c>
      <c r="G290" t="b">
        <v>1</v>
      </c>
      <c r="H290">
        <f ca="1">SUMIFS(Sales_Transactions!H:H, Sales_Transactions!A:A, A290)</f>
        <v>60.84</v>
      </c>
      <c r="I290">
        <f>SUMIFS(Sales_Transactions!G:G, Sales_Transactions!A:A, A290)</f>
        <v>60.84</v>
      </c>
      <c r="J290">
        <f ca="1">Transactions!$I290-Transactions!$H290</f>
        <v>0</v>
      </c>
    </row>
    <row r="291" spans="1:10" x14ac:dyDescent="0.45">
      <c r="A291" t="s">
        <v>175</v>
      </c>
      <c r="B291">
        <v>215</v>
      </c>
      <c r="C291">
        <v>1</v>
      </c>
      <c r="D291" s="3">
        <v>45714</v>
      </c>
      <c r="E291" t="str">
        <f>TEXT(Transactions!$D291,"dddd")</f>
        <v>Wednesday</v>
      </c>
      <c r="F291" t="s">
        <v>513</v>
      </c>
      <c r="G291" t="b">
        <v>1</v>
      </c>
      <c r="H291">
        <f ca="1">SUMIFS(Sales_Transactions!H:H, Sales_Transactions!A:A, A291)</f>
        <v>18.990000000000002</v>
      </c>
      <c r="I291">
        <f>SUMIFS(Sales_Transactions!G:G, Sales_Transactions!A:A, A291)</f>
        <v>23.940000000000005</v>
      </c>
      <c r="J291">
        <f ca="1">Transactions!$I291-Transactions!$H291</f>
        <v>4.9500000000000028</v>
      </c>
    </row>
    <row r="292" spans="1:10" x14ac:dyDescent="0.45">
      <c r="A292" t="s">
        <v>397</v>
      </c>
      <c r="B292">
        <v>209</v>
      </c>
      <c r="C292">
        <v>3</v>
      </c>
      <c r="D292" s="3">
        <v>45718</v>
      </c>
      <c r="E292" t="str">
        <f>TEXT(Transactions!$D292,"dddd")</f>
        <v>Sunday</v>
      </c>
      <c r="F292" t="s">
        <v>513</v>
      </c>
      <c r="G292" t="b">
        <v>1</v>
      </c>
      <c r="H292">
        <f ca="1">SUMIFS(Sales_Transactions!H:H, Sales_Transactions!A:A, A292)</f>
        <v>51.43</v>
      </c>
      <c r="I292">
        <f>SUMIFS(Sales_Transactions!G:G, Sales_Transactions!A:A, A292)</f>
        <v>56.38</v>
      </c>
      <c r="J292">
        <f ca="1">Transactions!$I292-Transactions!$H292</f>
        <v>4.9500000000000028</v>
      </c>
    </row>
    <row r="293" spans="1:10" x14ac:dyDescent="0.45">
      <c r="A293" t="s">
        <v>176</v>
      </c>
      <c r="B293">
        <v>211</v>
      </c>
      <c r="C293">
        <v>7</v>
      </c>
      <c r="D293" s="3">
        <v>45718</v>
      </c>
      <c r="E293" t="str">
        <f>TEXT(Transactions!$D293,"dddd")</f>
        <v>Sunday</v>
      </c>
      <c r="F293" t="s">
        <v>513</v>
      </c>
      <c r="G293" t="b">
        <v>1</v>
      </c>
      <c r="H293">
        <f ca="1">SUMIFS(Sales_Transactions!H:H, Sales_Transactions!A:A, A293)</f>
        <v>84.330000000000013</v>
      </c>
      <c r="I293">
        <f>SUMIFS(Sales_Transactions!G:G, Sales_Transactions!A:A, A293)</f>
        <v>84.330000000000013</v>
      </c>
      <c r="J293">
        <f ca="1">Transactions!$I293-Transactions!$H293</f>
        <v>0</v>
      </c>
    </row>
    <row r="294" spans="1:10" x14ac:dyDescent="0.45">
      <c r="A294" t="s">
        <v>177</v>
      </c>
      <c r="B294">
        <v>214</v>
      </c>
      <c r="C294">
        <v>1</v>
      </c>
      <c r="D294" s="3">
        <v>45718</v>
      </c>
      <c r="E294" t="str">
        <f>TEXT(Transactions!$D294,"dddd")</f>
        <v>Sunday</v>
      </c>
      <c r="F294" t="s">
        <v>512</v>
      </c>
      <c r="G294" t="b">
        <v>1</v>
      </c>
      <c r="H294">
        <f ca="1">SUMIFS(Sales_Transactions!H:H, Sales_Transactions!A:A, A294)</f>
        <v>70.87</v>
      </c>
      <c r="I294">
        <f>SUMIFS(Sales_Transactions!G:G, Sales_Transactions!A:A, A294)</f>
        <v>70.87</v>
      </c>
      <c r="J294">
        <f ca="1">Transactions!$I294-Transactions!$H294</f>
        <v>0</v>
      </c>
    </row>
    <row r="295" spans="1:10" x14ac:dyDescent="0.45">
      <c r="A295" t="s">
        <v>178</v>
      </c>
      <c r="B295">
        <v>215</v>
      </c>
      <c r="C295">
        <v>2</v>
      </c>
      <c r="D295" s="3">
        <v>45718</v>
      </c>
      <c r="E295" t="str">
        <f>TEXT(Transactions!$D295,"dddd")</f>
        <v>Sunday</v>
      </c>
      <c r="F295" t="s">
        <v>512</v>
      </c>
      <c r="G295" t="b">
        <v>1</v>
      </c>
      <c r="H295">
        <f ca="1">SUMIFS(Sales_Transactions!H:H, Sales_Transactions!A:A, A295)</f>
        <v>26.61</v>
      </c>
      <c r="I295">
        <f>SUMIFS(Sales_Transactions!G:G, Sales_Transactions!A:A, A295)</f>
        <v>33.74</v>
      </c>
      <c r="J295">
        <f ca="1">Transactions!$I295-Transactions!$H295</f>
        <v>7.1300000000000026</v>
      </c>
    </row>
    <row r="296" spans="1:10" x14ac:dyDescent="0.45">
      <c r="A296" t="s">
        <v>179</v>
      </c>
      <c r="B296">
        <v>222</v>
      </c>
      <c r="C296">
        <v>6</v>
      </c>
      <c r="D296" s="3">
        <v>45710</v>
      </c>
      <c r="E296" t="str">
        <f>TEXT(Transactions!$D296,"dddd")</f>
        <v>Saturday</v>
      </c>
      <c r="F296" t="s">
        <v>512</v>
      </c>
      <c r="G296" t="b">
        <v>1</v>
      </c>
      <c r="H296">
        <f ca="1">SUMIFS(Sales_Transactions!H:H, Sales_Transactions!A:A, A296)</f>
        <v>39.880000000000003</v>
      </c>
      <c r="I296">
        <f>SUMIFS(Sales_Transactions!G:G, Sales_Transactions!A:A, A296)</f>
        <v>40.780000000000008</v>
      </c>
      <c r="J296">
        <f ca="1">Transactions!$I296-Transactions!$H296</f>
        <v>0.90000000000000568</v>
      </c>
    </row>
    <row r="297" spans="1:10" x14ac:dyDescent="0.45">
      <c r="A297" t="s">
        <v>398</v>
      </c>
      <c r="B297">
        <v>216</v>
      </c>
      <c r="C297">
        <v>4</v>
      </c>
      <c r="D297" s="3">
        <v>45710</v>
      </c>
      <c r="E297" t="str">
        <f>TEXT(Transactions!$D297,"dddd")</f>
        <v>Saturday</v>
      </c>
      <c r="F297" t="s">
        <v>512</v>
      </c>
      <c r="G297" t="b">
        <v>1</v>
      </c>
      <c r="H297">
        <f ca="1">SUMIFS(Sales_Transactions!H:H, Sales_Transactions!A:A, A297)</f>
        <v>13.98</v>
      </c>
      <c r="I297">
        <f>SUMIFS(Sales_Transactions!G:G, Sales_Transactions!A:A, A297)</f>
        <v>15.96</v>
      </c>
      <c r="J297">
        <f ca="1">Transactions!$I297-Transactions!$H297</f>
        <v>1.9800000000000004</v>
      </c>
    </row>
    <row r="298" spans="1:10" x14ac:dyDescent="0.45">
      <c r="A298" t="s">
        <v>399</v>
      </c>
      <c r="B298">
        <v>211</v>
      </c>
      <c r="C298">
        <v>4</v>
      </c>
      <c r="D298" s="3">
        <v>45710</v>
      </c>
      <c r="E298" t="str">
        <f>TEXT(Transactions!$D298,"dddd")</f>
        <v>Saturday</v>
      </c>
      <c r="F298" t="s">
        <v>511</v>
      </c>
      <c r="G298" t="b">
        <v>1</v>
      </c>
      <c r="H298">
        <f ca="1">SUMIFS(Sales_Transactions!H:H, Sales_Transactions!A:A, A298)</f>
        <v>45.910000000000004</v>
      </c>
      <c r="I298">
        <f>SUMIFS(Sales_Transactions!G:G, Sales_Transactions!A:A, A298)</f>
        <v>45.910000000000004</v>
      </c>
      <c r="J298">
        <f ca="1">Transactions!$I298-Transactions!$H298</f>
        <v>0</v>
      </c>
    </row>
    <row r="299" spans="1:10" x14ac:dyDescent="0.45">
      <c r="A299" t="s">
        <v>400</v>
      </c>
      <c r="B299">
        <v>216</v>
      </c>
      <c r="C299">
        <v>6</v>
      </c>
      <c r="D299" s="3">
        <v>45710</v>
      </c>
      <c r="E299" t="str">
        <f>TEXT(Transactions!$D299,"dddd")</f>
        <v>Saturday</v>
      </c>
      <c r="F299" t="s">
        <v>511</v>
      </c>
      <c r="G299" t="b">
        <v>1</v>
      </c>
      <c r="H299">
        <f ca="1">SUMIFS(Sales_Transactions!H:H, Sales_Transactions!A:A, A299)</f>
        <v>30.990000000000002</v>
      </c>
      <c r="I299">
        <f>SUMIFS(Sales_Transactions!G:G, Sales_Transactions!A:A, A299)</f>
        <v>38.900000000000006</v>
      </c>
      <c r="J299">
        <f ca="1">Transactions!$I299-Transactions!$H299</f>
        <v>7.9100000000000037</v>
      </c>
    </row>
    <row r="300" spans="1:10" x14ac:dyDescent="0.45">
      <c r="A300" t="s">
        <v>401</v>
      </c>
      <c r="B300">
        <v>219</v>
      </c>
      <c r="C300">
        <v>7</v>
      </c>
      <c r="D300" s="3">
        <v>45708</v>
      </c>
      <c r="E300" t="str">
        <f>TEXT(Transactions!$D300,"dddd")</f>
        <v>Thursday</v>
      </c>
      <c r="F300" t="s">
        <v>511</v>
      </c>
      <c r="G300" t="b">
        <v>1</v>
      </c>
      <c r="H300">
        <f ca="1">SUMIFS(Sales_Transactions!H:H, Sales_Transactions!A:A, A300)</f>
        <v>13.48</v>
      </c>
      <c r="I300">
        <f>SUMIFS(Sales_Transactions!G:G, Sales_Transactions!A:A, A300)</f>
        <v>13.48</v>
      </c>
      <c r="J300">
        <f ca="1">Transactions!$I300-Transactions!$H300</f>
        <v>0</v>
      </c>
    </row>
    <row r="301" spans="1:10" x14ac:dyDescent="0.45">
      <c r="A301" t="s">
        <v>402</v>
      </c>
      <c r="B301">
        <v>223</v>
      </c>
      <c r="C301">
        <v>6</v>
      </c>
      <c r="D301" s="3">
        <v>45708</v>
      </c>
      <c r="E301" t="str">
        <f>TEXT(Transactions!$D301,"dddd")</f>
        <v>Thursday</v>
      </c>
      <c r="F301" t="s">
        <v>513</v>
      </c>
      <c r="G301" t="b">
        <v>1</v>
      </c>
      <c r="H301">
        <f ca="1">SUMIFS(Sales_Transactions!H:H, Sales_Transactions!A:A, A301)</f>
        <v>34.44</v>
      </c>
      <c r="I301">
        <f>SUMIFS(Sales_Transactions!G:G, Sales_Transactions!A:A, A301)</f>
        <v>34.44</v>
      </c>
      <c r="J301">
        <f ca="1">Transactions!$I301-Transactions!$H301</f>
        <v>0</v>
      </c>
    </row>
    <row r="302" spans="1:10" x14ac:dyDescent="0.45">
      <c r="A302" t="s">
        <v>403</v>
      </c>
      <c r="B302">
        <v>208</v>
      </c>
      <c r="C302">
        <v>7</v>
      </c>
      <c r="D302" s="3">
        <v>45708</v>
      </c>
      <c r="E302" t="str">
        <f>TEXT(Transactions!$D302,"dddd")</f>
        <v>Thursday</v>
      </c>
      <c r="F302" t="s">
        <v>513</v>
      </c>
      <c r="G302" t="b">
        <v>1</v>
      </c>
      <c r="H302">
        <f ca="1">SUMIFS(Sales_Transactions!H:H, Sales_Transactions!A:A, A302)</f>
        <v>21.94</v>
      </c>
      <c r="I302">
        <f>SUMIFS(Sales_Transactions!G:G, Sales_Transactions!A:A, A302)</f>
        <v>21.94</v>
      </c>
      <c r="J302">
        <f ca="1">Transactions!$I302-Transactions!$H302</f>
        <v>0</v>
      </c>
    </row>
    <row r="303" spans="1:10" x14ac:dyDescent="0.45">
      <c r="A303" t="s">
        <v>180</v>
      </c>
      <c r="B303">
        <v>208</v>
      </c>
      <c r="C303">
        <v>4</v>
      </c>
      <c r="D303" s="3">
        <v>45723</v>
      </c>
      <c r="E303" t="str">
        <f>TEXT(Transactions!$D303,"dddd")</f>
        <v>Friday</v>
      </c>
      <c r="F303" t="s">
        <v>511</v>
      </c>
      <c r="G303" t="b">
        <v>1</v>
      </c>
      <c r="H303">
        <f ca="1">SUMIFS(Sales_Transactions!H:H, Sales_Transactions!A:A, A303)</f>
        <v>15.440000000000001</v>
      </c>
      <c r="I303">
        <f>SUMIFS(Sales_Transactions!G:G, Sales_Transactions!A:A, A303)</f>
        <v>15.440000000000001</v>
      </c>
      <c r="J303">
        <f ca="1">Transactions!$I303-Transactions!$H303</f>
        <v>0</v>
      </c>
    </row>
    <row r="304" spans="1:10" x14ac:dyDescent="0.45">
      <c r="A304" t="s">
        <v>181</v>
      </c>
      <c r="B304">
        <v>210</v>
      </c>
      <c r="C304">
        <v>2</v>
      </c>
      <c r="D304" s="3">
        <v>45723</v>
      </c>
      <c r="E304" t="str">
        <f>TEXT(Transactions!$D304,"dddd")</f>
        <v>Friday</v>
      </c>
      <c r="F304" t="s">
        <v>511</v>
      </c>
      <c r="G304" t="b">
        <v>1</v>
      </c>
      <c r="H304">
        <f ca="1">SUMIFS(Sales_Transactions!H:H, Sales_Transactions!A:A, A304)</f>
        <v>33.980000000000004</v>
      </c>
      <c r="I304">
        <f>SUMIFS(Sales_Transactions!G:G, Sales_Transactions!A:A, A304)</f>
        <v>41.38</v>
      </c>
      <c r="J304">
        <f ca="1">Transactions!$I304-Transactions!$H304</f>
        <v>7.3999999999999986</v>
      </c>
    </row>
    <row r="305" spans="1:10" x14ac:dyDescent="0.45">
      <c r="A305" t="s">
        <v>404</v>
      </c>
      <c r="B305">
        <v>210</v>
      </c>
      <c r="C305">
        <v>3</v>
      </c>
      <c r="D305" s="3">
        <v>45723</v>
      </c>
      <c r="E305" t="str">
        <f>TEXT(Transactions!$D305,"dddd")</f>
        <v>Friday</v>
      </c>
      <c r="F305" t="s">
        <v>511</v>
      </c>
      <c r="G305" t="b">
        <v>1</v>
      </c>
      <c r="H305">
        <f ca="1">SUMIFS(Sales_Transactions!H:H, Sales_Transactions!A:A, A305)</f>
        <v>46.41</v>
      </c>
      <c r="I305">
        <f>SUMIFS(Sales_Transactions!G:G, Sales_Transactions!A:A, A305)</f>
        <v>50.91</v>
      </c>
      <c r="J305">
        <f ca="1">Transactions!$I305-Transactions!$H305</f>
        <v>4.5</v>
      </c>
    </row>
    <row r="306" spans="1:10" x14ac:dyDescent="0.45">
      <c r="A306" t="s">
        <v>182</v>
      </c>
      <c r="B306">
        <v>220</v>
      </c>
      <c r="C306">
        <v>2</v>
      </c>
      <c r="D306" s="3">
        <v>45723</v>
      </c>
      <c r="E306" t="str">
        <f>TEXT(Transactions!$D306,"dddd")</f>
        <v>Friday</v>
      </c>
      <c r="F306" t="s">
        <v>511</v>
      </c>
      <c r="G306" t="b">
        <v>1</v>
      </c>
      <c r="H306">
        <f ca="1">SUMIFS(Sales_Transactions!H:H, Sales_Transactions!A:A, A306)</f>
        <v>28.43</v>
      </c>
      <c r="I306">
        <f>SUMIFS(Sales_Transactions!G:G, Sales_Transactions!A:A, A306)</f>
        <v>28.43</v>
      </c>
      <c r="J306">
        <f ca="1">Transactions!$I306-Transactions!$H306</f>
        <v>0</v>
      </c>
    </row>
    <row r="307" spans="1:10" x14ac:dyDescent="0.45">
      <c r="A307" t="s">
        <v>405</v>
      </c>
      <c r="B307">
        <v>211</v>
      </c>
      <c r="C307">
        <v>7</v>
      </c>
      <c r="D307" s="3">
        <v>45741</v>
      </c>
      <c r="E307" t="str">
        <f>TEXT(Transactions!$D307,"dddd")</f>
        <v>Tuesday</v>
      </c>
      <c r="F307" t="s">
        <v>511</v>
      </c>
      <c r="G307" t="b">
        <v>1</v>
      </c>
      <c r="H307">
        <f ca="1">SUMIFS(Sales_Transactions!H:H, Sales_Transactions!A:A, A307)</f>
        <v>29.410000000000004</v>
      </c>
      <c r="I307">
        <f>SUMIFS(Sales_Transactions!G:G, Sales_Transactions!A:A, A307)</f>
        <v>29.410000000000004</v>
      </c>
      <c r="J307">
        <f ca="1">Transactions!$I307-Transactions!$H307</f>
        <v>0</v>
      </c>
    </row>
    <row r="308" spans="1:10" x14ac:dyDescent="0.45">
      <c r="A308" t="s">
        <v>183</v>
      </c>
      <c r="B308">
        <v>218</v>
      </c>
      <c r="C308">
        <v>6</v>
      </c>
      <c r="D308" s="3">
        <v>45741</v>
      </c>
      <c r="E308" t="str">
        <f>TEXT(Transactions!$D308,"dddd")</f>
        <v>Tuesday</v>
      </c>
      <c r="F308" t="s">
        <v>511</v>
      </c>
      <c r="G308" t="b">
        <v>1</v>
      </c>
      <c r="H308">
        <f ca="1">SUMIFS(Sales_Transactions!H:H, Sales_Transactions!A:A, A308)</f>
        <v>71.05</v>
      </c>
      <c r="I308">
        <f>SUMIFS(Sales_Transactions!G:G, Sales_Transactions!A:A, A308)</f>
        <v>71.05</v>
      </c>
      <c r="J308">
        <f ca="1">Transactions!$I308-Transactions!$H308</f>
        <v>0</v>
      </c>
    </row>
    <row r="309" spans="1:10" x14ac:dyDescent="0.45">
      <c r="A309" t="s">
        <v>406</v>
      </c>
      <c r="B309">
        <v>212</v>
      </c>
      <c r="C309">
        <v>4</v>
      </c>
      <c r="D309" s="3">
        <v>45741</v>
      </c>
      <c r="E309" t="str">
        <f>TEXT(Transactions!$D309,"dddd")</f>
        <v>Tuesday</v>
      </c>
      <c r="F309" t="s">
        <v>511</v>
      </c>
      <c r="G309" t="b">
        <v>1</v>
      </c>
      <c r="H309">
        <f ca="1">SUMIFS(Sales_Transactions!H:H, Sales_Transactions!A:A, A309)</f>
        <v>38.47</v>
      </c>
      <c r="I309">
        <f>SUMIFS(Sales_Transactions!G:G, Sales_Transactions!A:A, A309)</f>
        <v>45.050000000000004</v>
      </c>
      <c r="J309">
        <f ca="1">Transactions!$I309-Transactions!$H309</f>
        <v>6.5800000000000054</v>
      </c>
    </row>
    <row r="310" spans="1:10" x14ac:dyDescent="0.45">
      <c r="A310" t="s">
        <v>407</v>
      </c>
      <c r="B310">
        <v>210</v>
      </c>
      <c r="C310">
        <v>6</v>
      </c>
      <c r="D310" s="3">
        <v>45741</v>
      </c>
      <c r="E310" t="str">
        <f>TEXT(Transactions!$D310,"dddd")</f>
        <v>Tuesday</v>
      </c>
      <c r="F310" t="s">
        <v>511</v>
      </c>
      <c r="G310" t="b">
        <v>1</v>
      </c>
      <c r="H310">
        <f ca="1">SUMIFS(Sales_Transactions!H:H, Sales_Transactions!A:A, A310)</f>
        <v>49.370000000000005</v>
      </c>
      <c r="I310">
        <f>SUMIFS(Sales_Transactions!G:G, Sales_Transactions!A:A, A310)</f>
        <v>50.87</v>
      </c>
      <c r="J310">
        <f ca="1">Transactions!$I310-Transactions!$H310</f>
        <v>1.4999999999999929</v>
      </c>
    </row>
    <row r="311" spans="1:10" x14ac:dyDescent="0.45">
      <c r="A311" t="s">
        <v>184</v>
      </c>
      <c r="B311">
        <v>222</v>
      </c>
      <c r="C311">
        <v>7</v>
      </c>
      <c r="D311" s="3">
        <v>45736</v>
      </c>
      <c r="E311" t="str">
        <f>TEXT(Transactions!$D311,"dddd")</f>
        <v>Thursday</v>
      </c>
      <c r="F311" t="s">
        <v>511</v>
      </c>
      <c r="G311" t="b">
        <v>1</v>
      </c>
      <c r="H311">
        <f ca="1">SUMIFS(Sales_Transactions!H:H, Sales_Transactions!A:A, A311)</f>
        <v>27.43</v>
      </c>
      <c r="I311">
        <f>SUMIFS(Sales_Transactions!G:G, Sales_Transactions!A:A, A311)</f>
        <v>30.92</v>
      </c>
      <c r="J311">
        <f ca="1">Transactions!$I311-Transactions!$H311</f>
        <v>3.490000000000002</v>
      </c>
    </row>
    <row r="312" spans="1:10" x14ac:dyDescent="0.45">
      <c r="A312" t="s">
        <v>185</v>
      </c>
      <c r="B312">
        <v>222</v>
      </c>
      <c r="C312">
        <v>7</v>
      </c>
      <c r="D312" s="3">
        <v>45736</v>
      </c>
      <c r="E312" t="str">
        <f>TEXT(Transactions!$D312,"dddd")</f>
        <v>Thursday</v>
      </c>
      <c r="F312" t="s">
        <v>511</v>
      </c>
      <c r="G312" t="b">
        <v>1</v>
      </c>
      <c r="H312">
        <f ca="1">SUMIFS(Sales_Transactions!H:H, Sales_Transactions!A:A, A312)</f>
        <v>13.46</v>
      </c>
      <c r="I312">
        <f>SUMIFS(Sales_Transactions!G:G, Sales_Transactions!A:A, A312)</f>
        <v>14.96</v>
      </c>
      <c r="J312">
        <f ca="1">Transactions!$I312-Transactions!$H312</f>
        <v>1.5</v>
      </c>
    </row>
    <row r="313" spans="1:10" x14ac:dyDescent="0.45">
      <c r="A313" t="s">
        <v>408</v>
      </c>
      <c r="B313">
        <v>208</v>
      </c>
      <c r="C313">
        <v>2</v>
      </c>
      <c r="D313" s="3">
        <v>45698</v>
      </c>
      <c r="E313" t="str">
        <f>TEXT(Transactions!$D313,"dddd")</f>
        <v>Monday</v>
      </c>
      <c r="F313" t="s">
        <v>511</v>
      </c>
      <c r="G313" t="b">
        <v>1</v>
      </c>
      <c r="H313">
        <f ca="1">SUMIFS(Sales_Transactions!H:H, Sales_Transactions!A:A, A313)</f>
        <v>65.900000000000006</v>
      </c>
      <c r="I313">
        <f>SUMIFS(Sales_Transactions!G:G, Sales_Transactions!A:A, A313)</f>
        <v>69.89</v>
      </c>
      <c r="J313">
        <f ca="1">Transactions!$I313-Transactions!$H313</f>
        <v>3.9899999999999949</v>
      </c>
    </row>
    <row r="314" spans="1:10" x14ac:dyDescent="0.45">
      <c r="A314" t="s">
        <v>186</v>
      </c>
      <c r="B314">
        <v>218</v>
      </c>
      <c r="C314">
        <v>3</v>
      </c>
      <c r="D314" s="3">
        <v>45698</v>
      </c>
      <c r="E314" t="str">
        <f>TEXT(Transactions!$D314,"dddd")</f>
        <v>Monday</v>
      </c>
      <c r="F314" t="s">
        <v>512</v>
      </c>
      <c r="G314" t="b">
        <v>1</v>
      </c>
      <c r="H314">
        <f ca="1">SUMIFS(Sales_Transactions!H:H, Sales_Transactions!A:A, A314)</f>
        <v>33.4</v>
      </c>
      <c r="I314">
        <f>SUMIFS(Sales_Transactions!G:G, Sales_Transactions!A:A, A314)</f>
        <v>33.4</v>
      </c>
      <c r="J314">
        <f ca="1">Transactions!$I314-Transactions!$H314</f>
        <v>0</v>
      </c>
    </row>
    <row r="315" spans="1:10" x14ac:dyDescent="0.45">
      <c r="A315" t="s">
        <v>409</v>
      </c>
      <c r="B315">
        <v>212</v>
      </c>
      <c r="C315">
        <v>2</v>
      </c>
      <c r="D315" s="3">
        <v>45693</v>
      </c>
      <c r="E315" t="str">
        <f>TEXT(Transactions!$D315,"dddd")</f>
        <v>Wednesday</v>
      </c>
      <c r="F315" t="s">
        <v>512</v>
      </c>
      <c r="G315" t="b">
        <v>1</v>
      </c>
      <c r="H315">
        <f ca="1">SUMIFS(Sales_Transactions!H:H, Sales_Transactions!A:A, A315)</f>
        <v>62.89</v>
      </c>
      <c r="I315">
        <f>SUMIFS(Sales_Transactions!G:G, Sales_Transactions!A:A, A315)</f>
        <v>64.87</v>
      </c>
      <c r="J315">
        <f ca="1">Transactions!$I315-Transactions!$H315</f>
        <v>1.980000000000004</v>
      </c>
    </row>
    <row r="316" spans="1:10" x14ac:dyDescent="0.45">
      <c r="A316" t="s">
        <v>410</v>
      </c>
      <c r="B316">
        <v>212</v>
      </c>
      <c r="C316">
        <v>1</v>
      </c>
      <c r="D316" s="3">
        <v>45693</v>
      </c>
      <c r="E316" t="str">
        <f>TEXT(Transactions!$D316,"dddd")</f>
        <v>Wednesday</v>
      </c>
      <c r="F316" t="s">
        <v>512</v>
      </c>
      <c r="G316" t="b">
        <v>1</v>
      </c>
      <c r="H316">
        <f ca="1">SUMIFS(Sales_Transactions!H:H, Sales_Transactions!A:A, A316)</f>
        <v>20.97</v>
      </c>
      <c r="I316">
        <f>SUMIFS(Sales_Transactions!G:G, Sales_Transactions!A:A, A316)</f>
        <v>21.96</v>
      </c>
      <c r="J316">
        <f ca="1">Transactions!$I316-Transactions!$H316</f>
        <v>0.99000000000000199</v>
      </c>
    </row>
    <row r="317" spans="1:10" x14ac:dyDescent="0.45">
      <c r="A317" t="s">
        <v>411</v>
      </c>
      <c r="B317">
        <v>218</v>
      </c>
      <c r="C317">
        <v>7</v>
      </c>
      <c r="D317" s="3">
        <v>45693</v>
      </c>
      <c r="E317" t="str">
        <f>TEXT(Transactions!$D317,"dddd")</f>
        <v>Wednesday</v>
      </c>
      <c r="F317" t="s">
        <v>512</v>
      </c>
      <c r="G317" t="b">
        <v>1</v>
      </c>
      <c r="H317">
        <f ca="1">SUMIFS(Sales_Transactions!H:H, Sales_Transactions!A:A, A317)</f>
        <v>34.94</v>
      </c>
      <c r="I317">
        <f>SUMIFS(Sales_Transactions!G:G, Sales_Transactions!A:A, A317)</f>
        <v>34.94</v>
      </c>
      <c r="J317">
        <f ca="1">Transactions!$I317-Transactions!$H317</f>
        <v>0</v>
      </c>
    </row>
    <row r="318" spans="1:10" x14ac:dyDescent="0.45">
      <c r="A318" t="s">
        <v>412</v>
      </c>
      <c r="B318">
        <v>216</v>
      </c>
      <c r="C318">
        <v>2</v>
      </c>
      <c r="D318" s="3">
        <v>45693</v>
      </c>
      <c r="E318" t="str">
        <f>TEXT(Transactions!$D318,"dddd")</f>
        <v>Wednesday</v>
      </c>
      <c r="F318" t="s">
        <v>513</v>
      </c>
      <c r="G318" t="b">
        <v>1</v>
      </c>
      <c r="H318">
        <f ca="1">SUMIFS(Sales_Transactions!H:H, Sales_Transactions!A:A, A318)</f>
        <v>72.84</v>
      </c>
      <c r="I318">
        <f>SUMIFS(Sales_Transactions!G:G, Sales_Transactions!A:A, A318)</f>
        <v>78.820000000000022</v>
      </c>
      <c r="J318">
        <f ca="1">Transactions!$I318-Transactions!$H318</f>
        <v>5.9800000000000182</v>
      </c>
    </row>
    <row r="319" spans="1:10" x14ac:dyDescent="0.45">
      <c r="A319" t="s">
        <v>413</v>
      </c>
      <c r="B319">
        <v>218</v>
      </c>
      <c r="C319">
        <v>7</v>
      </c>
      <c r="D319" s="3">
        <v>45748</v>
      </c>
      <c r="E319" t="str">
        <f>TEXT(Transactions!$D319,"dddd")</f>
        <v>Tuesday</v>
      </c>
      <c r="F319" t="s">
        <v>513</v>
      </c>
      <c r="G319" t="b">
        <v>1</v>
      </c>
      <c r="H319">
        <f ca="1">SUMIFS(Sales_Transactions!H:H, Sales_Transactions!A:A, A319)</f>
        <v>35.39</v>
      </c>
      <c r="I319">
        <f>SUMIFS(Sales_Transactions!G:G, Sales_Transactions!A:A, A319)</f>
        <v>35.39</v>
      </c>
      <c r="J319">
        <f ca="1">Transactions!$I319-Transactions!$H319</f>
        <v>0</v>
      </c>
    </row>
    <row r="320" spans="1:10" x14ac:dyDescent="0.45">
      <c r="A320" t="s">
        <v>187</v>
      </c>
      <c r="B320">
        <v>218</v>
      </c>
      <c r="C320">
        <v>4</v>
      </c>
      <c r="D320" s="3">
        <v>45748</v>
      </c>
      <c r="E320" t="str">
        <f>TEXT(Transactions!$D320,"dddd")</f>
        <v>Tuesday</v>
      </c>
      <c r="F320" t="s">
        <v>513</v>
      </c>
      <c r="G320" t="b">
        <v>1</v>
      </c>
      <c r="H320">
        <f ca="1">SUMIFS(Sales_Transactions!H:H, Sales_Transactions!A:A, A320)</f>
        <v>52.39</v>
      </c>
      <c r="I320">
        <f>SUMIFS(Sales_Transactions!G:G, Sales_Transactions!A:A, A320)</f>
        <v>52.39</v>
      </c>
      <c r="J320">
        <f ca="1">Transactions!$I320-Transactions!$H320</f>
        <v>0</v>
      </c>
    </row>
    <row r="321" spans="1:10" x14ac:dyDescent="0.45">
      <c r="A321" t="s">
        <v>188</v>
      </c>
      <c r="B321">
        <v>219</v>
      </c>
      <c r="C321">
        <v>3</v>
      </c>
      <c r="D321" s="3">
        <v>45706</v>
      </c>
      <c r="E321" t="str">
        <f>TEXT(Transactions!$D321,"dddd")</f>
        <v>Tuesday</v>
      </c>
      <c r="F321" t="s">
        <v>513</v>
      </c>
      <c r="G321" t="b">
        <v>1</v>
      </c>
      <c r="H321">
        <f ca="1">SUMIFS(Sales_Transactions!H:H, Sales_Transactions!A:A, A321)</f>
        <v>45.45</v>
      </c>
      <c r="I321">
        <f>SUMIFS(Sales_Transactions!G:G, Sales_Transactions!A:A, A321)</f>
        <v>49.410000000000004</v>
      </c>
      <c r="J321">
        <f ca="1">Transactions!$I321-Transactions!$H321</f>
        <v>3.9600000000000009</v>
      </c>
    </row>
    <row r="322" spans="1:10" x14ac:dyDescent="0.45">
      <c r="A322" t="s">
        <v>189</v>
      </c>
      <c r="B322">
        <v>216</v>
      </c>
      <c r="C322">
        <v>6</v>
      </c>
      <c r="D322" s="3">
        <v>45706</v>
      </c>
      <c r="E322" t="str">
        <f>TEXT(Transactions!$D322,"dddd")</f>
        <v>Tuesday</v>
      </c>
      <c r="F322" t="s">
        <v>511</v>
      </c>
      <c r="G322" t="b">
        <v>1</v>
      </c>
      <c r="H322">
        <f ca="1">SUMIFS(Sales_Transactions!H:H, Sales_Transactions!A:A, A322)</f>
        <v>35.900000000000006</v>
      </c>
      <c r="I322">
        <f>SUMIFS(Sales_Transactions!G:G, Sales_Transactions!A:A, A322)</f>
        <v>35.900000000000006</v>
      </c>
      <c r="J322">
        <f ca="1">Transactions!$I322-Transactions!$H322</f>
        <v>0</v>
      </c>
    </row>
    <row r="323" spans="1:10" x14ac:dyDescent="0.45">
      <c r="A323" t="s">
        <v>190</v>
      </c>
      <c r="B323">
        <v>208</v>
      </c>
      <c r="C323">
        <v>1</v>
      </c>
      <c r="D323" s="3">
        <v>45706</v>
      </c>
      <c r="E323" t="str">
        <f>TEXT(Transactions!$D323,"dddd")</f>
        <v>Tuesday</v>
      </c>
      <c r="F323" t="s">
        <v>511</v>
      </c>
      <c r="G323" t="b">
        <v>1</v>
      </c>
      <c r="H323">
        <f ca="1">SUMIFS(Sales_Transactions!H:H, Sales_Transactions!A:A, A323)</f>
        <v>48.42</v>
      </c>
      <c r="I323">
        <f>SUMIFS(Sales_Transactions!G:G, Sales_Transactions!A:A, A323)</f>
        <v>71.900000000000006</v>
      </c>
      <c r="J323">
        <f ca="1">Transactions!$I323-Transactions!$H323</f>
        <v>23.480000000000004</v>
      </c>
    </row>
    <row r="324" spans="1:10" x14ac:dyDescent="0.45">
      <c r="A324" t="s">
        <v>414</v>
      </c>
      <c r="B324">
        <v>218</v>
      </c>
      <c r="C324">
        <v>2</v>
      </c>
      <c r="D324" s="3">
        <v>45712</v>
      </c>
      <c r="E324" t="str">
        <f>TEXT(Transactions!$D324,"dddd")</f>
        <v>Monday</v>
      </c>
      <c r="F324" t="s">
        <v>511</v>
      </c>
      <c r="G324" t="b">
        <v>1</v>
      </c>
      <c r="H324">
        <f ca="1">SUMIFS(Sales_Transactions!H:H, Sales_Transactions!A:A, A324)</f>
        <v>56.42</v>
      </c>
      <c r="I324">
        <f>SUMIFS(Sales_Transactions!G:G, Sales_Transactions!A:A, A324)</f>
        <v>56.42</v>
      </c>
      <c r="J324">
        <f ca="1">Transactions!$I324-Transactions!$H324</f>
        <v>0</v>
      </c>
    </row>
    <row r="325" spans="1:10" x14ac:dyDescent="0.45">
      <c r="A325" t="s">
        <v>191</v>
      </c>
      <c r="B325">
        <v>208</v>
      </c>
      <c r="C325">
        <v>7</v>
      </c>
      <c r="D325" s="3">
        <v>45712</v>
      </c>
      <c r="E325" t="str">
        <f>TEXT(Transactions!$D325,"dddd")</f>
        <v>Monday</v>
      </c>
      <c r="F325" t="s">
        <v>511</v>
      </c>
      <c r="G325" t="b">
        <v>1</v>
      </c>
      <c r="H325">
        <f ca="1">SUMIFS(Sales_Transactions!H:H, Sales_Transactions!A:A, A325)</f>
        <v>63.870000000000005</v>
      </c>
      <c r="I325">
        <f>SUMIFS(Sales_Transactions!G:G, Sales_Transactions!A:A, A325)</f>
        <v>63.870000000000005</v>
      </c>
      <c r="J325">
        <f ca="1">Transactions!$I325-Transactions!$H325</f>
        <v>0</v>
      </c>
    </row>
    <row r="326" spans="1:10" x14ac:dyDescent="0.45">
      <c r="A326" t="s">
        <v>192</v>
      </c>
      <c r="B326">
        <v>207</v>
      </c>
      <c r="C326">
        <v>7</v>
      </c>
      <c r="D326" s="3">
        <v>45712</v>
      </c>
      <c r="E326" t="str">
        <f>TEXT(Transactions!$D326,"dddd")</f>
        <v>Monday</v>
      </c>
      <c r="F326" t="s">
        <v>511</v>
      </c>
      <c r="G326" t="b">
        <v>1</v>
      </c>
      <c r="H326">
        <f ca="1">SUMIFS(Sales_Transactions!H:H, Sales_Transactions!A:A, A326)</f>
        <v>51.88</v>
      </c>
      <c r="I326">
        <f>SUMIFS(Sales_Transactions!G:G, Sales_Transactions!A:A, A326)</f>
        <v>57.88</v>
      </c>
      <c r="J326">
        <f ca="1">Transactions!$I326-Transactions!$H326</f>
        <v>6</v>
      </c>
    </row>
    <row r="327" spans="1:10" x14ac:dyDescent="0.45">
      <c r="A327" t="s">
        <v>193</v>
      </c>
      <c r="B327">
        <v>223</v>
      </c>
      <c r="C327">
        <v>6</v>
      </c>
      <c r="D327" s="3">
        <v>45749</v>
      </c>
      <c r="E327" t="str">
        <f>TEXT(Transactions!$D327,"dddd")</f>
        <v>Wednesday</v>
      </c>
      <c r="F327" t="s">
        <v>513</v>
      </c>
      <c r="G327" t="b">
        <v>1</v>
      </c>
      <c r="H327">
        <f ca="1">SUMIFS(Sales_Transactions!H:H, Sales_Transactions!A:A, A327)</f>
        <v>33.019999999999996</v>
      </c>
      <c r="I327">
        <f>SUMIFS(Sales_Transactions!G:G, Sales_Transactions!A:A, A327)</f>
        <v>33.019999999999996</v>
      </c>
      <c r="J327">
        <f ca="1">Transactions!$I327-Transactions!$H327</f>
        <v>0</v>
      </c>
    </row>
    <row r="328" spans="1:10" x14ac:dyDescent="0.45">
      <c r="A328" t="s">
        <v>194</v>
      </c>
      <c r="B328">
        <v>217</v>
      </c>
      <c r="C328">
        <v>7</v>
      </c>
      <c r="D328" s="3">
        <v>45749</v>
      </c>
      <c r="E328" t="str">
        <f>TEXT(Transactions!$D328,"dddd")</f>
        <v>Wednesday</v>
      </c>
      <c r="F328" t="s">
        <v>513</v>
      </c>
      <c r="G328" t="b">
        <v>1</v>
      </c>
      <c r="H328">
        <f ca="1">SUMIFS(Sales_Transactions!H:H, Sales_Transactions!A:A, A328)</f>
        <v>69.860000000000014</v>
      </c>
      <c r="I328">
        <f>SUMIFS(Sales_Transactions!G:G, Sales_Transactions!A:A, A328)</f>
        <v>69.860000000000014</v>
      </c>
      <c r="J328">
        <f ca="1">Transactions!$I328-Transactions!$H328</f>
        <v>0</v>
      </c>
    </row>
    <row r="329" spans="1:10" x14ac:dyDescent="0.45">
      <c r="A329" t="s">
        <v>415</v>
      </c>
      <c r="B329">
        <v>218</v>
      </c>
      <c r="C329">
        <v>3</v>
      </c>
      <c r="D329" s="3">
        <v>45749</v>
      </c>
      <c r="E329" t="str">
        <f>TEXT(Transactions!$D329,"dddd")</f>
        <v>Wednesday</v>
      </c>
      <c r="F329" t="s">
        <v>513</v>
      </c>
      <c r="G329" t="b">
        <v>1</v>
      </c>
      <c r="H329">
        <f ca="1">SUMIFS(Sales_Transactions!H:H, Sales_Transactions!A:A, A329)</f>
        <v>18.97</v>
      </c>
      <c r="I329">
        <f>SUMIFS(Sales_Transactions!G:G, Sales_Transactions!A:A, A329)</f>
        <v>18.97</v>
      </c>
      <c r="J329">
        <f ca="1">Transactions!$I329-Transactions!$H329</f>
        <v>0</v>
      </c>
    </row>
    <row r="330" spans="1:10" x14ac:dyDescent="0.45">
      <c r="A330" t="s">
        <v>416</v>
      </c>
      <c r="B330">
        <v>215</v>
      </c>
      <c r="C330">
        <v>4</v>
      </c>
      <c r="D330" s="3">
        <v>45749</v>
      </c>
      <c r="E330" t="str">
        <f>TEXT(Transactions!$D330,"dddd")</f>
        <v>Wednesday</v>
      </c>
      <c r="F330" t="s">
        <v>513</v>
      </c>
      <c r="G330" t="b">
        <v>1</v>
      </c>
      <c r="H330">
        <f ca="1">SUMIFS(Sales_Transactions!H:H, Sales_Transactions!A:A, A330)</f>
        <v>23.96</v>
      </c>
      <c r="I330">
        <f>SUMIFS(Sales_Transactions!G:G, Sales_Transactions!A:A, A330)</f>
        <v>26.410000000000004</v>
      </c>
      <c r="J330">
        <f ca="1">Transactions!$I330-Transactions!$H330</f>
        <v>2.4500000000000028</v>
      </c>
    </row>
    <row r="331" spans="1:10" x14ac:dyDescent="0.45">
      <c r="A331" t="s">
        <v>195</v>
      </c>
      <c r="B331">
        <v>220</v>
      </c>
      <c r="C331">
        <v>5</v>
      </c>
      <c r="D331" s="3">
        <v>45749</v>
      </c>
      <c r="E331" t="str">
        <f>TEXT(Transactions!$D331,"dddd")</f>
        <v>Wednesday</v>
      </c>
      <c r="F331" t="s">
        <v>511</v>
      </c>
      <c r="G331" t="b">
        <v>1</v>
      </c>
      <c r="H331">
        <f ca="1">SUMIFS(Sales_Transactions!H:H, Sales_Transactions!A:A, A331)</f>
        <v>70.830000000000013</v>
      </c>
      <c r="I331">
        <f>SUMIFS(Sales_Transactions!G:G, Sales_Transactions!A:A, A331)</f>
        <v>70.830000000000013</v>
      </c>
      <c r="J331">
        <f ca="1">Transactions!$I331-Transactions!$H331</f>
        <v>0</v>
      </c>
    </row>
    <row r="332" spans="1:10" x14ac:dyDescent="0.45">
      <c r="A332" t="s">
        <v>196</v>
      </c>
      <c r="B332">
        <v>213</v>
      </c>
      <c r="C332">
        <v>7</v>
      </c>
      <c r="D332" s="3">
        <v>45732</v>
      </c>
      <c r="E332" t="str">
        <f>TEXT(Transactions!$D332,"dddd")</f>
        <v>Sunday</v>
      </c>
      <c r="F332" t="s">
        <v>511</v>
      </c>
      <c r="G332" t="b">
        <v>1</v>
      </c>
      <c r="H332">
        <f ca="1">SUMIFS(Sales_Transactions!H:H, Sales_Transactions!A:A, A332)</f>
        <v>28.425000000000004</v>
      </c>
      <c r="I332">
        <f>SUMIFS(Sales_Transactions!G:G, Sales_Transactions!A:A, A332)</f>
        <v>35.910000000000004</v>
      </c>
      <c r="J332">
        <f ca="1">Transactions!$I332-Transactions!$H332</f>
        <v>7.4849999999999994</v>
      </c>
    </row>
    <row r="333" spans="1:10" x14ac:dyDescent="0.45">
      <c r="A333" t="s">
        <v>197</v>
      </c>
      <c r="B333">
        <v>223</v>
      </c>
      <c r="C333">
        <v>2</v>
      </c>
      <c r="D333" s="3">
        <v>45732</v>
      </c>
      <c r="E333" t="str">
        <f>TEXT(Transactions!$D333,"dddd")</f>
        <v>Sunday</v>
      </c>
      <c r="F333" t="s">
        <v>511</v>
      </c>
      <c r="G333" t="b">
        <v>1</v>
      </c>
      <c r="H333">
        <f ca="1">SUMIFS(Sales_Transactions!H:H, Sales_Transactions!A:A, A333)</f>
        <v>37.93</v>
      </c>
      <c r="I333">
        <f>SUMIFS(Sales_Transactions!G:G, Sales_Transactions!A:A, A333)</f>
        <v>37.93</v>
      </c>
      <c r="J333">
        <f ca="1">Transactions!$I333-Transactions!$H333</f>
        <v>0</v>
      </c>
    </row>
    <row r="334" spans="1:10" x14ac:dyDescent="0.45">
      <c r="A334" t="s">
        <v>417</v>
      </c>
      <c r="B334">
        <v>213</v>
      </c>
      <c r="C334">
        <v>4</v>
      </c>
      <c r="D334" s="3">
        <v>45732</v>
      </c>
      <c r="E334" t="str">
        <f>TEXT(Transactions!$D334,"dddd")</f>
        <v>Sunday</v>
      </c>
      <c r="F334" t="s">
        <v>511</v>
      </c>
      <c r="G334" t="b">
        <v>1</v>
      </c>
      <c r="H334">
        <f ca="1">SUMIFS(Sales_Transactions!H:H, Sales_Transactions!A:A, A334)</f>
        <v>49.410000000000004</v>
      </c>
      <c r="I334">
        <f>SUMIFS(Sales_Transactions!G:G, Sales_Transactions!A:A, A334)</f>
        <v>51.39</v>
      </c>
      <c r="J334">
        <f ca="1">Transactions!$I334-Transactions!$H334</f>
        <v>1.9799999999999969</v>
      </c>
    </row>
    <row r="335" spans="1:10" x14ac:dyDescent="0.45">
      <c r="A335" t="s">
        <v>198</v>
      </c>
      <c r="B335">
        <v>214</v>
      </c>
      <c r="C335">
        <v>6</v>
      </c>
      <c r="D335" s="3">
        <v>45741</v>
      </c>
      <c r="E335" t="str">
        <f>TEXT(Transactions!$D335,"dddd")</f>
        <v>Tuesday</v>
      </c>
      <c r="F335" t="s">
        <v>511</v>
      </c>
      <c r="G335" t="b">
        <v>1</v>
      </c>
      <c r="H335">
        <f ca="1">SUMIFS(Sales_Transactions!H:H, Sales_Transactions!A:A, A335)</f>
        <v>36.92</v>
      </c>
      <c r="I335">
        <f>SUMIFS(Sales_Transactions!G:G, Sales_Transactions!A:A, A335)</f>
        <v>44.42</v>
      </c>
      <c r="J335">
        <f ca="1">Transactions!$I335-Transactions!$H335</f>
        <v>7.5</v>
      </c>
    </row>
    <row r="336" spans="1:10" x14ac:dyDescent="0.45">
      <c r="A336" t="s">
        <v>418</v>
      </c>
      <c r="B336">
        <v>213</v>
      </c>
      <c r="C336">
        <v>6</v>
      </c>
      <c r="D336" s="3">
        <v>45741</v>
      </c>
      <c r="E336" t="str">
        <f>TEXT(Transactions!$D336,"dddd")</f>
        <v>Tuesday</v>
      </c>
      <c r="F336" t="s">
        <v>511</v>
      </c>
      <c r="G336" t="b">
        <v>1</v>
      </c>
      <c r="H336">
        <f ca="1">SUMIFS(Sales_Transactions!H:H, Sales_Transactions!A:A, A336)</f>
        <v>43.95</v>
      </c>
      <c r="I336">
        <f>SUMIFS(Sales_Transactions!G:G, Sales_Transactions!A:A, A336)</f>
        <v>44.930000000000007</v>
      </c>
      <c r="J336">
        <f ca="1">Transactions!$I336-Transactions!$H336</f>
        <v>0.98000000000000398</v>
      </c>
    </row>
    <row r="337" spans="1:10" x14ac:dyDescent="0.45">
      <c r="A337" t="s">
        <v>419</v>
      </c>
      <c r="B337">
        <v>221</v>
      </c>
      <c r="C337">
        <v>1</v>
      </c>
      <c r="D337" s="3">
        <v>45741</v>
      </c>
      <c r="E337" t="str">
        <f>TEXT(Transactions!$D337,"dddd")</f>
        <v>Tuesday</v>
      </c>
      <c r="F337" t="s">
        <v>511</v>
      </c>
      <c r="G337" t="b">
        <v>1</v>
      </c>
      <c r="H337">
        <f ca="1">SUMIFS(Sales_Transactions!H:H, Sales_Transactions!A:A, A337)</f>
        <v>63.430000000000007</v>
      </c>
      <c r="I337">
        <f>SUMIFS(Sales_Transactions!G:G, Sales_Transactions!A:A, A337)</f>
        <v>68.38000000000001</v>
      </c>
      <c r="J337">
        <f ca="1">Transactions!$I337-Transactions!$H337</f>
        <v>4.9500000000000028</v>
      </c>
    </row>
    <row r="338" spans="1:10" x14ac:dyDescent="0.45">
      <c r="A338" t="s">
        <v>420</v>
      </c>
      <c r="B338">
        <v>214</v>
      </c>
      <c r="C338">
        <v>1</v>
      </c>
      <c r="D338" s="3">
        <v>45741</v>
      </c>
      <c r="E338" t="str">
        <f>TEXT(Transactions!$D338,"dddd")</f>
        <v>Tuesday</v>
      </c>
      <c r="F338" t="s">
        <v>512</v>
      </c>
      <c r="G338" t="b">
        <v>1</v>
      </c>
      <c r="H338">
        <f ca="1">SUMIFS(Sales_Transactions!H:H, Sales_Transactions!A:A, A338)</f>
        <v>49.440000000000005</v>
      </c>
      <c r="I338">
        <f>SUMIFS(Sales_Transactions!G:G, Sales_Transactions!A:A, A338)</f>
        <v>49.440000000000005</v>
      </c>
      <c r="J338">
        <f ca="1">Transactions!$I338-Transactions!$H338</f>
        <v>0</v>
      </c>
    </row>
    <row r="339" spans="1:10" x14ac:dyDescent="0.45">
      <c r="A339" t="s">
        <v>199</v>
      </c>
      <c r="B339">
        <v>218</v>
      </c>
      <c r="C339">
        <v>4</v>
      </c>
      <c r="D339" s="3">
        <v>45718</v>
      </c>
      <c r="E339" t="str">
        <f>TEXT(Transactions!$D339,"dddd")</f>
        <v>Sunday</v>
      </c>
      <c r="F339" t="s">
        <v>512</v>
      </c>
      <c r="G339" t="b">
        <v>1</v>
      </c>
      <c r="H339">
        <f ca="1">SUMIFS(Sales_Transactions!H:H, Sales_Transactions!A:A, A339)</f>
        <v>29.93</v>
      </c>
      <c r="I339">
        <f>SUMIFS(Sales_Transactions!G:G, Sales_Transactions!A:A, A339)</f>
        <v>29.93</v>
      </c>
      <c r="J339">
        <f ca="1">Transactions!$I339-Transactions!$H339</f>
        <v>0</v>
      </c>
    </row>
    <row r="340" spans="1:10" x14ac:dyDescent="0.45">
      <c r="A340" t="s">
        <v>421</v>
      </c>
      <c r="B340">
        <v>210</v>
      </c>
      <c r="C340">
        <v>6</v>
      </c>
      <c r="D340" s="3">
        <v>45718</v>
      </c>
      <c r="E340" t="str">
        <f>TEXT(Transactions!$D340,"dddd")</f>
        <v>Sunday</v>
      </c>
      <c r="F340" t="s">
        <v>512</v>
      </c>
      <c r="G340" t="b">
        <v>1</v>
      </c>
      <c r="H340">
        <f ca="1">SUMIFS(Sales_Transactions!H:H, Sales_Transactions!A:A, A340)</f>
        <v>71.860000000000014</v>
      </c>
      <c r="I340">
        <f>SUMIFS(Sales_Transactions!G:G, Sales_Transactions!A:A, A340)</f>
        <v>71.860000000000014</v>
      </c>
      <c r="J340">
        <f ca="1">Transactions!$I340-Transactions!$H340</f>
        <v>0</v>
      </c>
    </row>
    <row r="341" spans="1:10" x14ac:dyDescent="0.45">
      <c r="A341" t="s">
        <v>200</v>
      </c>
      <c r="B341">
        <v>217</v>
      </c>
      <c r="C341">
        <v>6</v>
      </c>
      <c r="D341" s="3">
        <v>45718</v>
      </c>
      <c r="E341" t="str">
        <f>TEXT(Transactions!$D341,"dddd")</f>
        <v>Sunday</v>
      </c>
      <c r="F341" t="s">
        <v>512</v>
      </c>
      <c r="G341" t="b">
        <v>1</v>
      </c>
      <c r="H341">
        <f ca="1">SUMIFS(Sales_Transactions!H:H, Sales_Transactions!A:A, A341)</f>
        <v>29.45</v>
      </c>
      <c r="I341">
        <f>SUMIFS(Sales_Transactions!G:G, Sales_Transactions!A:A, A341)</f>
        <v>29.45</v>
      </c>
      <c r="J341">
        <f ca="1">Transactions!$I341-Transactions!$H341</f>
        <v>0</v>
      </c>
    </row>
    <row r="342" spans="1:10" x14ac:dyDescent="0.45">
      <c r="A342" t="s">
        <v>422</v>
      </c>
      <c r="B342">
        <v>212</v>
      </c>
      <c r="C342">
        <v>6</v>
      </c>
      <c r="D342" s="3">
        <v>45750</v>
      </c>
      <c r="E342" t="str">
        <f>TEXT(Transactions!$D342,"dddd")</f>
        <v>Thursday</v>
      </c>
      <c r="F342" t="s">
        <v>512</v>
      </c>
      <c r="G342" t="b">
        <v>1</v>
      </c>
      <c r="H342">
        <f ca="1">SUMIFS(Sales_Transactions!H:H, Sales_Transactions!A:A, A342)</f>
        <v>26.685000000000002</v>
      </c>
      <c r="I342">
        <f>SUMIFS(Sales_Transactions!G:G, Sales_Transactions!A:A, A342)</f>
        <v>40.410000000000004</v>
      </c>
      <c r="J342">
        <f ca="1">Transactions!$I342-Transactions!$H342</f>
        <v>13.725000000000001</v>
      </c>
    </row>
    <row r="343" spans="1:10" x14ac:dyDescent="0.45">
      <c r="A343" t="s">
        <v>201</v>
      </c>
      <c r="B343">
        <v>208</v>
      </c>
      <c r="C343">
        <v>4</v>
      </c>
      <c r="D343" s="3">
        <v>45750</v>
      </c>
      <c r="E343" t="str">
        <f>TEXT(Transactions!$D343,"dddd")</f>
        <v>Thursday</v>
      </c>
      <c r="F343" t="s">
        <v>512</v>
      </c>
      <c r="G343" t="b">
        <v>1</v>
      </c>
      <c r="H343">
        <f ca="1">SUMIFS(Sales_Transactions!H:H, Sales_Transactions!A:A, A343)</f>
        <v>45.38</v>
      </c>
      <c r="I343">
        <f>SUMIFS(Sales_Transactions!G:G, Sales_Transactions!A:A, A343)</f>
        <v>45.38</v>
      </c>
      <c r="J343">
        <f ca="1">Transactions!$I343-Transactions!$H343</f>
        <v>0</v>
      </c>
    </row>
    <row r="344" spans="1:10" x14ac:dyDescent="0.45">
      <c r="A344" t="s">
        <v>423</v>
      </c>
      <c r="B344">
        <v>209</v>
      </c>
      <c r="C344">
        <v>2</v>
      </c>
      <c r="D344" s="3">
        <v>45750</v>
      </c>
      <c r="E344" t="str">
        <f>TEXT(Transactions!$D344,"dddd")</f>
        <v>Thursday</v>
      </c>
      <c r="F344" t="s">
        <v>511</v>
      </c>
      <c r="G344" t="b">
        <v>1</v>
      </c>
      <c r="H344">
        <f ca="1">SUMIFS(Sales_Transactions!H:H, Sales_Transactions!A:A, A344)</f>
        <v>31.900000000000006</v>
      </c>
      <c r="I344">
        <f>SUMIFS(Sales_Transactions!G:G, Sales_Transactions!A:A, A344)</f>
        <v>35.89</v>
      </c>
      <c r="J344">
        <f ca="1">Transactions!$I344-Transactions!$H344</f>
        <v>3.9899999999999949</v>
      </c>
    </row>
    <row r="345" spans="1:10" x14ac:dyDescent="0.45">
      <c r="A345" t="s">
        <v>202</v>
      </c>
      <c r="B345">
        <v>210</v>
      </c>
      <c r="C345">
        <v>3</v>
      </c>
      <c r="D345" s="3">
        <v>45750</v>
      </c>
      <c r="E345" t="str">
        <f>TEXT(Transactions!$D345,"dddd")</f>
        <v>Thursday</v>
      </c>
      <c r="F345" t="s">
        <v>511</v>
      </c>
      <c r="G345" t="b">
        <v>1</v>
      </c>
      <c r="H345">
        <f ca="1">SUMIFS(Sales_Transactions!H:H, Sales_Transactions!A:A, A345)</f>
        <v>16.965</v>
      </c>
      <c r="I345">
        <f>SUMIFS(Sales_Transactions!G:G, Sales_Transactions!A:A, A345)</f>
        <v>25.43</v>
      </c>
      <c r="J345">
        <f ca="1">Transactions!$I345-Transactions!$H345</f>
        <v>8.4649999999999999</v>
      </c>
    </row>
    <row r="346" spans="1:10" x14ac:dyDescent="0.45">
      <c r="A346" t="s">
        <v>424</v>
      </c>
      <c r="B346">
        <v>212</v>
      </c>
      <c r="C346">
        <v>5</v>
      </c>
      <c r="D346" s="3">
        <v>45712</v>
      </c>
      <c r="E346" t="str">
        <f>TEXT(Transactions!$D346,"dddd")</f>
        <v>Monday</v>
      </c>
      <c r="F346" t="s">
        <v>511</v>
      </c>
      <c r="G346" t="b">
        <v>1</v>
      </c>
      <c r="H346">
        <f ca="1">SUMIFS(Sales_Transactions!H:H, Sales_Transactions!A:A, A346)</f>
        <v>41.97</v>
      </c>
      <c r="I346">
        <f>SUMIFS(Sales_Transactions!G:G, Sales_Transactions!A:A, A346)</f>
        <v>44.94</v>
      </c>
      <c r="J346">
        <f ca="1">Transactions!$I346-Transactions!$H346</f>
        <v>2.9699999999999989</v>
      </c>
    </row>
    <row r="347" spans="1:10" x14ac:dyDescent="0.45">
      <c r="A347" t="s">
        <v>425</v>
      </c>
      <c r="B347">
        <v>222</v>
      </c>
      <c r="C347">
        <v>2</v>
      </c>
      <c r="D347" s="3">
        <v>45712</v>
      </c>
      <c r="E347" t="str">
        <f>TEXT(Transactions!$D347,"dddd")</f>
        <v>Monday</v>
      </c>
      <c r="F347" t="s">
        <v>511</v>
      </c>
      <c r="G347" t="b">
        <v>1</v>
      </c>
      <c r="H347">
        <f ca="1">SUMIFS(Sales_Transactions!H:H, Sales_Transactions!A:A, A347)</f>
        <v>86.84</v>
      </c>
      <c r="I347">
        <f>SUMIFS(Sales_Transactions!G:G, Sales_Transactions!A:A, A347)</f>
        <v>86.84</v>
      </c>
      <c r="J347">
        <f ca="1">Transactions!$I347-Transactions!$H347</f>
        <v>0</v>
      </c>
    </row>
    <row r="348" spans="1:10" x14ac:dyDescent="0.45">
      <c r="A348" t="s">
        <v>426</v>
      </c>
      <c r="B348">
        <v>222</v>
      </c>
      <c r="C348">
        <v>7</v>
      </c>
      <c r="D348" s="3">
        <v>45712</v>
      </c>
      <c r="E348" t="str">
        <f>TEXT(Transactions!$D348,"dddd")</f>
        <v>Monday</v>
      </c>
      <c r="F348" t="s">
        <v>512</v>
      </c>
      <c r="G348" t="b">
        <v>1</v>
      </c>
      <c r="H348">
        <f ca="1">SUMIFS(Sales_Transactions!H:H, Sales_Transactions!A:A, A348)</f>
        <v>15.215</v>
      </c>
      <c r="I348">
        <f>SUMIFS(Sales_Transactions!G:G, Sales_Transactions!A:A, A348)</f>
        <v>23.45</v>
      </c>
      <c r="J348">
        <f ca="1">Transactions!$I348-Transactions!$H348</f>
        <v>8.2349999999999994</v>
      </c>
    </row>
    <row r="349" spans="1:10" x14ac:dyDescent="0.45">
      <c r="A349" t="s">
        <v>203</v>
      </c>
      <c r="B349">
        <v>215</v>
      </c>
      <c r="C349">
        <v>7</v>
      </c>
      <c r="D349" s="3">
        <v>45712</v>
      </c>
      <c r="E349" t="str">
        <f>TEXT(Transactions!$D349,"dddd")</f>
        <v>Monday</v>
      </c>
      <c r="F349" t="s">
        <v>512</v>
      </c>
      <c r="G349" t="b">
        <v>1</v>
      </c>
      <c r="H349">
        <f ca="1">SUMIFS(Sales_Transactions!H:H, Sales_Transactions!A:A, A349)</f>
        <v>52.89</v>
      </c>
      <c r="I349">
        <f>SUMIFS(Sales_Transactions!G:G, Sales_Transactions!A:A, A349)</f>
        <v>52.89</v>
      </c>
      <c r="J349">
        <f ca="1">Transactions!$I349-Transactions!$H349</f>
        <v>0</v>
      </c>
    </row>
    <row r="350" spans="1:10" x14ac:dyDescent="0.45">
      <c r="A350" t="s">
        <v>427</v>
      </c>
      <c r="B350">
        <v>217</v>
      </c>
      <c r="C350">
        <v>5</v>
      </c>
      <c r="D350" s="3">
        <v>45739</v>
      </c>
      <c r="E350" t="str">
        <f>TEXT(Transactions!$D350,"dddd")</f>
        <v>Sunday</v>
      </c>
      <c r="F350" t="s">
        <v>512</v>
      </c>
      <c r="G350" t="b">
        <v>1</v>
      </c>
      <c r="H350">
        <f ca="1">SUMIFS(Sales_Transactions!H:H, Sales_Transactions!A:A, A350)</f>
        <v>54.360000000000007</v>
      </c>
      <c r="I350">
        <f>SUMIFS(Sales_Transactions!G:G, Sales_Transactions!A:A, A350)</f>
        <v>54.360000000000007</v>
      </c>
      <c r="J350">
        <f ca="1">Transactions!$I350-Transactions!$H350</f>
        <v>0</v>
      </c>
    </row>
    <row r="351" spans="1:10" x14ac:dyDescent="0.45">
      <c r="A351" t="s">
        <v>204</v>
      </c>
      <c r="B351">
        <v>214</v>
      </c>
      <c r="C351">
        <v>6</v>
      </c>
      <c r="D351" s="3">
        <v>45739</v>
      </c>
      <c r="E351" t="str">
        <f>TEXT(Transactions!$D351,"dddd")</f>
        <v>Sunday</v>
      </c>
      <c r="F351" t="s">
        <v>512</v>
      </c>
      <c r="G351" t="b">
        <v>1</v>
      </c>
      <c r="H351">
        <f ca="1">SUMIFS(Sales_Transactions!H:H, Sales_Transactions!A:A, A351)</f>
        <v>42.38</v>
      </c>
      <c r="I351">
        <f>SUMIFS(Sales_Transactions!G:G, Sales_Transactions!A:A, A351)</f>
        <v>42.38</v>
      </c>
      <c r="J351">
        <f ca="1">Transactions!$I351-Transactions!$H351</f>
        <v>0</v>
      </c>
    </row>
    <row r="352" spans="1:10" x14ac:dyDescent="0.45">
      <c r="A352" t="s">
        <v>205</v>
      </c>
      <c r="B352">
        <v>217</v>
      </c>
      <c r="C352">
        <v>7</v>
      </c>
      <c r="D352" s="3">
        <v>45739</v>
      </c>
      <c r="E352" t="str">
        <f>TEXT(Transactions!$D352,"dddd")</f>
        <v>Sunday</v>
      </c>
      <c r="F352" t="s">
        <v>511</v>
      </c>
      <c r="G352" t="b">
        <v>1</v>
      </c>
      <c r="H352">
        <f ca="1">SUMIFS(Sales_Transactions!H:H, Sales_Transactions!A:A, A352)</f>
        <v>14.475000000000001</v>
      </c>
      <c r="I352">
        <f>SUMIFS(Sales_Transactions!G:G, Sales_Transactions!A:A, A352)</f>
        <v>18.950000000000003</v>
      </c>
      <c r="J352">
        <f ca="1">Transactions!$I352-Transactions!$H352</f>
        <v>4.4750000000000014</v>
      </c>
    </row>
    <row r="353" spans="1:10" x14ac:dyDescent="0.45">
      <c r="A353" t="s">
        <v>428</v>
      </c>
      <c r="B353">
        <v>212</v>
      </c>
      <c r="C353">
        <v>4</v>
      </c>
      <c r="D353" s="3">
        <v>45739</v>
      </c>
      <c r="E353" t="str">
        <f>TEXT(Transactions!$D353,"dddd")</f>
        <v>Sunday</v>
      </c>
      <c r="F353" t="s">
        <v>511</v>
      </c>
      <c r="G353" t="b">
        <v>1</v>
      </c>
      <c r="H353">
        <f ca="1">SUMIFS(Sales_Transactions!H:H, Sales_Transactions!A:A, A353)</f>
        <v>54.870000000000005</v>
      </c>
      <c r="I353">
        <f>SUMIFS(Sales_Transactions!G:G, Sales_Transactions!A:A, A353)</f>
        <v>54.870000000000005</v>
      </c>
      <c r="J353">
        <f ca="1">Transactions!$I353-Transactions!$H353</f>
        <v>0</v>
      </c>
    </row>
    <row r="354" spans="1:10" x14ac:dyDescent="0.45">
      <c r="A354" t="s">
        <v>429</v>
      </c>
      <c r="B354">
        <v>223</v>
      </c>
      <c r="C354">
        <v>3</v>
      </c>
      <c r="D354" s="3">
        <v>45749</v>
      </c>
      <c r="E354" t="str">
        <f>TEXT(Transactions!$D354,"dddd")</f>
        <v>Wednesday</v>
      </c>
      <c r="F354" t="s">
        <v>511</v>
      </c>
      <c r="G354" t="b">
        <v>1</v>
      </c>
      <c r="H354">
        <f ca="1">SUMIFS(Sales_Transactions!H:H, Sales_Transactions!A:A, A354)</f>
        <v>30.704999999999998</v>
      </c>
      <c r="I354">
        <f>SUMIFS(Sales_Transactions!G:G, Sales_Transactions!A:A, A354)</f>
        <v>39.83</v>
      </c>
      <c r="J354">
        <f ca="1">Transactions!$I354-Transactions!$H354</f>
        <v>9.125</v>
      </c>
    </row>
    <row r="355" spans="1:10" x14ac:dyDescent="0.45">
      <c r="A355" t="s">
        <v>430</v>
      </c>
      <c r="B355">
        <v>212</v>
      </c>
      <c r="C355">
        <v>5</v>
      </c>
      <c r="D355" s="3">
        <v>45749</v>
      </c>
      <c r="E355" t="str">
        <f>TEXT(Transactions!$D355,"dddd")</f>
        <v>Wednesday</v>
      </c>
      <c r="F355" t="s">
        <v>513</v>
      </c>
      <c r="G355" t="b">
        <v>1</v>
      </c>
      <c r="H355">
        <f ca="1">SUMIFS(Sales_Transactions!H:H, Sales_Transactions!A:A, A355)</f>
        <v>63.370000000000005</v>
      </c>
      <c r="I355">
        <f>SUMIFS(Sales_Transactions!G:G, Sales_Transactions!A:A, A355)</f>
        <v>67.87</v>
      </c>
      <c r="J355">
        <f ca="1">Transactions!$I355-Transactions!$H355</f>
        <v>4.5</v>
      </c>
    </row>
    <row r="356" spans="1:10" x14ac:dyDescent="0.45">
      <c r="A356" t="s">
        <v>206</v>
      </c>
      <c r="B356">
        <v>217</v>
      </c>
      <c r="C356">
        <v>4</v>
      </c>
      <c r="D356" s="3">
        <v>45749</v>
      </c>
      <c r="E356" t="str">
        <f>TEXT(Transactions!$D356,"dddd")</f>
        <v>Wednesday</v>
      </c>
      <c r="F356" t="s">
        <v>513</v>
      </c>
      <c r="G356" t="b">
        <v>1</v>
      </c>
      <c r="H356">
        <f ca="1">SUMIFS(Sales_Transactions!H:H, Sales_Transactions!A:A, A356)</f>
        <v>28.450000000000003</v>
      </c>
      <c r="I356">
        <f>SUMIFS(Sales_Transactions!G:G, Sales_Transactions!A:A, A356)</f>
        <v>28.450000000000003</v>
      </c>
      <c r="J356">
        <f ca="1">Transactions!$I356-Transactions!$H356</f>
        <v>0</v>
      </c>
    </row>
    <row r="357" spans="1:10" x14ac:dyDescent="0.45">
      <c r="A357" t="s">
        <v>207</v>
      </c>
      <c r="B357">
        <v>209</v>
      </c>
      <c r="C357">
        <v>5</v>
      </c>
      <c r="D357" s="3">
        <v>45745</v>
      </c>
      <c r="E357" t="str">
        <f>TEXT(Transactions!$D357,"dddd")</f>
        <v>Saturday</v>
      </c>
      <c r="F357" t="s">
        <v>511</v>
      </c>
      <c r="G357" t="b">
        <v>1</v>
      </c>
      <c r="H357">
        <f ca="1">SUMIFS(Sales_Transactions!H:H, Sales_Transactions!A:A, A357)</f>
        <v>65.38</v>
      </c>
      <c r="I357">
        <f>SUMIFS(Sales_Transactions!G:G, Sales_Transactions!A:A, A357)</f>
        <v>65.38</v>
      </c>
      <c r="J357">
        <f ca="1">Transactions!$I357-Transactions!$H357</f>
        <v>0</v>
      </c>
    </row>
    <row r="358" spans="1:10" x14ac:dyDescent="0.45">
      <c r="A358" t="s">
        <v>431</v>
      </c>
      <c r="B358">
        <v>213</v>
      </c>
      <c r="C358">
        <v>5</v>
      </c>
      <c r="D358" s="3">
        <v>45745</v>
      </c>
      <c r="E358" t="str">
        <f>TEXT(Transactions!$D358,"dddd")</f>
        <v>Saturday</v>
      </c>
      <c r="F358" t="s">
        <v>511</v>
      </c>
      <c r="G358" t="b">
        <v>1</v>
      </c>
      <c r="H358">
        <f ca="1">SUMIFS(Sales_Transactions!H:H, Sales_Transactions!A:A, A358)</f>
        <v>45.92</v>
      </c>
      <c r="I358">
        <f>SUMIFS(Sales_Transactions!G:G, Sales_Transactions!A:A, A358)</f>
        <v>45.92</v>
      </c>
      <c r="J358">
        <f ca="1">Transactions!$I358-Transactions!$H358</f>
        <v>0</v>
      </c>
    </row>
    <row r="359" spans="1:10" x14ac:dyDescent="0.45">
      <c r="A359" t="s">
        <v>208</v>
      </c>
      <c r="B359">
        <v>213</v>
      </c>
      <c r="C359">
        <v>4</v>
      </c>
      <c r="D359" s="3">
        <v>45737</v>
      </c>
      <c r="E359" t="str">
        <f>TEXT(Transactions!$D359,"dddd")</f>
        <v>Friday</v>
      </c>
      <c r="F359" t="s">
        <v>511</v>
      </c>
      <c r="G359" t="b">
        <v>1</v>
      </c>
      <c r="H359">
        <f ca="1">SUMIFS(Sales_Transactions!H:H, Sales_Transactions!A:A, A359)</f>
        <v>38.100000000000009</v>
      </c>
      <c r="I359">
        <f>SUMIFS(Sales_Transactions!G:G, Sales_Transactions!A:A, A359)</f>
        <v>43.09</v>
      </c>
      <c r="J359">
        <f ca="1">Transactions!$I359-Transactions!$H359</f>
        <v>4.9899999999999949</v>
      </c>
    </row>
    <row r="360" spans="1:10" x14ac:dyDescent="0.45">
      <c r="A360" t="s">
        <v>432</v>
      </c>
      <c r="B360">
        <v>221</v>
      </c>
      <c r="C360">
        <v>1</v>
      </c>
      <c r="D360" s="3">
        <v>45737</v>
      </c>
      <c r="E360" t="str">
        <f>TEXT(Transactions!$D360,"dddd")</f>
        <v>Friday</v>
      </c>
      <c r="F360" t="s">
        <v>512</v>
      </c>
      <c r="G360" t="b">
        <v>1</v>
      </c>
      <c r="H360">
        <f ca="1">SUMIFS(Sales_Transactions!H:H, Sales_Transactions!A:A, A360)</f>
        <v>44.375</v>
      </c>
      <c r="I360">
        <f>SUMIFS(Sales_Transactions!G:G, Sales_Transactions!A:A, A360)</f>
        <v>54.35</v>
      </c>
      <c r="J360">
        <f ca="1">Transactions!$I360-Transactions!$H360</f>
        <v>9.9750000000000014</v>
      </c>
    </row>
    <row r="361" spans="1:10" x14ac:dyDescent="0.45">
      <c r="A361" t="s">
        <v>433</v>
      </c>
      <c r="B361">
        <v>207</v>
      </c>
      <c r="C361">
        <v>5</v>
      </c>
      <c r="D361" s="3">
        <v>45737</v>
      </c>
      <c r="E361" t="str">
        <f>TEXT(Transactions!$D361,"dddd")</f>
        <v>Friday</v>
      </c>
      <c r="F361" t="s">
        <v>512</v>
      </c>
      <c r="G361" t="b">
        <v>1</v>
      </c>
      <c r="H361">
        <f ca="1">SUMIFS(Sales_Transactions!H:H, Sales_Transactions!A:A, A361)</f>
        <v>43.900000000000006</v>
      </c>
      <c r="I361">
        <f>SUMIFS(Sales_Transactions!G:G, Sales_Transactions!A:A, A361)</f>
        <v>43.900000000000006</v>
      </c>
      <c r="J361">
        <f ca="1">Transactions!$I361-Transactions!$H361</f>
        <v>0</v>
      </c>
    </row>
    <row r="362" spans="1:10" x14ac:dyDescent="0.45">
      <c r="A362" t="s">
        <v>434</v>
      </c>
      <c r="B362">
        <v>223</v>
      </c>
      <c r="C362">
        <v>2</v>
      </c>
      <c r="D362" s="3">
        <v>45713</v>
      </c>
      <c r="E362" t="str">
        <f>TEXT(Transactions!$D362,"dddd")</f>
        <v>Tuesday</v>
      </c>
      <c r="F362" t="s">
        <v>512</v>
      </c>
      <c r="G362" t="b">
        <v>1</v>
      </c>
      <c r="H362">
        <f ca="1">SUMIFS(Sales_Transactions!H:H, Sales_Transactions!A:A, A362)</f>
        <v>23.94</v>
      </c>
      <c r="I362">
        <f>SUMIFS(Sales_Transactions!G:G, Sales_Transactions!A:A, A362)</f>
        <v>23.94</v>
      </c>
      <c r="J362">
        <f ca="1">Transactions!$I362-Transactions!$H362</f>
        <v>0</v>
      </c>
    </row>
    <row r="363" spans="1:10" x14ac:dyDescent="0.45">
      <c r="A363" t="s">
        <v>435</v>
      </c>
      <c r="B363">
        <v>212</v>
      </c>
      <c r="C363">
        <v>7</v>
      </c>
      <c r="D363" s="3">
        <v>45713</v>
      </c>
      <c r="E363" t="str">
        <f>TEXT(Transactions!$D363,"dddd")</f>
        <v>Tuesday</v>
      </c>
      <c r="F363" t="s">
        <v>512</v>
      </c>
      <c r="G363" t="b">
        <v>1</v>
      </c>
      <c r="H363">
        <f ca="1">SUMIFS(Sales_Transactions!H:H, Sales_Transactions!A:A, A363)</f>
        <v>53.96</v>
      </c>
      <c r="I363">
        <f>SUMIFS(Sales_Transactions!G:G, Sales_Transactions!A:A, A363)</f>
        <v>68.91</v>
      </c>
      <c r="J363">
        <f ca="1">Transactions!$I363-Transactions!$H363</f>
        <v>14.949999999999996</v>
      </c>
    </row>
    <row r="364" spans="1:10" x14ac:dyDescent="0.45">
      <c r="A364" t="s">
        <v>436</v>
      </c>
      <c r="B364">
        <v>208</v>
      </c>
      <c r="C364">
        <v>4</v>
      </c>
      <c r="D364" s="3">
        <v>45734</v>
      </c>
      <c r="E364" t="str">
        <f>TEXT(Transactions!$D364,"dddd")</f>
        <v>Tuesday</v>
      </c>
      <c r="F364" t="s">
        <v>511</v>
      </c>
      <c r="G364" t="b">
        <v>1</v>
      </c>
      <c r="H364">
        <f ca="1">SUMIFS(Sales_Transactions!H:H, Sales_Transactions!A:A, A364)</f>
        <v>24.92</v>
      </c>
      <c r="I364">
        <f>SUMIFS(Sales_Transactions!G:G, Sales_Transactions!A:A, A364)</f>
        <v>24.92</v>
      </c>
      <c r="J364">
        <f ca="1">Transactions!$I364-Transactions!$H364</f>
        <v>0</v>
      </c>
    </row>
    <row r="365" spans="1:10" x14ac:dyDescent="0.45">
      <c r="A365" t="s">
        <v>437</v>
      </c>
      <c r="B365">
        <v>211</v>
      </c>
      <c r="C365">
        <v>6</v>
      </c>
      <c r="D365" s="3">
        <v>45746</v>
      </c>
      <c r="E365" t="str">
        <f>TEXT(Transactions!$D365,"dddd")</f>
        <v>Sunday</v>
      </c>
      <c r="F365" t="s">
        <v>511</v>
      </c>
      <c r="G365" t="b">
        <v>1</v>
      </c>
      <c r="H365">
        <f ca="1">SUMIFS(Sales_Transactions!H:H, Sales_Transactions!A:A, A365)</f>
        <v>49.870000000000005</v>
      </c>
      <c r="I365">
        <f>SUMIFS(Sales_Transactions!G:G, Sales_Transactions!A:A, A365)</f>
        <v>49.870000000000005</v>
      </c>
      <c r="J365">
        <f ca="1">Transactions!$I365-Transactions!$H365</f>
        <v>0</v>
      </c>
    </row>
    <row r="366" spans="1:10" x14ac:dyDescent="0.45">
      <c r="A366" t="s">
        <v>438</v>
      </c>
      <c r="B366">
        <v>214</v>
      </c>
      <c r="C366">
        <v>6</v>
      </c>
      <c r="D366" s="3">
        <v>45746</v>
      </c>
      <c r="E366" t="str">
        <f>TEXT(Transactions!$D366,"dddd")</f>
        <v>Sunday</v>
      </c>
      <c r="F366" t="s">
        <v>511</v>
      </c>
      <c r="G366" t="b">
        <v>1</v>
      </c>
      <c r="H366">
        <f ca="1">SUMIFS(Sales_Transactions!H:H, Sales_Transactions!A:A, A366)</f>
        <v>46.88</v>
      </c>
      <c r="I366">
        <f>SUMIFS(Sales_Transactions!G:G, Sales_Transactions!A:A, A366)</f>
        <v>46.88</v>
      </c>
      <c r="J366">
        <f ca="1">Transactions!$I366-Transactions!$H366</f>
        <v>0</v>
      </c>
    </row>
    <row r="367" spans="1:10" x14ac:dyDescent="0.45">
      <c r="A367" t="s">
        <v>439</v>
      </c>
      <c r="B367">
        <v>214</v>
      </c>
      <c r="C367">
        <v>3</v>
      </c>
      <c r="D367" s="3">
        <v>45746</v>
      </c>
      <c r="E367" t="str">
        <f>TEXT(Transactions!$D367,"dddd")</f>
        <v>Sunday</v>
      </c>
      <c r="F367" t="s">
        <v>511</v>
      </c>
      <c r="G367" t="b">
        <v>1</v>
      </c>
      <c r="H367">
        <f ca="1">SUMIFS(Sales_Transactions!H:H, Sales_Transactions!A:A, A367)</f>
        <v>20.195000000000004</v>
      </c>
      <c r="I367">
        <f>SUMIFS(Sales_Transactions!G:G, Sales_Transactions!A:A, A367)</f>
        <v>22.940000000000005</v>
      </c>
      <c r="J367">
        <f ca="1">Transactions!$I367-Transactions!$H367</f>
        <v>2.745000000000001</v>
      </c>
    </row>
    <row r="368" spans="1:10" x14ac:dyDescent="0.45">
      <c r="A368" t="s">
        <v>440</v>
      </c>
      <c r="B368">
        <v>214</v>
      </c>
      <c r="C368">
        <v>6</v>
      </c>
      <c r="D368" s="3">
        <v>45746</v>
      </c>
      <c r="E368" t="str">
        <f>TEXT(Transactions!$D368,"dddd")</f>
        <v>Sunday</v>
      </c>
      <c r="F368" t="s">
        <v>513</v>
      </c>
      <c r="G368" t="b">
        <v>1</v>
      </c>
      <c r="H368">
        <f ca="1">SUMIFS(Sales_Transactions!H:H, Sales_Transactions!A:A, A368)</f>
        <v>43.910000000000004</v>
      </c>
      <c r="I368">
        <f>SUMIFS(Sales_Transactions!G:G, Sales_Transactions!A:A, A368)</f>
        <v>43.910000000000004</v>
      </c>
      <c r="J368">
        <f ca="1">Transactions!$I368-Transactions!$H368</f>
        <v>0</v>
      </c>
    </row>
    <row r="369" spans="1:10" x14ac:dyDescent="0.45">
      <c r="A369" t="s">
        <v>441</v>
      </c>
      <c r="B369">
        <v>211</v>
      </c>
      <c r="C369">
        <v>7</v>
      </c>
      <c r="D369" s="3">
        <v>45716</v>
      </c>
      <c r="E369" t="str">
        <f>TEXT(Transactions!$D369,"dddd")</f>
        <v>Friday</v>
      </c>
      <c r="F369" t="s">
        <v>513</v>
      </c>
      <c r="G369" t="b">
        <v>1</v>
      </c>
      <c r="H369">
        <f ca="1">SUMIFS(Sales_Transactions!H:H, Sales_Transactions!A:A, A369)</f>
        <v>31.92</v>
      </c>
      <c r="I369">
        <f>SUMIFS(Sales_Transactions!G:G, Sales_Transactions!A:A, A369)</f>
        <v>31.92</v>
      </c>
      <c r="J369">
        <f ca="1">Transactions!$I369-Transactions!$H369</f>
        <v>0</v>
      </c>
    </row>
    <row r="370" spans="1:10" x14ac:dyDescent="0.45">
      <c r="A370" t="s">
        <v>442</v>
      </c>
      <c r="B370">
        <v>214</v>
      </c>
      <c r="C370">
        <v>4</v>
      </c>
      <c r="D370" s="3">
        <v>45716</v>
      </c>
      <c r="E370" t="str">
        <f>TEXT(Transactions!$D370,"dddd")</f>
        <v>Friday</v>
      </c>
      <c r="F370" t="s">
        <v>513</v>
      </c>
      <c r="G370" t="b">
        <v>1</v>
      </c>
      <c r="H370">
        <f ca="1">SUMIFS(Sales_Transactions!H:H, Sales_Transactions!A:A, A370)</f>
        <v>14.395</v>
      </c>
      <c r="I370">
        <f>SUMIFS(Sales_Transactions!G:G, Sales_Transactions!A:A, A370)</f>
        <v>20.53</v>
      </c>
      <c r="J370">
        <f ca="1">Transactions!$I370-Transactions!$H370</f>
        <v>6.1350000000000016</v>
      </c>
    </row>
    <row r="371" spans="1:10" x14ac:dyDescent="0.45">
      <c r="A371" t="s">
        <v>209</v>
      </c>
      <c r="B371">
        <v>210</v>
      </c>
      <c r="C371">
        <v>3</v>
      </c>
      <c r="D371" s="3">
        <v>45734</v>
      </c>
      <c r="E371" t="str">
        <f>TEXT(Transactions!$D371,"dddd")</f>
        <v>Tuesday</v>
      </c>
      <c r="F371" t="s">
        <v>513</v>
      </c>
      <c r="G371" t="b">
        <v>1</v>
      </c>
      <c r="H371">
        <f ca="1">SUMIFS(Sales_Transactions!H:H, Sales_Transactions!A:A, A371)</f>
        <v>35.164999999999999</v>
      </c>
      <c r="I371">
        <f>SUMIFS(Sales_Transactions!G:G, Sales_Transactions!A:A, A371)</f>
        <v>43.400000000000006</v>
      </c>
      <c r="J371">
        <f ca="1">Transactions!$I371-Transactions!$H371</f>
        <v>8.2350000000000065</v>
      </c>
    </row>
    <row r="372" spans="1:10" x14ac:dyDescent="0.45">
      <c r="A372" t="s">
        <v>443</v>
      </c>
      <c r="B372">
        <v>212</v>
      </c>
      <c r="C372">
        <v>5</v>
      </c>
      <c r="D372" s="3">
        <v>45734</v>
      </c>
      <c r="E372" t="str">
        <f>TEXT(Transactions!$D372,"dddd")</f>
        <v>Tuesday</v>
      </c>
      <c r="F372" t="s">
        <v>513</v>
      </c>
      <c r="G372" t="b">
        <v>1</v>
      </c>
      <c r="H372">
        <f ca="1">SUMIFS(Sales_Transactions!H:H, Sales_Transactions!A:A, A372)</f>
        <v>38.204999999999998</v>
      </c>
      <c r="I372">
        <f>SUMIFS(Sales_Transactions!G:G, Sales_Transactions!A:A, A372)</f>
        <v>46.44</v>
      </c>
      <c r="J372">
        <f ca="1">Transactions!$I372-Transactions!$H372</f>
        <v>8.2349999999999994</v>
      </c>
    </row>
    <row r="373" spans="1:10" x14ac:dyDescent="0.45">
      <c r="A373" t="s">
        <v>210</v>
      </c>
      <c r="B373">
        <v>213</v>
      </c>
      <c r="C373">
        <v>4</v>
      </c>
      <c r="D373" s="3">
        <v>45708</v>
      </c>
      <c r="E373" t="str">
        <f>TEXT(Transactions!$D373,"dddd")</f>
        <v>Thursday</v>
      </c>
      <c r="F373" t="s">
        <v>513</v>
      </c>
      <c r="G373" t="b">
        <v>1</v>
      </c>
      <c r="H373">
        <f ca="1">SUMIFS(Sales_Transactions!H:H, Sales_Transactions!A:A, A373)</f>
        <v>48.35</v>
      </c>
      <c r="I373">
        <f>SUMIFS(Sales_Transactions!G:G, Sales_Transactions!A:A, A373)</f>
        <v>48.35</v>
      </c>
      <c r="J373">
        <f ca="1">Transactions!$I373-Transactions!$H373</f>
        <v>0</v>
      </c>
    </row>
    <row r="374" spans="1:10" x14ac:dyDescent="0.45">
      <c r="A374" t="s">
        <v>444</v>
      </c>
      <c r="B374">
        <v>212</v>
      </c>
      <c r="C374">
        <v>4</v>
      </c>
      <c r="D374" s="3">
        <v>45708</v>
      </c>
      <c r="E374" t="str">
        <f>TEXT(Transactions!$D374,"dddd")</f>
        <v>Thursday</v>
      </c>
      <c r="F374" t="s">
        <v>511</v>
      </c>
      <c r="G374" t="b">
        <v>1</v>
      </c>
      <c r="H374">
        <f ca="1">SUMIFS(Sales_Transactions!H:H, Sales_Transactions!A:A, A374)</f>
        <v>36.940000000000005</v>
      </c>
      <c r="I374">
        <f>SUMIFS(Sales_Transactions!G:G, Sales_Transactions!A:A, A374)</f>
        <v>36.940000000000005</v>
      </c>
      <c r="J374">
        <f ca="1">Transactions!$I374-Transactions!$H374</f>
        <v>0</v>
      </c>
    </row>
    <row r="375" spans="1:10" x14ac:dyDescent="0.45">
      <c r="A375" t="s">
        <v>445</v>
      </c>
      <c r="B375">
        <v>207</v>
      </c>
      <c r="C375">
        <v>1</v>
      </c>
      <c r="D375" s="3">
        <v>45708</v>
      </c>
      <c r="E375" t="str">
        <f>TEXT(Transactions!$D375,"dddd")</f>
        <v>Thursday</v>
      </c>
      <c r="F375" t="s">
        <v>511</v>
      </c>
      <c r="G375" t="b">
        <v>1</v>
      </c>
      <c r="H375">
        <f ca="1">SUMIFS(Sales_Transactions!H:H, Sales_Transactions!A:A, A375)</f>
        <v>65.900000000000006</v>
      </c>
      <c r="I375">
        <f>SUMIFS(Sales_Transactions!G:G, Sales_Transactions!A:A, A375)</f>
        <v>65.900000000000006</v>
      </c>
      <c r="J375">
        <f ca="1">Transactions!$I375-Transactions!$H375</f>
        <v>0</v>
      </c>
    </row>
    <row r="376" spans="1:10" x14ac:dyDescent="0.45">
      <c r="A376" t="s">
        <v>211</v>
      </c>
      <c r="B376">
        <v>218</v>
      </c>
      <c r="C376">
        <v>4</v>
      </c>
      <c r="D376" s="3">
        <v>45708</v>
      </c>
      <c r="E376" t="str">
        <f>TEXT(Transactions!$D376,"dddd")</f>
        <v>Thursday</v>
      </c>
      <c r="F376" t="s">
        <v>511</v>
      </c>
      <c r="G376" t="b">
        <v>1</v>
      </c>
      <c r="H376">
        <f ca="1">SUMIFS(Sales_Transactions!H:H, Sales_Transactions!A:A, A376)</f>
        <v>46.38</v>
      </c>
      <c r="I376">
        <f>SUMIFS(Sales_Transactions!G:G, Sales_Transactions!A:A, A376)</f>
        <v>46.38</v>
      </c>
      <c r="J376">
        <f ca="1">Transactions!$I376-Transactions!$H376</f>
        <v>0</v>
      </c>
    </row>
    <row r="377" spans="1:10" x14ac:dyDescent="0.45">
      <c r="A377" t="s">
        <v>212</v>
      </c>
      <c r="B377">
        <v>207</v>
      </c>
      <c r="C377">
        <v>2</v>
      </c>
      <c r="D377" s="3">
        <v>45716</v>
      </c>
      <c r="E377" t="str">
        <f>TEXT(Transactions!$D377,"dddd")</f>
        <v>Friday</v>
      </c>
      <c r="F377" t="s">
        <v>511</v>
      </c>
      <c r="G377" t="b">
        <v>1</v>
      </c>
      <c r="H377">
        <f ca="1">SUMIFS(Sales_Transactions!H:H, Sales_Transactions!A:A, A377)</f>
        <v>69.88</v>
      </c>
      <c r="I377">
        <f>SUMIFS(Sales_Transactions!G:G, Sales_Transactions!A:A, A377)</f>
        <v>69.88</v>
      </c>
      <c r="J377">
        <f ca="1">Transactions!$I377-Transactions!$H377</f>
        <v>0</v>
      </c>
    </row>
    <row r="378" spans="1:10" x14ac:dyDescent="0.45">
      <c r="A378" t="s">
        <v>213</v>
      </c>
      <c r="B378">
        <v>213</v>
      </c>
      <c r="C378">
        <v>6</v>
      </c>
      <c r="D378" s="3">
        <v>45716</v>
      </c>
      <c r="E378" t="str">
        <f>TEXT(Transactions!$D378,"dddd")</f>
        <v>Friday</v>
      </c>
      <c r="F378" t="s">
        <v>512</v>
      </c>
      <c r="G378" t="b">
        <v>1</v>
      </c>
      <c r="H378">
        <f ca="1">SUMIFS(Sales_Transactions!H:H, Sales_Transactions!A:A, A378)</f>
        <v>60.370000000000005</v>
      </c>
      <c r="I378">
        <f>SUMIFS(Sales_Transactions!G:G, Sales_Transactions!A:A, A378)</f>
        <v>60.370000000000005</v>
      </c>
      <c r="J378">
        <f ca="1">Transactions!$I378-Transactions!$H378</f>
        <v>0</v>
      </c>
    </row>
    <row r="379" spans="1:10" x14ac:dyDescent="0.45">
      <c r="A379" t="s">
        <v>446</v>
      </c>
      <c r="B379">
        <v>214</v>
      </c>
      <c r="C379">
        <v>4</v>
      </c>
      <c r="D379" s="3">
        <v>45716</v>
      </c>
      <c r="E379" t="str">
        <f>TEXT(Transactions!$D379,"dddd")</f>
        <v>Friday</v>
      </c>
      <c r="F379" t="s">
        <v>512</v>
      </c>
      <c r="G379" t="b">
        <v>1</v>
      </c>
      <c r="H379">
        <f ca="1">SUMIFS(Sales_Transactions!H:H, Sales_Transactions!A:A, A379)</f>
        <v>63.635000000000005</v>
      </c>
      <c r="I379">
        <f>SUMIFS(Sales_Transactions!G:G, Sales_Transactions!A:A, A379)</f>
        <v>73.88</v>
      </c>
      <c r="J379">
        <f ca="1">Transactions!$I379-Transactions!$H379</f>
        <v>10.24499999999999</v>
      </c>
    </row>
    <row r="380" spans="1:10" x14ac:dyDescent="0.45">
      <c r="A380" t="s">
        <v>214</v>
      </c>
      <c r="B380">
        <v>222</v>
      </c>
      <c r="C380">
        <v>2</v>
      </c>
      <c r="D380" s="3">
        <v>45716</v>
      </c>
      <c r="E380" t="str">
        <f>TEXT(Transactions!$D380,"dddd")</f>
        <v>Friday</v>
      </c>
      <c r="F380" t="s">
        <v>512</v>
      </c>
      <c r="G380" t="b">
        <v>1</v>
      </c>
      <c r="H380">
        <f ca="1">SUMIFS(Sales_Transactions!H:H, Sales_Transactions!A:A, A380)</f>
        <v>44.38</v>
      </c>
      <c r="I380">
        <f>SUMIFS(Sales_Transactions!G:G, Sales_Transactions!A:A, A380)</f>
        <v>44.38</v>
      </c>
      <c r="J380">
        <f ca="1">Transactions!$I380-Transactions!$H380</f>
        <v>0</v>
      </c>
    </row>
    <row r="381" spans="1:10" x14ac:dyDescent="0.45">
      <c r="A381" t="s">
        <v>215</v>
      </c>
      <c r="B381">
        <v>215</v>
      </c>
      <c r="C381">
        <v>4</v>
      </c>
      <c r="D381" s="3">
        <v>45715</v>
      </c>
      <c r="E381" t="str">
        <f>TEXT(Transactions!$D381,"dddd")</f>
        <v>Thursday</v>
      </c>
      <c r="F381" t="s">
        <v>512</v>
      </c>
      <c r="G381" t="b">
        <v>1</v>
      </c>
      <c r="H381">
        <f ca="1">SUMIFS(Sales_Transactions!H:H, Sales_Transactions!A:A, A381)</f>
        <v>78.87</v>
      </c>
      <c r="I381">
        <f>SUMIFS(Sales_Transactions!G:G, Sales_Transactions!A:A, A381)</f>
        <v>89.37</v>
      </c>
      <c r="J381">
        <f ca="1">Transactions!$I381-Transactions!$H381</f>
        <v>10.5</v>
      </c>
    </row>
    <row r="382" spans="1:10" x14ac:dyDescent="0.45">
      <c r="A382" t="s">
        <v>216</v>
      </c>
      <c r="B382">
        <v>210</v>
      </c>
      <c r="C382">
        <v>7</v>
      </c>
      <c r="D382" s="3">
        <v>45715</v>
      </c>
      <c r="E382" t="str">
        <f>TEXT(Transactions!$D382,"dddd")</f>
        <v>Thursday</v>
      </c>
      <c r="F382" t="s">
        <v>512</v>
      </c>
      <c r="G382" t="b">
        <v>1</v>
      </c>
      <c r="H382">
        <f ca="1">SUMIFS(Sales_Transactions!H:H, Sales_Transactions!A:A, A382)</f>
        <v>29.405000000000001</v>
      </c>
      <c r="I382">
        <f>SUMIFS(Sales_Transactions!G:G, Sales_Transactions!A:A, A382)</f>
        <v>35.39</v>
      </c>
      <c r="J382">
        <f ca="1">Transactions!$I382-Transactions!$H382</f>
        <v>5.9849999999999994</v>
      </c>
    </row>
    <row r="383" spans="1:10" x14ac:dyDescent="0.45">
      <c r="A383" t="s">
        <v>217</v>
      </c>
      <c r="B383">
        <v>222</v>
      </c>
      <c r="C383">
        <v>1</v>
      </c>
      <c r="D383" s="3">
        <v>45715</v>
      </c>
      <c r="E383" t="str">
        <f>TEXT(Transactions!$D383,"dddd")</f>
        <v>Thursday</v>
      </c>
      <c r="F383" t="s">
        <v>511</v>
      </c>
      <c r="G383" t="b">
        <v>1</v>
      </c>
      <c r="H383">
        <f ca="1">SUMIFS(Sales_Transactions!H:H, Sales_Transactions!A:A, A383)</f>
        <v>49.91</v>
      </c>
      <c r="I383">
        <f>SUMIFS(Sales_Transactions!G:G, Sales_Transactions!A:A, A383)</f>
        <v>49.91</v>
      </c>
      <c r="J383">
        <f ca="1">Transactions!$I383-Transactions!$H383</f>
        <v>0</v>
      </c>
    </row>
    <row r="384" spans="1:10" x14ac:dyDescent="0.45">
      <c r="A384" t="s">
        <v>447</v>
      </c>
      <c r="B384">
        <v>216</v>
      </c>
      <c r="C384">
        <v>5</v>
      </c>
      <c r="D384" s="3">
        <v>45694</v>
      </c>
      <c r="E384" t="str">
        <f>TEXT(Transactions!$D384,"dddd")</f>
        <v>Thursday</v>
      </c>
      <c r="F384" t="s">
        <v>511</v>
      </c>
      <c r="G384" t="b">
        <v>1</v>
      </c>
      <c r="H384">
        <f ca="1">SUMIFS(Sales_Transactions!H:H, Sales_Transactions!A:A, A384)</f>
        <v>29.92</v>
      </c>
      <c r="I384">
        <f>SUMIFS(Sales_Transactions!G:G, Sales_Transactions!A:A, A384)</f>
        <v>32.369999999999997</v>
      </c>
      <c r="J384">
        <f ca="1">Transactions!$I384-Transactions!$H384</f>
        <v>2.4499999999999957</v>
      </c>
    </row>
    <row r="385" spans="1:10" x14ac:dyDescent="0.45">
      <c r="A385" t="s">
        <v>448</v>
      </c>
      <c r="B385">
        <v>214</v>
      </c>
      <c r="C385">
        <v>1</v>
      </c>
      <c r="D385" s="3">
        <v>45694</v>
      </c>
      <c r="E385" t="str">
        <f>TEXT(Transactions!$D385,"dddd")</f>
        <v>Thursday</v>
      </c>
      <c r="F385" t="s">
        <v>511</v>
      </c>
      <c r="G385" t="b">
        <v>1</v>
      </c>
      <c r="H385">
        <f ca="1">SUMIFS(Sales_Transactions!H:H, Sales_Transactions!A:A, A385)</f>
        <v>28.430000000000003</v>
      </c>
      <c r="I385">
        <f>SUMIFS(Sales_Transactions!G:G, Sales_Transactions!A:A, A385)</f>
        <v>28.430000000000003</v>
      </c>
      <c r="J385">
        <f ca="1">Transactions!$I385-Transactions!$H385</f>
        <v>0</v>
      </c>
    </row>
    <row r="386" spans="1:10" x14ac:dyDescent="0.45">
      <c r="A386" t="s">
        <v>449</v>
      </c>
      <c r="B386">
        <v>218</v>
      </c>
      <c r="C386">
        <v>1</v>
      </c>
      <c r="D386" s="3">
        <v>45694</v>
      </c>
      <c r="E386" t="str">
        <f>TEXT(Transactions!$D386,"dddd")</f>
        <v>Thursday</v>
      </c>
      <c r="F386" t="s">
        <v>511</v>
      </c>
      <c r="G386" t="b">
        <v>1</v>
      </c>
      <c r="H386">
        <f ca="1">SUMIFS(Sales_Transactions!H:H, Sales_Transactions!A:A, A386)</f>
        <v>33.409999999999997</v>
      </c>
      <c r="I386">
        <f>SUMIFS(Sales_Transactions!G:G, Sales_Transactions!A:A, A386)</f>
        <v>37.35</v>
      </c>
      <c r="J386">
        <f ca="1">Transactions!$I386-Transactions!$H386</f>
        <v>3.9400000000000048</v>
      </c>
    </row>
    <row r="387" spans="1:10" x14ac:dyDescent="0.45">
      <c r="A387" t="s">
        <v>218</v>
      </c>
      <c r="B387">
        <v>208</v>
      </c>
      <c r="C387">
        <v>2</v>
      </c>
      <c r="D387" s="3">
        <v>45694</v>
      </c>
      <c r="E387" t="str">
        <f>TEXT(Transactions!$D387,"dddd")</f>
        <v>Thursday</v>
      </c>
      <c r="F387" t="s">
        <v>511</v>
      </c>
      <c r="G387" t="b">
        <v>1</v>
      </c>
      <c r="H387">
        <f ca="1">SUMIFS(Sales_Transactions!H:H, Sales_Transactions!A:A, A387)</f>
        <v>49.400000000000006</v>
      </c>
      <c r="I387">
        <f>SUMIFS(Sales_Transactions!G:G, Sales_Transactions!A:A, A387)</f>
        <v>49.400000000000006</v>
      </c>
      <c r="J387">
        <f ca="1">Transactions!$I387-Transactions!$H387</f>
        <v>0</v>
      </c>
    </row>
    <row r="388" spans="1:10" x14ac:dyDescent="0.45">
      <c r="A388" t="s">
        <v>450</v>
      </c>
      <c r="B388">
        <v>213</v>
      </c>
      <c r="C388">
        <v>2</v>
      </c>
      <c r="D388" s="3">
        <v>45712</v>
      </c>
      <c r="E388" t="str">
        <f>TEXT(Transactions!$D388,"dddd")</f>
        <v>Monday</v>
      </c>
      <c r="F388" t="s">
        <v>511</v>
      </c>
      <c r="G388" t="b">
        <v>1</v>
      </c>
      <c r="H388">
        <f ca="1">SUMIFS(Sales_Transactions!H:H, Sales_Transactions!A:A, A388)</f>
        <v>74.400000000000006</v>
      </c>
      <c r="I388">
        <f>SUMIFS(Sales_Transactions!G:G, Sales_Transactions!A:A, A388)</f>
        <v>77.900000000000006</v>
      </c>
      <c r="J388">
        <f ca="1">Transactions!$I388-Transactions!$H388</f>
        <v>3.5</v>
      </c>
    </row>
    <row r="389" spans="1:10" x14ac:dyDescent="0.45">
      <c r="A389" t="s">
        <v>451</v>
      </c>
      <c r="B389">
        <v>222</v>
      </c>
      <c r="C389">
        <v>1</v>
      </c>
      <c r="D389" s="3">
        <v>45712</v>
      </c>
      <c r="E389" t="str">
        <f>TEXT(Transactions!$D389,"dddd")</f>
        <v>Monday</v>
      </c>
      <c r="F389" t="s">
        <v>511</v>
      </c>
      <c r="G389" t="b">
        <v>1</v>
      </c>
      <c r="H389">
        <f ca="1">SUMIFS(Sales_Transactions!H:H, Sales_Transactions!A:A, A389)</f>
        <v>109.34</v>
      </c>
      <c r="I389">
        <f>SUMIFS(Sales_Transactions!G:G, Sales_Transactions!A:A, A389)</f>
        <v>109.34</v>
      </c>
      <c r="J389">
        <f ca="1">Transactions!$I389-Transactions!$H389</f>
        <v>0</v>
      </c>
    </row>
    <row r="390" spans="1:10" x14ac:dyDescent="0.45">
      <c r="A390" t="s">
        <v>452</v>
      </c>
      <c r="B390">
        <v>220</v>
      </c>
      <c r="C390">
        <v>7</v>
      </c>
      <c r="D390" s="3">
        <v>45712</v>
      </c>
      <c r="E390" t="str">
        <f>TEXT(Transactions!$D390,"dddd")</f>
        <v>Monday</v>
      </c>
      <c r="F390" t="s">
        <v>511</v>
      </c>
      <c r="G390" t="b">
        <v>1</v>
      </c>
      <c r="H390">
        <f ca="1">SUMIFS(Sales_Transactions!H:H, Sales_Transactions!A:A, A390)</f>
        <v>27.990000000000002</v>
      </c>
      <c r="I390">
        <f>SUMIFS(Sales_Transactions!G:G, Sales_Transactions!A:A, A390)</f>
        <v>34.57</v>
      </c>
      <c r="J390">
        <f ca="1">Transactions!$I390-Transactions!$H390</f>
        <v>6.5799999999999983</v>
      </c>
    </row>
    <row r="391" spans="1:10" x14ac:dyDescent="0.45">
      <c r="A391" t="s">
        <v>219</v>
      </c>
      <c r="B391">
        <v>210</v>
      </c>
      <c r="C391">
        <v>2</v>
      </c>
      <c r="D391" s="3">
        <v>45734</v>
      </c>
      <c r="E391" t="str">
        <f>TEXT(Transactions!$D391,"dddd")</f>
        <v>Tuesday</v>
      </c>
      <c r="F391" t="s">
        <v>511</v>
      </c>
      <c r="G391" t="b">
        <v>1</v>
      </c>
      <c r="H391">
        <f ca="1">SUMIFS(Sales_Transactions!H:H, Sales_Transactions!A:A, A391)</f>
        <v>27.94</v>
      </c>
      <c r="I391">
        <f>SUMIFS(Sales_Transactions!G:G, Sales_Transactions!A:A, A391)</f>
        <v>27.94</v>
      </c>
      <c r="J391">
        <f ca="1">Transactions!$I391-Transactions!$H391</f>
        <v>0</v>
      </c>
    </row>
    <row r="392" spans="1:10" x14ac:dyDescent="0.45">
      <c r="A392" t="s">
        <v>220</v>
      </c>
      <c r="B392">
        <v>215</v>
      </c>
      <c r="C392">
        <v>7</v>
      </c>
      <c r="D392" s="3">
        <v>45734</v>
      </c>
      <c r="E392" t="str">
        <f>TEXT(Transactions!$D392,"dddd")</f>
        <v>Tuesday</v>
      </c>
      <c r="F392" t="s">
        <v>511</v>
      </c>
      <c r="G392" t="b">
        <v>1</v>
      </c>
      <c r="H392">
        <f ca="1">SUMIFS(Sales_Transactions!H:H, Sales_Transactions!A:A, A392)</f>
        <v>94.37</v>
      </c>
      <c r="I392">
        <f>SUMIFS(Sales_Transactions!G:G, Sales_Transactions!A:A, A392)</f>
        <v>94.37</v>
      </c>
      <c r="J392">
        <f ca="1">Transactions!$I392-Transactions!$H392</f>
        <v>0</v>
      </c>
    </row>
    <row r="393" spans="1:10" x14ac:dyDescent="0.45">
      <c r="A393" t="s">
        <v>221</v>
      </c>
      <c r="B393">
        <v>216</v>
      </c>
      <c r="C393">
        <v>3</v>
      </c>
      <c r="D393" s="3">
        <v>45704</v>
      </c>
      <c r="E393" t="str">
        <f>TEXT(Transactions!$D393,"dddd")</f>
        <v>Sunday</v>
      </c>
      <c r="F393" t="s">
        <v>511</v>
      </c>
      <c r="G393" t="b">
        <v>1</v>
      </c>
      <c r="H393">
        <f ca="1">SUMIFS(Sales_Transactions!H:H, Sales_Transactions!A:A, A393)</f>
        <v>21.94</v>
      </c>
      <c r="I393">
        <f>SUMIFS(Sales_Transactions!G:G, Sales_Transactions!A:A, A393)</f>
        <v>21.94</v>
      </c>
      <c r="J393">
        <f ca="1">Transactions!$I393-Transactions!$H393</f>
        <v>0</v>
      </c>
    </row>
    <row r="394" spans="1:10" x14ac:dyDescent="0.45">
      <c r="A394" t="s">
        <v>453</v>
      </c>
      <c r="B394">
        <v>207</v>
      </c>
      <c r="C394">
        <v>1</v>
      </c>
      <c r="D394" s="3">
        <v>45704</v>
      </c>
      <c r="E394" t="str">
        <f>TEXT(Transactions!$D394,"dddd")</f>
        <v>Sunday</v>
      </c>
      <c r="F394" t="s">
        <v>513</v>
      </c>
      <c r="G394" t="b">
        <v>1</v>
      </c>
      <c r="H394">
        <f ca="1">SUMIFS(Sales_Transactions!H:H, Sales_Transactions!A:A, A394)</f>
        <v>45.370000000000005</v>
      </c>
      <c r="I394">
        <f>SUMIFS(Sales_Transactions!G:G, Sales_Transactions!A:A, A394)</f>
        <v>45.370000000000005</v>
      </c>
      <c r="J394">
        <f ca="1">Transactions!$I394-Transactions!$H394</f>
        <v>0</v>
      </c>
    </row>
    <row r="395" spans="1:10" x14ac:dyDescent="0.45">
      <c r="A395" t="s">
        <v>454</v>
      </c>
      <c r="B395">
        <v>207</v>
      </c>
      <c r="C395">
        <v>4</v>
      </c>
      <c r="D395" s="3">
        <v>45739</v>
      </c>
      <c r="E395" t="str">
        <f>TEXT(Transactions!$D395,"dddd")</f>
        <v>Sunday</v>
      </c>
      <c r="F395" t="s">
        <v>513</v>
      </c>
      <c r="G395" t="b">
        <v>1</v>
      </c>
      <c r="H395">
        <f ca="1">SUMIFS(Sales_Transactions!H:H, Sales_Transactions!A:A, A395)</f>
        <v>35.370000000000005</v>
      </c>
      <c r="I395">
        <f>SUMIFS(Sales_Transactions!G:G, Sales_Transactions!A:A, A395)</f>
        <v>35.370000000000005</v>
      </c>
      <c r="J395">
        <f ca="1">Transactions!$I395-Transactions!$H395</f>
        <v>0</v>
      </c>
    </row>
    <row r="396" spans="1:10" x14ac:dyDescent="0.45">
      <c r="A396" t="s">
        <v>222</v>
      </c>
      <c r="B396">
        <v>222</v>
      </c>
      <c r="C396">
        <v>7</v>
      </c>
      <c r="D396" s="3">
        <v>45739</v>
      </c>
      <c r="E396" t="str">
        <f>TEXT(Transactions!$D396,"dddd")</f>
        <v>Sunday</v>
      </c>
      <c r="F396" t="s">
        <v>513</v>
      </c>
      <c r="G396" t="b">
        <v>1</v>
      </c>
      <c r="H396">
        <f ca="1">SUMIFS(Sales_Transactions!H:H, Sales_Transactions!A:A, A396)</f>
        <v>41.664999999999999</v>
      </c>
      <c r="I396">
        <f>SUMIFS(Sales_Transactions!G:G, Sales_Transactions!A:A, A396)</f>
        <v>50.410000000000004</v>
      </c>
      <c r="J396">
        <f ca="1">Transactions!$I396-Transactions!$H396</f>
        <v>8.7450000000000045</v>
      </c>
    </row>
    <row r="397" spans="1:10" x14ac:dyDescent="0.45">
      <c r="A397" t="s">
        <v>223</v>
      </c>
      <c r="B397">
        <v>222</v>
      </c>
      <c r="C397">
        <v>4</v>
      </c>
      <c r="D397" s="3">
        <v>45711</v>
      </c>
      <c r="E397" t="str">
        <f>TEXT(Transactions!$D397,"dddd")</f>
        <v>Sunday</v>
      </c>
      <c r="F397" t="s">
        <v>512</v>
      </c>
      <c r="G397" t="b">
        <v>1</v>
      </c>
      <c r="H397">
        <f ca="1">SUMIFS(Sales_Transactions!H:H, Sales_Transactions!A:A, A397)</f>
        <v>27.910000000000004</v>
      </c>
      <c r="I397">
        <f>SUMIFS(Sales_Transactions!G:G, Sales_Transactions!A:A, A397)</f>
        <v>32.89</v>
      </c>
      <c r="J397">
        <f ca="1">Transactions!$I397-Transactions!$H397</f>
        <v>4.9799999999999969</v>
      </c>
    </row>
    <row r="398" spans="1:10" x14ac:dyDescent="0.45">
      <c r="A398" t="s">
        <v>224</v>
      </c>
      <c r="B398">
        <v>215</v>
      </c>
      <c r="C398">
        <v>4</v>
      </c>
      <c r="D398" s="3">
        <v>45711</v>
      </c>
      <c r="E398" t="str">
        <f>TEXT(Transactions!$D398,"dddd")</f>
        <v>Sunday</v>
      </c>
      <c r="F398" t="s">
        <v>512</v>
      </c>
      <c r="G398" t="b">
        <v>1</v>
      </c>
      <c r="H398">
        <f ca="1">SUMIFS(Sales_Transactions!H:H, Sales_Transactions!A:A, A398)</f>
        <v>29.92</v>
      </c>
      <c r="I398">
        <f>SUMIFS(Sales_Transactions!G:G, Sales_Transactions!A:A, A398)</f>
        <v>29.92</v>
      </c>
      <c r="J398">
        <f ca="1">Transactions!$I398-Transactions!$H398</f>
        <v>0</v>
      </c>
    </row>
    <row r="399" spans="1:10" x14ac:dyDescent="0.45">
      <c r="A399" t="s">
        <v>455</v>
      </c>
      <c r="B399">
        <v>207</v>
      </c>
      <c r="C399">
        <v>2</v>
      </c>
      <c r="D399" s="3">
        <v>45711</v>
      </c>
      <c r="E399" t="str">
        <f>TEXT(Transactions!$D399,"dddd")</f>
        <v>Sunday</v>
      </c>
      <c r="F399" t="s">
        <v>512</v>
      </c>
      <c r="G399" t="b">
        <v>1</v>
      </c>
      <c r="H399">
        <f ca="1">SUMIFS(Sales_Transactions!H:H, Sales_Transactions!A:A, A399)</f>
        <v>37.46</v>
      </c>
      <c r="I399">
        <f>SUMIFS(Sales_Transactions!G:G, Sales_Transactions!A:A, A399)</f>
        <v>42.410000000000004</v>
      </c>
      <c r="J399">
        <f ca="1">Transactions!$I399-Transactions!$H399</f>
        <v>4.9500000000000028</v>
      </c>
    </row>
    <row r="400" spans="1:10" x14ac:dyDescent="0.45">
      <c r="A400" t="s">
        <v>456</v>
      </c>
      <c r="B400">
        <v>214</v>
      </c>
      <c r="C400">
        <v>3</v>
      </c>
      <c r="D400" s="3">
        <v>45712</v>
      </c>
      <c r="E400" t="str">
        <f>TEXT(Transactions!$D400,"dddd")</f>
        <v>Monday</v>
      </c>
      <c r="F400" t="s">
        <v>512</v>
      </c>
      <c r="G400" t="b">
        <v>1</v>
      </c>
      <c r="H400">
        <f ca="1">SUMIFS(Sales_Transactions!H:H, Sales_Transactions!A:A, A400)</f>
        <v>49.570000000000007</v>
      </c>
      <c r="I400">
        <f>SUMIFS(Sales_Transactions!G:G, Sales_Transactions!A:A, A400)</f>
        <v>49.570000000000007</v>
      </c>
      <c r="J400">
        <f ca="1">Transactions!$I400-Transactions!$H400</f>
        <v>0</v>
      </c>
    </row>
    <row r="401" spans="1:10" x14ac:dyDescent="0.45">
      <c r="A401" t="s">
        <v>457</v>
      </c>
      <c r="B401">
        <v>207</v>
      </c>
      <c r="C401">
        <v>3</v>
      </c>
      <c r="D401" s="3">
        <v>45712</v>
      </c>
      <c r="E401" t="str">
        <f>TEXT(Transactions!$D401,"dddd")</f>
        <v>Monday</v>
      </c>
      <c r="F401" t="s">
        <v>512</v>
      </c>
      <c r="G401" t="b">
        <v>1</v>
      </c>
      <c r="H401">
        <f ca="1">SUMIFS(Sales_Transactions!H:H, Sales_Transactions!A:A, A401)</f>
        <v>60.39</v>
      </c>
      <c r="I401">
        <f>SUMIFS(Sales_Transactions!G:G, Sales_Transactions!A:A, A401)</f>
        <v>60.39</v>
      </c>
      <c r="J401">
        <f ca="1">Transactions!$I401-Transactions!$H401</f>
        <v>0</v>
      </c>
    </row>
    <row r="402" spans="1:10" x14ac:dyDescent="0.45">
      <c r="A402" t="s">
        <v>225</v>
      </c>
      <c r="B402">
        <v>220</v>
      </c>
      <c r="C402">
        <v>3</v>
      </c>
      <c r="D402" s="3">
        <v>45712</v>
      </c>
      <c r="E402" t="str">
        <f>TEXT(Transactions!$D402,"dddd")</f>
        <v>Monday</v>
      </c>
      <c r="F402" t="s">
        <v>512</v>
      </c>
      <c r="G402" t="b">
        <v>1</v>
      </c>
      <c r="H402">
        <f ca="1">SUMIFS(Sales_Transactions!H:H, Sales_Transactions!A:A, A402)</f>
        <v>38.93</v>
      </c>
      <c r="I402">
        <f>SUMIFS(Sales_Transactions!G:G, Sales_Transactions!A:A, A402)</f>
        <v>40.909999999999997</v>
      </c>
      <c r="J402">
        <f ca="1">Transactions!$I402-Transactions!$H402</f>
        <v>1.9799999999999969</v>
      </c>
    </row>
    <row r="403" spans="1:10" x14ac:dyDescent="0.45">
      <c r="A403" t="s">
        <v>458</v>
      </c>
      <c r="B403">
        <v>219</v>
      </c>
      <c r="C403">
        <v>7</v>
      </c>
      <c r="D403" s="3">
        <v>45701</v>
      </c>
      <c r="E403" t="str">
        <f>TEXT(Transactions!$D403,"dddd")</f>
        <v>Thursday</v>
      </c>
      <c r="F403" t="s">
        <v>512</v>
      </c>
      <c r="G403" t="b">
        <v>1</v>
      </c>
      <c r="H403">
        <f ca="1">SUMIFS(Sales_Transactions!H:H, Sales_Transactions!A:A, A403)</f>
        <v>72.900000000000006</v>
      </c>
      <c r="I403">
        <f>SUMIFS(Sales_Transactions!G:G, Sales_Transactions!A:A, A403)</f>
        <v>72.900000000000006</v>
      </c>
      <c r="J403">
        <f ca="1">Transactions!$I403-Transactions!$H403</f>
        <v>0</v>
      </c>
    </row>
    <row r="404" spans="1:10" x14ac:dyDescent="0.45">
      <c r="A404" t="s">
        <v>459</v>
      </c>
      <c r="B404">
        <v>207</v>
      </c>
      <c r="C404">
        <v>6</v>
      </c>
      <c r="D404" s="3">
        <v>45701</v>
      </c>
      <c r="E404" t="str">
        <f>TEXT(Transactions!$D404,"dddd")</f>
        <v>Thursday</v>
      </c>
      <c r="F404" t="s">
        <v>513</v>
      </c>
      <c r="G404" t="b">
        <v>1</v>
      </c>
      <c r="H404">
        <f ca="1">SUMIFS(Sales_Transactions!H:H, Sales_Transactions!A:A, A404)</f>
        <v>45.88</v>
      </c>
      <c r="I404">
        <f>SUMIFS(Sales_Transactions!G:G, Sales_Transactions!A:A, A404)</f>
        <v>45.88</v>
      </c>
      <c r="J404">
        <f ca="1">Transactions!$I404-Transactions!$H404</f>
        <v>0</v>
      </c>
    </row>
    <row r="405" spans="1:10" x14ac:dyDescent="0.45">
      <c r="A405" t="s">
        <v>460</v>
      </c>
      <c r="B405">
        <v>207</v>
      </c>
      <c r="C405">
        <v>2</v>
      </c>
      <c r="D405" s="3">
        <v>45701</v>
      </c>
      <c r="E405" t="str">
        <f>TEXT(Transactions!$D405,"dddd")</f>
        <v>Thursday</v>
      </c>
      <c r="F405" t="s">
        <v>513</v>
      </c>
      <c r="G405" t="b">
        <v>1</v>
      </c>
      <c r="H405">
        <f ca="1">SUMIFS(Sales_Transactions!H:H, Sales_Transactions!A:A, A405)</f>
        <v>31.509999999999998</v>
      </c>
      <c r="I405">
        <f>SUMIFS(Sales_Transactions!G:G, Sales_Transactions!A:A, A405)</f>
        <v>31.509999999999998</v>
      </c>
      <c r="J405">
        <f ca="1">Transactions!$I405-Transactions!$H405</f>
        <v>0</v>
      </c>
    </row>
    <row r="406" spans="1:10" x14ac:dyDescent="0.45">
      <c r="A406" t="s">
        <v>226</v>
      </c>
      <c r="B406">
        <v>218</v>
      </c>
      <c r="C406">
        <v>2</v>
      </c>
      <c r="D406" s="3">
        <v>45701</v>
      </c>
      <c r="E406" t="str">
        <f>TEXT(Transactions!$D406,"dddd")</f>
        <v>Thursday</v>
      </c>
      <c r="F406" t="s">
        <v>513</v>
      </c>
      <c r="G406" t="b">
        <v>1</v>
      </c>
      <c r="H406">
        <f ca="1">SUMIFS(Sales_Transactions!H:H, Sales_Transactions!A:A, A406)</f>
        <v>46.410000000000011</v>
      </c>
      <c r="I406">
        <f>SUMIFS(Sales_Transactions!G:G, Sales_Transactions!A:A, A406)</f>
        <v>46.410000000000011</v>
      </c>
      <c r="J406">
        <f ca="1">Transactions!$I406-Transactions!$H406</f>
        <v>0</v>
      </c>
    </row>
    <row r="407" spans="1:10" x14ac:dyDescent="0.45">
      <c r="A407" t="s">
        <v>461</v>
      </c>
      <c r="B407">
        <v>219</v>
      </c>
      <c r="C407">
        <v>6</v>
      </c>
      <c r="D407" s="3">
        <v>45743</v>
      </c>
      <c r="E407" t="str">
        <f>TEXT(Transactions!$D407,"dddd")</f>
        <v>Thursday</v>
      </c>
      <c r="F407" t="s">
        <v>513</v>
      </c>
      <c r="G407" t="b">
        <v>1</v>
      </c>
      <c r="H407">
        <f ca="1">SUMIFS(Sales_Transactions!H:H, Sales_Transactions!A:A, A407)</f>
        <v>15.950000000000001</v>
      </c>
      <c r="I407">
        <f>SUMIFS(Sales_Transactions!G:G, Sales_Transactions!A:A, A407)</f>
        <v>19.940000000000001</v>
      </c>
      <c r="J407">
        <f ca="1">Transactions!$I407-Transactions!$H407</f>
        <v>3.99</v>
      </c>
    </row>
    <row r="408" spans="1:10" x14ac:dyDescent="0.45">
      <c r="A408" t="s">
        <v>227</v>
      </c>
      <c r="B408">
        <v>217</v>
      </c>
      <c r="C408">
        <v>2</v>
      </c>
      <c r="D408" s="3">
        <v>45743</v>
      </c>
      <c r="E408" t="str">
        <f>TEXT(Transactions!$D408,"dddd")</f>
        <v>Thursday</v>
      </c>
      <c r="F408" t="s">
        <v>513</v>
      </c>
      <c r="G408" t="b">
        <v>1</v>
      </c>
      <c r="H408">
        <f ca="1">SUMIFS(Sales_Transactions!H:H, Sales_Transactions!A:A, A408)</f>
        <v>33.410000000000004</v>
      </c>
      <c r="I408">
        <f>SUMIFS(Sales_Transactions!G:G, Sales_Transactions!A:A, A408)</f>
        <v>33.410000000000004</v>
      </c>
      <c r="J408">
        <f ca="1">Transactions!$I408-Transactions!$H408</f>
        <v>0</v>
      </c>
    </row>
    <row r="409" spans="1:10" x14ac:dyDescent="0.45">
      <c r="A409" t="s">
        <v>462</v>
      </c>
      <c r="B409">
        <v>220</v>
      </c>
      <c r="C409">
        <v>3</v>
      </c>
      <c r="D409" s="3">
        <v>45743</v>
      </c>
      <c r="E409" t="str">
        <f>TEXT(Transactions!$D409,"dddd")</f>
        <v>Thursday</v>
      </c>
      <c r="F409" t="s">
        <v>512</v>
      </c>
      <c r="G409" t="b">
        <v>1</v>
      </c>
      <c r="H409">
        <f ca="1">SUMIFS(Sales_Transactions!H:H, Sales_Transactions!A:A, A409)</f>
        <v>106.84</v>
      </c>
      <c r="I409">
        <f>SUMIFS(Sales_Transactions!G:G, Sales_Transactions!A:A, A409)</f>
        <v>106.84</v>
      </c>
      <c r="J409">
        <f ca="1">Transactions!$I409-Transactions!$H409</f>
        <v>0</v>
      </c>
    </row>
    <row r="410" spans="1:10" x14ac:dyDescent="0.45">
      <c r="A410" t="s">
        <v>463</v>
      </c>
      <c r="B410">
        <v>221</v>
      </c>
      <c r="C410">
        <v>1</v>
      </c>
      <c r="D410" s="3">
        <v>45742</v>
      </c>
      <c r="E410" t="str">
        <f>TEXT(Transactions!$D410,"dddd")</f>
        <v>Wednesday</v>
      </c>
      <c r="F410" t="s">
        <v>512</v>
      </c>
      <c r="G410" t="b">
        <v>1</v>
      </c>
      <c r="H410">
        <f ca="1">SUMIFS(Sales_Transactions!H:H, Sales_Transactions!A:A, A410)</f>
        <v>52.92</v>
      </c>
      <c r="I410">
        <f>SUMIFS(Sales_Transactions!G:G, Sales_Transactions!A:A, A410)</f>
        <v>57.870000000000005</v>
      </c>
      <c r="J410">
        <f ca="1">Transactions!$I410-Transactions!$H410</f>
        <v>4.9500000000000028</v>
      </c>
    </row>
    <row r="411" spans="1:10" x14ac:dyDescent="0.45">
      <c r="A411" t="s">
        <v>464</v>
      </c>
      <c r="B411">
        <v>221</v>
      </c>
      <c r="C411">
        <v>2</v>
      </c>
      <c r="D411" s="3">
        <v>45742</v>
      </c>
      <c r="E411" t="str">
        <f>TEXT(Transactions!$D411,"dddd")</f>
        <v>Wednesday</v>
      </c>
      <c r="F411" t="s">
        <v>512</v>
      </c>
      <c r="G411" t="b">
        <v>1</v>
      </c>
      <c r="H411">
        <f ca="1">SUMIFS(Sales_Transactions!H:H, Sales_Transactions!A:A, A411)</f>
        <v>14.98</v>
      </c>
      <c r="I411">
        <f>SUMIFS(Sales_Transactions!G:G, Sales_Transactions!A:A, A411)</f>
        <v>15.96</v>
      </c>
      <c r="J411">
        <f ca="1">Transactions!$I411-Transactions!$H411</f>
        <v>0.98000000000000043</v>
      </c>
    </row>
    <row r="412" spans="1:10" x14ac:dyDescent="0.45">
      <c r="A412" t="s">
        <v>465</v>
      </c>
      <c r="B412">
        <v>216</v>
      </c>
      <c r="C412">
        <v>4</v>
      </c>
      <c r="D412" s="3">
        <v>45742</v>
      </c>
      <c r="E412" t="str">
        <f>TEXT(Transactions!$D412,"dddd")</f>
        <v>Wednesday</v>
      </c>
      <c r="F412" t="s">
        <v>512</v>
      </c>
      <c r="G412" t="b">
        <v>1</v>
      </c>
      <c r="H412">
        <f ca="1">SUMIFS(Sales_Transactions!H:H, Sales_Transactions!A:A, A412)</f>
        <v>43.22</v>
      </c>
      <c r="I412">
        <f>SUMIFS(Sales_Transactions!G:G, Sales_Transactions!A:A, A412)</f>
        <v>46.51</v>
      </c>
      <c r="J412">
        <f ca="1">Transactions!$I412-Transactions!$H412</f>
        <v>3.2899999999999991</v>
      </c>
    </row>
    <row r="413" spans="1:10" x14ac:dyDescent="0.45">
      <c r="A413" t="s">
        <v>466</v>
      </c>
      <c r="B413">
        <v>208</v>
      </c>
      <c r="C413">
        <v>2</v>
      </c>
      <c r="D413" s="3">
        <v>45742</v>
      </c>
      <c r="E413" t="str">
        <f>TEXT(Transactions!$D413,"dddd")</f>
        <v>Wednesday</v>
      </c>
      <c r="F413" t="s">
        <v>511</v>
      </c>
      <c r="G413" t="b">
        <v>1</v>
      </c>
      <c r="H413">
        <f ca="1">SUMIFS(Sales_Transactions!H:H, Sales_Transactions!A:A, A413)</f>
        <v>36.430000000000007</v>
      </c>
      <c r="I413">
        <f>SUMIFS(Sales_Transactions!G:G, Sales_Transactions!A:A, A413)</f>
        <v>36.430000000000007</v>
      </c>
      <c r="J413">
        <f ca="1">Transactions!$I413-Transactions!$H413</f>
        <v>0</v>
      </c>
    </row>
    <row r="414" spans="1:10" x14ac:dyDescent="0.45">
      <c r="A414" t="s">
        <v>467</v>
      </c>
      <c r="B414">
        <v>223</v>
      </c>
      <c r="C414">
        <v>2</v>
      </c>
      <c r="D414" s="3">
        <v>45735</v>
      </c>
      <c r="E414" t="str">
        <f>TEXT(Transactions!$D414,"dddd")</f>
        <v>Wednesday</v>
      </c>
      <c r="F414" t="s">
        <v>511</v>
      </c>
      <c r="G414" t="b">
        <v>1</v>
      </c>
      <c r="H414">
        <f ca="1">SUMIFS(Sales_Transactions!H:H, Sales_Transactions!A:A, A414)</f>
        <v>24.475000000000001</v>
      </c>
      <c r="I414">
        <f>SUMIFS(Sales_Transactions!G:G, Sales_Transactions!A:A, A414)</f>
        <v>28.95</v>
      </c>
      <c r="J414">
        <f ca="1">Transactions!$I414-Transactions!$H414</f>
        <v>4.4749999999999979</v>
      </c>
    </row>
    <row r="415" spans="1:10" x14ac:dyDescent="0.45">
      <c r="A415" t="s">
        <v>228</v>
      </c>
      <c r="B415">
        <v>221</v>
      </c>
      <c r="C415">
        <v>1</v>
      </c>
      <c r="D415" s="3">
        <v>45735</v>
      </c>
      <c r="E415" t="str">
        <f>TEXT(Transactions!$D415,"dddd")</f>
        <v>Wednesday</v>
      </c>
      <c r="F415" t="s">
        <v>511</v>
      </c>
      <c r="G415" t="b">
        <v>1</v>
      </c>
      <c r="H415">
        <f ca="1">SUMIFS(Sales_Transactions!H:H, Sales_Transactions!A:A, A415)</f>
        <v>40.35</v>
      </c>
      <c r="I415">
        <f>SUMIFS(Sales_Transactions!G:G, Sales_Transactions!A:A, A415)</f>
        <v>48.7</v>
      </c>
      <c r="J415">
        <f ca="1">Transactions!$I415-Transactions!$H415</f>
        <v>8.3500000000000014</v>
      </c>
    </row>
    <row r="416" spans="1:10" x14ac:dyDescent="0.45">
      <c r="A416" t="s">
        <v>229</v>
      </c>
      <c r="B416">
        <v>223</v>
      </c>
      <c r="C416">
        <v>7</v>
      </c>
      <c r="D416" s="3">
        <v>45735</v>
      </c>
      <c r="E416" t="str">
        <f>TEXT(Transactions!$D416,"dddd")</f>
        <v>Wednesday</v>
      </c>
      <c r="F416" t="s">
        <v>511</v>
      </c>
      <c r="G416" t="b">
        <v>1</v>
      </c>
      <c r="H416">
        <f ca="1">SUMIFS(Sales_Transactions!H:H, Sales_Transactions!A:A, A416)</f>
        <v>13.25</v>
      </c>
      <c r="I416">
        <f>SUMIFS(Sales_Transactions!G:G, Sales_Transactions!A:A, A416)</f>
        <v>13.25</v>
      </c>
      <c r="J416">
        <f ca="1">Transactions!$I416-Transactions!$H416</f>
        <v>0</v>
      </c>
    </row>
    <row r="417" spans="1:10" x14ac:dyDescent="0.45">
      <c r="A417" t="s">
        <v>468</v>
      </c>
      <c r="B417">
        <v>212</v>
      </c>
      <c r="C417">
        <v>7</v>
      </c>
      <c r="D417" s="3">
        <v>45735</v>
      </c>
      <c r="E417" t="str">
        <f>TEXT(Transactions!$D417,"dddd")</f>
        <v>Wednesday</v>
      </c>
      <c r="F417" t="s">
        <v>511</v>
      </c>
      <c r="G417" t="b">
        <v>1</v>
      </c>
      <c r="H417">
        <f ca="1">SUMIFS(Sales_Transactions!H:H, Sales_Transactions!A:A, A417)</f>
        <v>43.910000000000004</v>
      </c>
      <c r="I417">
        <f>SUMIFS(Sales_Transactions!G:G, Sales_Transactions!A:A, A417)</f>
        <v>43.910000000000004</v>
      </c>
      <c r="J417">
        <f ca="1">Transactions!$I417-Transactions!$H417</f>
        <v>0</v>
      </c>
    </row>
    <row r="418" spans="1:10" x14ac:dyDescent="0.45">
      <c r="A418" t="s">
        <v>469</v>
      </c>
      <c r="B418">
        <v>216</v>
      </c>
      <c r="C418">
        <v>3</v>
      </c>
      <c r="D418" s="3">
        <v>45715</v>
      </c>
      <c r="E418" t="str">
        <f>TEXT(Transactions!$D418,"dddd")</f>
        <v>Thursday</v>
      </c>
      <c r="F418" t="s">
        <v>511</v>
      </c>
      <c r="G418" t="b">
        <v>1</v>
      </c>
      <c r="H418">
        <f ca="1">SUMIFS(Sales_Transactions!H:H, Sales_Transactions!A:A, A418)</f>
        <v>49.400000000000006</v>
      </c>
      <c r="I418">
        <f>SUMIFS(Sales_Transactions!G:G, Sales_Transactions!A:A, A418)</f>
        <v>49.400000000000006</v>
      </c>
      <c r="J418">
        <f ca="1">Transactions!$I418-Transactions!$H418</f>
        <v>0</v>
      </c>
    </row>
    <row r="419" spans="1:10" x14ac:dyDescent="0.45">
      <c r="A419" t="s">
        <v>230</v>
      </c>
      <c r="B419">
        <v>217</v>
      </c>
      <c r="C419">
        <v>3</v>
      </c>
      <c r="D419" s="3">
        <v>45715</v>
      </c>
      <c r="E419" t="str">
        <f>TEXT(Transactions!$D419,"dddd")</f>
        <v>Thursday</v>
      </c>
      <c r="F419" t="s">
        <v>511</v>
      </c>
      <c r="G419" t="b">
        <v>1</v>
      </c>
      <c r="H419">
        <f ca="1">SUMIFS(Sales_Transactions!H:H, Sales_Transactions!A:A, A419)</f>
        <v>37.450000000000003</v>
      </c>
      <c r="I419">
        <f>SUMIFS(Sales_Transactions!G:G, Sales_Transactions!A:A, A419)</f>
        <v>39.910000000000004</v>
      </c>
      <c r="J419">
        <f ca="1">Transactions!$I419-Transactions!$H419</f>
        <v>2.4600000000000009</v>
      </c>
    </row>
    <row r="420" spans="1:10" x14ac:dyDescent="0.45">
      <c r="A420" t="s">
        <v>470</v>
      </c>
      <c r="B420">
        <v>221</v>
      </c>
      <c r="C420">
        <v>6</v>
      </c>
      <c r="D420" s="3">
        <v>45718</v>
      </c>
      <c r="E420" t="str">
        <f>TEXT(Transactions!$D420,"dddd")</f>
        <v>Sunday</v>
      </c>
      <c r="F420" t="s">
        <v>513</v>
      </c>
      <c r="G420" t="b">
        <v>1</v>
      </c>
      <c r="H420">
        <f ca="1">SUMIFS(Sales_Transactions!H:H, Sales_Transactions!A:A, A420)</f>
        <v>43.625</v>
      </c>
      <c r="I420">
        <f>SUMIFS(Sales_Transactions!G:G, Sales_Transactions!A:A, A420)</f>
        <v>49.760000000000005</v>
      </c>
      <c r="J420">
        <f ca="1">Transactions!$I420-Transactions!$H420</f>
        <v>6.1350000000000051</v>
      </c>
    </row>
    <row r="421" spans="1:10" x14ac:dyDescent="0.45">
      <c r="A421" t="s">
        <v>231</v>
      </c>
      <c r="B421">
        <v>217</v>
      </c>
      <c r="C421">
        <v>7</v>
      </c>
      <c r="D421" s="3">
        <v>45718</v>
      </c>
      <c r="E421" t="str">
        <f>TEXT(Transactions!$D421,"dddd")</f>
        <v>Sunday</v>
      </c>
      <c r="F421" t="s">
        <v>513</v>
      </c>
      <c r="G421" t="b">
        <v>1</v>
      </c>
      <c r="H421">
        <f ca="1">SUMIFS(Sales_Transactions!H:H, Sales_Transactions!A:A, A421)</f>
        <v>56.910000000000004</v>
      </c>
      <c r="I421">
        <f>SUMIFS(Sales_Transactions!G:G, Sales_Transactions!A:A, A421)</f>
        <v>56.910000000000004</v>
      </c>
      <c r="J421">
        <f ca="1">Transactions!$I421-Transactions!$H421</f>
        <v>0</v>
      </c>
    </row>
    <row r="422" spans="1:10" x14ac:dyDescent="0.45">
      <c r="A422" t="s">
        <v>232</v>
      </c>
      <c r="B422">
        <v>223</v>
      </c>
      <c r="C422">
        <v>1</v>
      </c>
      <c r="D422" s="3">
        <v>45746</v>
      </c>
      <c r="E422" t="str">
        <f>TEXT(Transactions!$D422,"dddd")</f>
        <v>Sunday</v>
      </c>
      <c r="F422" t="s">
        <v>511</v>
      </c>
      <c r="G422" t="b">
        <v>1</v>
      </c>
      <c r="H422">
        <f ca="1">SUMIFS(Sales_Transactions!H:H, Sales_Transactions!A:A, A422)</f>
        <v>50.370000000000005</v>
      </c>
      <c r="I422">
        <f>SUMIFS(Sales_Transactions!G:G, Sales_Transactions!A:A, A422)</f>
        <v>50.370000000000005</v>
      </c>
      <c r="J422">
        <f ca="1">Transactions!$I422-Transactions!$H422</f>
        <v>0</v>
      </c>
    </row>
    <row r="423" spans="1:10" x14ac:dyDescent="0.45">
      <c r="A423" t="s">
        <v>471</v>
      </c>
      <c r="B423">
        <v>210</v>
      </c>
      <c r="C423">
        <v>7</v>
      </c>
      <c r="D423" s="3">
        <v>45746</v>
      </c>
      <c r="E423" t="str">
        <f>TEXT(Transactions!$D423,"dddd")</f>
        <v>Sunday</v>
      </c>
      <c r="F423" t="s">
        <v>511</v>
      </c>
      <c r="G423" t="b">
        <v>1</v>
      </c>
      <c r="H423">
        <f ca="1">SUMIFS(Sales_Transactions!H:H, Sales_Transactions!A:A, A423)</f>
        <v>39.93</v>
      </c>
      <c r="I423">
        <f>SUMIFS(Sales_Transactions!G:G, Sales_Transactions!A:A, A423)</f>
        <v>39.93</v>
      </c>
      <c r="J423">
        <f ca="1">Transactions!$I423-Transactions!$H423</f>
        <v>0</v>
      </c>
    </row>
    <row r="424" spans="1:10" x14ac:dyDescent="0.45">
      <c r="A424" t="s">
        <v>233</v>
      </c>
      <c r="B424">
        <v>217</v>
      </c>
      <c r="C424">
        <v>2</v>
      </c>
      <c r="D424" s="3">
        <v>45746</v>
      </c>
      <c r="E424" t="str">
        <f>TEXT(Transactions!$D424,"dddd")</f>
        <v>Sunday</v>
      </c>
      <c r="F424" t="s">
        <v>511</v>
      </c>
      <c r="G424" t="b">
        <v>1</v>
      </c>
      <c r="H424">
        <f ca="1">SUMIFS(Sales_Transactions!H:H, Sales_Transactions!A:A, A424)</f>
        <v>59.910000000000004</v>
      </c>
      <c r="I424">
        <f>SUMIFS(Sales_Transactions!G:G, Sales_Transactions!A:A, A424)</f>
        <v>71.86999999999999</v>
      </c>
      <c r="J424">
        <f ca="1">Transactions!$I424-Transactions!$H424</f>
        <v>11.959999999999987</v>
      </c>
    </row>
    <row r="425" spans="1:10" x14ac:dyDescent="0.45">
      <c r="A425" t="s">
        <v>234</v>
      </c>
      <c r="B425">
        <v>213</v>
      </c>
      <c r="C425">
        <v>6</v>
      </c>
      <c r="D425" s="3">
        <v>45746</v>
      </c>
      <c r="E425" t="str">
        <f>TEXT(Transactions!$D425,"dddd")</f>
        <v>Sunday</v>
      </c>
      <c r="F425" t="s">
        <v>513</v>
      </c>
      <c r="G425" t="b">
        <v>1</v>
      </c>
      <c r="H425">
        <f ca="1">SUMIFS(Sales_Transactions!H:H, Sales_Transactions!A:A, A425)</f>
        <v>14.47</v>
      </c>
      <c r="I425">
        <f>SUMIFS(Sales_Transactions!G:G, Sales_Transactions!A:A, A425)</f>
        <v>14.47</v>
      </c>
      <c r="J425">
        <f ca="1">Transactions!$I425-Transactions!$H425</f>
        <v>0</v>
      </c>
    </row>
    <row r="426" spans="1:10" x14ac:dyDescent="0.45">
      <c r="A426" t="s">
        <v>472</v>
      </c>
      <c r="B426">
        <v>215</v>
      </c>
      <c r="C426">
        <v>1</v>
      </c>
      <c r="D426" s="3">
        <v>45750</v>
      </c>
      <c r="E426" t="str">
        <f>TEXT(Transactions!$D426,"dddd")</f>
        <v>Thursday</v>
      </c>
      <c r="F426" t="s">
        <v>513</v>
      </c>
      <c r="G426" t="b">
        <v>1</v>
      </c>
      <c r="H426">
        <f ca="1">SUMIFS(Sales_Transactions!H:H, Sales_Transactions!A:A, A426)</f>
        <v>38.42</v>
      </c>
      <c r="I426">
        <f>SUMIFS(Sales_Transactions!G:G, Sales_Transactions!A:A, A426)</f>
        <v>38.42</v>
      </c>
      <c r="J426">
        <f ca="1">Transactions!$I426-Transactions!$H426</f>
        <v>0</v>
      </c>
    </row>
    <row r="427" spans="1:10" x14ac:dyDescent="0.45">
      <c r="A427" t="s">
        <v>473</v>
      </c>
      <c r="B427">
        <v>207</v>
      </c>
      <c r="C427">
        <v>7</v>
      </c>
      <c r="D427" s="3">
        <v>45750</v>
      </c>
      <c r="E427" t="str">
        <f>TEXT(Transactions!$D427,"dddd")</f>
        <v>Thursday</v>
      </c>
      <c r="F427" t="s">
        <v>513</v>
      </c>
      <c r="G427" t="b">
        <v>1</v>
      </c>
      <c r="H427">
        <f ca="1">SUMIFS(Sales_Transactions!H:H, Sales_Transactions!A:A, A427)</f>
        <v>41.93</v>
      </c>
      <c r="I427">
        <f>SUMIFS(Sales_Transactions!G:G, Sales_Transactions!A:A, A427)</f>
        <v>48.38</v>
      </c>
      <c r="J427">
        <f ca="1">Transactions!$I427-Transactions!$H427</f>
        <v>6.4500000000000028</v>
      </c>
    </row>
    <row r="428" spans="1:10" x14ac:dyDescent="0.45">
      <c r="A428" t="s">
        <v>235</v>
      </c>
      <c r="B428">
        <v>211</v>
      </c>
      <c r="C428">
        <v>4</v>
      </c>
      <c r="D428" s="3">
        <v>45750</v>
      </c>
      <c r="E428" t="str">
        <f>TEXT(Transactions!$D428,"dddd")</f>
        <v>Thursday</v>
      </c>
      <c r="F428" t="s">
        <v>513</v>
      </c>
      <c r="G428" t="b">
        <v>1</v>
      </c>
      <c r="H428">
        <f ca="1">SUMIFS(Sales_Transactions!H:H, Sales_Transactions!A:A, A428)</f>
        <v>37.93</v>
      </c>
      <c r="I428">
        <f>SUMIFS(Sales_Transactions!G:G, Sales_Transactions!A:A, A428)</f>
        <v>37.93</v>
      </c>
      <c r="J428">
        <f ca="1">Transactions!$I428-Transactions!$H428</f>
        <v>0</v>
      </c>
    </row>
    <row r="429" spans="1:10" x14ac:dyDescent="0.45">
      <c r="A429" t="s">
        <v>474</v>
      </c>
      <c r="B429">
        <v>219</v>
      </c>
      <c r="C429">
        <v>3</v>
      </c>
      <c r="D429" s="3">
        <v>45696</v>
      </c>
      <c r="E429" t="str">
        <f>TEXT(Transactions!$D429,"dddd")</f>
        <v>Saturday</v>
      </c>
      <c r="F429" t="s">
        <v>511</v>
      </c>
      <c r="G429" t="b">
        <v>1</v>
      </c>
      <c r="H429">
        <f ca="1">SUMIFS(Sales_Transactions!H:H, Sales_Transactions!A:A, A429)</f>
        <v>66.42</v>
      </c>
      <c r="I429">
        <f>SUMIFS(Sales_Transactions!G:G, Sales_Transactions!A:A, A429)</f>
        <v>66.42</v>
      </c>
      <c r="J429">
        <f ca="1">Transactions!$I429-Transactions!$H429</f>
        <v>0</v>
      </c>
    </row>
    <row r="430" spans="1:10" x14ac:dyDescent="0.45">
      <c r="A430" t="s">
        <v>236</v>
      </c>
      <c r="B430">
        <v>222</v>
      </c>
      <c r="C430">
        <v>4</v>
      </c>
      <c r="D430" s="3">
        <v>45696</v>
      </c>
      <c r="E430" t="str">
        <f>TEXT(Transactions!$D430,"dddd")</f>
        <v>Saturday</v>
      </c>
      <c r="F430" t="s">
        <v>511</v>
      </c>
      <c r="G430" t="b">
        <v>1</v>
      </c>
      <c r="H430">
        <f ca="1">SUMIFS(Sales_Transactions!H:H, Sales_Transactions!A:A, A430)</f>
        <v>39.370000000000005</v>
      </c>
      <c r="I430">
        <f>SUMIFS(Sales_Transactions!G:G, Sales_Transactions!A:A, A430)</f>
        <v>39.370000000000005</v>
      </c>
      <c r="J430">
        <f ca="1">Transactions!$I430-Transactions!$H430</f>
        <v>0</v>
      </c>
    </row>
    <row r="431" spans="1:10" x14ac:dyDescent="0.45">
      <c r="A431" t="s">
        <v>237</v>
      </c>
      <c r="B431">
        <v>208</v>
      </c>
      <c r="C431">
        <v>3</v>
      </c>
      <c r="D431" s="3">
        <v>45717</v>
      </c>
      <c r="E431" t="str">
        <f>TEXT(Transactions!$D431,"dddd")</f>
        <v>Saturday</v>
      </c>
      <c r="F431" t="s">
        <v>511</v>
      </c>
      <c r="G431" t="b">
        <v>1</v>
      </c>
      <c r="H431">
        <f ca="1">SUMIFS(Sales_Transactions!H:H, Sales_Transactions!A:A, A431)</f>
        <v>60.360000000000007</v>
      </c>
      <c r="I431">
        <f>SUMIFS(Sales_Transactions!G:G, Sales_Transactions!A:A, A431)</f>
        <v>60.360000000000007</v>
      </c>
      <c r="J431">
        <f ca="1">Transactions!$I431-Transactions!$H431</f>
        <v>0</v>
      </c>
    </row>
    <row r="432" spans="1:10" x14ac:dyDescent="0.45">
      <c r="A432" t="s">
        <v>238</v>
      </c>
      <c r="B432">
        <v>216</v>
      </c>
      <c r="C432">
        <v>3</v>
      </c>
      <c r="D432" s="3">
        <v>45717</v>
      </c>
      <c r="E432" t="str">
        <f>TEXT(Transactions!$D432,"dddd")</f>
        <v>Saturday</v>
      </c>
      <c r="F432" t="s">
        <v>511</v>
      </c>
      <c r="G432" t="b">
        <v>1</v>
      </c>
      <c r="H432">
        <f ca="1">SUMIFS(Sales_Transactions!H:H, Sales_Transactions!A:A, A432)</f>
        <v>70.88</v>
      </c>
      <c r="I432">
        <f>SUMIFS(Sales_Transactions!G:G, Sales_Transactions!A:A, A432)</f>
        <v>76.86</v>
      </c>
      <c r="J432">
        <f ca="1">Transactions!$I432-Transactions!$H432</f>
        <v>5.980000000000004</v>
      </c>
    </row>
    <row r="433" spans="1:10" x14ac:dyDescent="0.45">
      <c r="A433" t="s">
        <v>239</v>
      </c>
      <c r="B433">
        <v>222</v>
      </c>
      <c r="C433">
        <v>4</v>
      </c>
      <c r="D433" s="3">
        <v>45708</v>
      </c>
      <c r="E433" t="str">
        <f>TEXT(Transactions!$D433,"dddd")</f>
        <v>Thursday</v>
      </c>
      <c r="F433" t="s">
        <v>511</v>
      </c>
      <c r="G433" t="b">
        <v>1</v>
      </c>
      <c r="H433">
        <f ca="1">SUMIFS(Sales_Transactions!H:H, Sales_Transactions!A:A, A433)</f>
        <v>60.35</v>
      </c>
      <c r="I433">
        <f>SUMIFS(Sales_Transactions!G:G, Sales_Transactions!A:A, A433)</f>
        <v>66.350000000000009</v>
      </c>
      <c r="J433">
        <f ca="1">Transactions!$I433-Transactions!$H433</f>
        <v>6.0000000000000071</v>
      </c>
    </row>
    <row r="434" spans="1:10" x14ac:dyDescent="0.45">
      <c r="A434" t="s">
        <v>475</v>
      </c>
      <c r="B434">
        <v>213</v>
      </c>
      <c r="C434">
        <v>4</v>
      </c>
      <c r="D434" s="3">
        <v>45708</v>
      </c>
      <c r="E434" t="str">
        <f>TEXT(Transactions!$D434,"dddd")</f>
        <v>Thursday</v>
      </c>
      <c r="F434" t="s">
        <v>511</v>
      </c>
      <c r="G434" t="b">
        <v>1</v>
      </c>
      <c r="H434">
        <f ca="1">SUMIFS(Sales_Transactions!H:H, Sales_Transactions!A:A, A434)</f>
        <v>52.390000000000008</v>
      </c>
      <c r="I434">
        <f>SUMIFS(Sales_Transactions!G:G, Sales_Transactions!A:A, A434)</f>
        <v>63.870000000000005</v>
      </c>
      <c r="J434">
        <f ca="1">Transactions!$I434-Transactions!$H434</f>
        <v>11.479999999999997</v>
      </c>
    </row>
    <row r="435" spans="1:10" x14ac:dyDescent="0.45">
      <c r="A435" t="s">
        <v>240</v>
      </c>
      <c r="B435">
        <v>215</v>
      </c>
      <c r="C435">
        <v>3</v>
      </c>
      <c r="D435" s="3">
        <v>45718</v>
      </c>
      <c r="E435" t="str">
        <f>TEXT(Transactions!$D435,"dddd")</f>
        <v>Sunday</v>
      </c>
      <c r="F435" t="s">
        <v>511</v>
      </c>
      <c r="G435" t="b">
        <v>1</v>
      </c>
      <c r="H435">
        <f ca="1">SUMIFS(Sales_Transactions!H:H, Sales_Transactions!A:A, A435)</f>
        <v>46.870000000000005</v>
      </c>
      <c r="I435">
        <f>SUMIFS(Sales_Transactions!G:G, Sales_Transactions!A:A, A435)</f>
        <v>46.870000000000005</v>
      </c>
      <c r="J435">
        <f ca="1">Transactions!$I435-Transactions!$H435</f>
        <v>0</v>
      </c>
    </row>
    <row r="436" spans="1:10" x14ac:dyDescent="0.45">
      <c r="A436" t="s">
        <v>476</v>
      </c>
      <c r="B436">
        <v>209</v>
      </c>
      <c r="C436">
        <v>6</v>
      </c>
      <c r="D436" s="3">
        <v>45718</v>
      </c>
      <c r="E436" t="str">
        <f>TEXT(Transactions!$D436,"dddd")</f>
        <v>Sunday</v>
      </c>
      <c r="F436" t="s">
        <v>511</v>
      </c>
      <c r="G436" t="b">
        <v>1</v>
      </c>
      <c r="H436">
        <f ca="1">SUMIFS(Sales_Transactions!H:H, Sales_Transactions!A:A, A436)</f>
        <v>23.47</v>
      </c>
      <c r="I436">
        <f>SUMIFS(Sales_Transactions!G:G, Sales_Transactions!A:A, A436)</f>
        <v>23.47</v>
      </c>
      <c r="J436">
        <f ca="1">Transactions!$I436-Transactions!$H436</f>
        <v>0</v>
      </c>
    </row>
    <row r="437" spans="1:10" x14ac:dyDescent="0.45">
      <c r="A437" t="s">
        <v>241</v>
      </c>
      <c r="B437">
        <v>216</v>
      </c>
      <c r="C437">
        <v>3</v>
      </c>
      <c r="D437" s="3">
        <v>45718</v>
      </c>
      <c r="E437" t="str">
        <f>TEXT(Transactions!$D437,"dddd")</f>
        <v>Sunday</v>
      </c>
      <c r="F437" t="s">
        <v>511</v>
      </c>
      <c r="G437" t="b">
        <v>1</v>
      </c>
      <c r="H437">
        <f ca="1">SUMIFS(Sales_Transactions!H:H, Sales_Transactions!A:A, A437)</f>
        <v>36.96</v>
      </c>
      <c r="I437">
        <f>SUMIFS(Sales_Transactions!G:G, Sales_Transactions!A:A, A437)</f>
        <v>41.910000000000011</v>
      </c>
      <c r="J437">
        <f ca="1">Transactions!$I437-Transactions!$H437</f>
        <v>4.9500000000000099</v>
      </c>
    </row>
    <row r="438" spans="1:10" x14ac:dyDescent="0.45">
      <c r="A438" t="s">
        <v>477</v>
      </c>
      <c r="B438">
        <v>217</v>
      </c>
      <c r="C438">
        <v>5</v>
      </c>
      <c r="D438" s="3">
        <v>45708</v>
      </c>
      <c r="E438" t="str">
        <f>TEXT(Transactions!$D438,"dddd")</f>
        <v>Thursday</v>
      </c>
      <c r="F438" t="s">
        <v>511</v>
      </c>
      <c r="G438" t="b">
        <v>1</v>
      </c>
      <c r="H438">
        <f ca="1">SUMIFS(Sales_Transactions!H:H, Sales_Transactions!A:A, A438)</f>
        <v>19.43</v>
      </c>
      <c r="I438">
        <f>SUMIFS(Sales_Transactions!G:G, Sales_Transactions!A:A, A438)</f>
        <v>19.43</v>
      </c>
      <c r="J438">
        <f ca="1">Transactions!$I438-Transactions!$H438</f>
        <v>0</v>
      </c>
    </row>
    <row r="439" spans="1:10" x14ac:dyDescent="0.45">
      <c r="A439" t="s">
        <v>242</v>
      </c>
      <c r="B439">
        <v>209</v>
      </c>
      <c r="C439">
        <v>1</v>
      </c>
      <c r="D439" s="3">
        <v>45708</v>
      </c>
      <c r="E439" t="str">
        <f>TEXT(Transactions!$D439,"dddd")</f>
        <v>Thursday</v>
      </c>
      <c r="F439" t="s">
        <v>511</v>
      </c>
      <c r="G439" t="b">
        <v>1</v>
      </c>
      <c r="H439">
        <f ca="1">SUMIFS(Sales_Transactions!H:H, Sales_Transactions!A:A, A439)</f>
        <v>42.93</v>
      </c>
      <c r="I439">
        <f>SUMIFS(Sales_Transactions!G:G, Sales_Transactions!A:A, A439)</f>
        <v>42.93</v>
      </c>
      <c r="J439">
        <f ca="1">Transactions!$I439-Transactions!$H439</f>
        <v>0</v>
      </c>
    </row>
    <row r="440" spans="1:10" x14ac:dyDescent="0.45">
      <c r="A440" t="s">
        <v>478</v>
      </c>
      <c r="B440">
        <v>211</v>
      </c>
      <c r="C440">
        <v>1</v>
      </c>
      <c r="D440" s="3">
        <v>45736</v>
      </c>
      <c r="E440" t="str">
        <f>TEXT(Transactions!$D440,"dddd")</f>
        <v>Thursday</v>
      </c>
      <c r="F440" t="s">
        <v>511</v>
      </c>
      <c r="G440" t="b">
        <v>1</v>
      </c>
      <c r="H440">
        <f ca="1">SUMIFS(Sales_Transactions!H:H, Sales_Transactions!A:A, A440)</f>
        <v>49.410000000000004</v>
      </c>
      <c r="I440">
        <f>SUMIFS(Sales_Transactions!G:G, Sales_Transactions!A:A, A440)</f>
        <v>53.910000000000004</v>
      </c>
      <c r="J440">
        <f ca="1">Transactions!$I440-Transactions!$H440</f>
        <v>4.5</v>
      </c>
    </row>
    <row r="441" spans="1:10" x14ac:dyDescent="0.45">
      <c r="A441" t="s">
        <v>479</v>
      </c>
      <c r="B441">
        <v>218</v>
      </c>
      <c r="C441">
        <v>5</v>
      </c>
      <c r="D441" s="3">
        <v>45736</v>
      </c>
      <c r="E441" t="str">
        <f>TEXT(Transactions!$D441,"dddd")</f>
        <v>Thursday</v>
      </c>
      <c r="F441" t="s">
        <v>511</v>
      </c>
      <c r="G441" t="b">
        <v>1</v>
      </c>
      <c r="H441">
        <f ca="1">SUMIFS(Sales_Transactions!H:H, Sales_Transactions!A:A, A441)</f>
        <v>36.42</v>
      </c>
      <c r="I441">
        <f>SUMIFS(Sales_Transactions!G:G, Sales_Transactions!A:A, A441)</f>
        <v>36.42</v>
      </c>
      <c r="J441">
        <f ca="1">Transactions!$I441-Transactions!$H441</f>
        <v>0</v>
      </c>
    </row>
    <row r="442" spans="1:10" x14ac:dyDescent="0.45">
      <c r="A442" t="s">
        <v>243</v>
      </c>
      <c r="B442">
        <v>222</v>
      </c>
      <c r="C442">
        <v>7</v>
      </c>
      <c r="D442" s="3">
        <v>45736</v>
      </c>
      <c r="E442" t="str">
        <f>TEXT(Transactions!$D442,"dddd")</f>
        <v>Thursday</v>
      </c>
      <c r="F442" t="s">
        <v>511</v>
      </c>
      <c r="G442" t="b">
        <v>1</v>
      </c>
      <c r="H442">
        <f ca="1">SUMIFS(Sales_Transactions!H:H, Sales_Transactions!A:A, A442)</f>
        <v>27.950000000000003</v>
      </c>
      <c r="I442">
        <f>SUMIFS(Sales_Transactions!G:G, Sales_Transactions!A:A, A442)</f>
        <v>27.950000000000003</v>
      </c>
      <c r="J442">
        <f ca="1">Transactions!$I442-Transactions!$H442</f>
        <v>0</v>
      </c>
    </row>
    <row r="443" spans="1:10" x14ac:dyDescent="0.45">
      <c r="A443" t="s">
        <v>244</v>
      </c>
      <c r="B443">
        <v>222</v>
      </c>
      <c r="C443">
        <v>5</v>
      </c>
      <c r="D443" s="3">
        <v>45731</v>
      </c>
      <c r="E443" t="str">
        <f>TEXT(Transactions!$D443,"dddd")</f>
        <v>Saturday</v>
      </c>
      <c r="F443" t="s">
        <v>511</v>
      </c>
      <c r="G443" t="b">
        <v>1</v>
      </c>
      <c r="H443">
        <f ca="1">SUMIFS(Sales_Transactions!H:H, Sales_Transactions!A:A, A443)</f>
        <v>26.410000000000004</v>
      </c>
      <c r="I443">
        <f>SUMIFS(Sales_Transactions!G:G, Sales_Transactions!A:A, A443)</f>
        <v>26.410000000000004</v>
      </c>
      <c r="J443">
        <f ca="1">Transactions!$I443-Transactions!$H443</f>
        <v>0</v>
      </c>
    </row>
    <row r="444" spans="1:10" x14ac:dyDescent="0.45">
      <c r="A444" t="s">
        <v>245</v>
      </c>
      <c r="B444">
        <v>221</v>
      </c>
      <c r="C444">
        <v>3</v>
      </c>
      <c r="D444" s="3">
        <v>45731</v>
      </c>
      <c r="E444" t="str">
        <f>TEXT(Transactions!$D444,"dddd")</f>
        <v>Saturday</v>
      </c>
      <c r="F444" t="s">
        <v>511</v>
      </c>
      <c r="G444" t="b">
        <v>1</v>
      </c>
      <c r="H444">
        <f ca="1">SUMIFS(Sales_Transactions!H:H, Sales_Transactions!A:A, A444)</f>
        <v>20.950000000000003</v>
      </c>
      <c r="I444">
        <f>SUMIFS(Sales_Transactions!G:G, Sales_Transactions!A:A, A444)</f>
        <v>20.950000000000003</v>
      </c>
      <c r="J444">
        <f ca="1">Transactions!$I444-Transactions!$H444</f>
        <v>0</v>
      </c>
    </row>
    <row r="445" spans="1:10" x14ac:dyDescent="0.45">
      <c r="A445" t="s">
        <v>480</v>
      </c>
      <c r="B445">
        <v>212</v>
      </c>
      <c r="C445">
        <v>3</v>
      </c>
      <c r="D445" s="3">
        <v>45735</v>
      </c>
      <c r="E445" t="str">
        <f>TEXT(Transactions!$D445,"dddd")</f>
        <v>Wednesday</v>
      </c>
      <c r="F445" t="s">
        <v>511</v>
      </c>
      <c r="G445" t="b">
        <v>1</v>
      </c>
      <c r="H445">
        <f ca="1">SUMIFS(Sales_Transactions!H:H, Sales_Transactions!A:A, A445)</f>
        <v>58.870000000000005</v>
      </c>
      <c r="I445">
        <f>SUMIFS(Sales_Transactions!G:G, Sales_Transactions!A:A, A445)</f>
        <v>58.870000000000005</v>
      </c>
      <c r="J445">
        <f ca="1">Transactions!$I445-Transactions!$H445</f>
        <v>0</v>
      </c>
    </row>
    <row r="446" spans="1:10" x14ac:dyDescent="0.45">
      <c r="A446" t="s">
        <v>246</v>
      </c>
      <c r="B446">
        <v>208</v>
      </c>
      <c r="C446">
        <v>2</v>
      </c>
      <c r="D446" s="3">
        <v>45735</v>
      </c>
      <c r="E446" t="str">
        <f>TEXT(Transactions!$D446,"dddd")</f>
        <v>Wednesday</v>
      </c>
      <c r="F446" t="s">
        <v>511</v>
      </c>
      <c r="G446" t="b">
        <v>1</v>
      </c>
      <c r="H446">
        <f ca="1">SUMIFS(Sales_Transactions!H:H, Sales_Transactions!A:A, A446)</f>
        <v>31.900000000000002</v>
      </c>
      <c r="I446">
        <f>SUMIFS(Sales_Transactions!G:G, Sales_Transactions!A:A, A446)</f>
        <v>31.900000000000002</v>
      </c>
      <c r="J446">
        <f ca="1">Transactions!$I446-Transactions!$H446</f>
        <v>0</v>
      </c>
    </row>
    <row r="447" spans="1:10" x14ac:dyDescent="0.45">
      <c r="A447" t="s">
        <v>481</v>
      </c>
      <c r="B447">
        <v>215</v>
      </c>
      <c r="C447">
        <v>6</v>
      </c>
      <c r="D447" s="3">
        <v>45735</v>
      </c>
      <c r="E447" t="str">
        <f>TEXT(Transactions!$D447,"dddd")</f>
        <v>Wednesday</v>
      </c>
      <c r="F447" t="s">
        <v>511</v>
      </c>
      <c r="G447" t="b">
        <v>1</v>
      </c>
      <c r="H447">
        <f ca="1">SUMIFS(Sales_Transactions!H:H, Sales_Transactions!A:A, A447)</f>
        <v>56.38000000000001</v>
      </c>
      <c r="I447">
        <f>SUMIFS(Sales_Transactions!G:G, Sales_Transactions!A:A, A447)</f>
        <v>56.38000000000001</v>
      </c>
      <c r="J447">
        <f ca="1">Transactions!$I447-Transactions!$H447</f>
        <v>0</v>
      </c>
    </row>
    <row r="448" spans="1:10" x14ac:dyDescent="0.45">
      <c r="A448" t="s">
        <v>482</v>
      </c>
      <c r="B448">
        <v>215</v>
      </c>
      <c r="C448">
        <v>2</v>
      </c>
      <c r="D448" s="3">
        <v>45735</v>
      </c>
      <c r="E448" t="str">
        <f>TEXT(Transactions!$D448,"dddd")</f>
        <v>Wednesday</v>
      </c>
      <c r="F448" t="s">
        <v>511</v>
      </c>
      <c r="G448" t="b">
        <v>1</v>
      </c>
      <c r="H448">
        <f ca="1">SUMIFS(Sales_Transactions!H:H, Sales_Transactions!A:A, A448)</f>
        <v>31.900000000000002</v>
      </c>
      <c r="I448">
        <f>SUMIFS(Sales_Transactions!G:G, Sales_Transactions!A:A, A448)</f>
        <v>40.900000000000006</v>
      </c>
      <c r="J448">
        <f ca="1">Transactions!$I448-Transactions!$H448</f>
        <v>9.0000000000000036</v>
      </c>
    </row>
    <row r="449" spans="1:10" x14ac:dyDescent="0.45">
      <c r="A449" t="s">
        <v>483</v>
      </c>
      <c r="B449">
        <v>211</v>
      </c>
      <c r="C449">
        <v>5</v>
      </c>
      <c r="D449" s="3">
        <v>45697</v>
      </c>
      <c r="E449" t="str">
        <f>TEXT(Transactions!$D449,"dddd")</f>
        <v>Sunday</v>
      </c>
      <c r="F449" t="s">
        <v>511</v>
      </c>
      <c r="G449" t="b">
        <v>1</v>
      </c>
      <c r="H449">
        <f ca="1">SUMIFS(Sales_Transactions!H:H, Sales_Transactions!A:A, A449)</f>
        <v>51.440000000000005</v>
      </c>
      <c r="I449">
        <f>SUMIFS(Sales_Transactions!G:G, Sales_Transactions!A:A, A449)</f>
        <v>57.38000000000001</v>
      </c>
      <c r="J449">
        <f ca="1">Transactions!$I449-Transactions!$H449</f>
        <v>5.9400000000000048</v>
      </c>
    </row>
    <row r="450" spans="1:10" x14ac:dyDescent="0.45">
      <c r="A450" t="s">
        <v>247</v>
      </c>
      <c r="B450">
        <v>210</v>
      </c>
      <c r="C450">
        <v>6</v>
      </c>
      <c r="D450" s="3">
        <v>45697</v>
      </c>
      <c r="E450" t="str">
        <f>TEXT(Transactions!$D450,"dddd")</f>
        <v>Sunday</v>
      </c>
      <c r="F450" t="s">
        <v>511</v>
      </c>
      <c r="G450" t="b">
        <v>1</v>
      </c>
      <c r="H450">
        <f ca="1">SUMIFS(Sales_Transactions!H:H, Sales_Transactions!A:A, A450)</f>
        <v>78.349999999999994</v>
      </c>
      <c r="I450">
        <f>SUMIFS(Sales_Transactions!G:G, Sales_Transactions!A:A, A450)</f>
        <v>78.349999999999994</v>
      </c>
      <c r="J450">
        <f ca="1">Transactions!$I450-Transactions!$H450</f>
        <v>0</v>
      </c>
    </row>
    <row r="451" spans="1:10" x14ac:dyDescent="0.45">
      <c r="A451" t="s">
        <v>484</v>
      </c>
      <c r="B451">
        <v>223</v>
      </c>
      <c r="C451">
        <v>5</v>
      </c>
      <c r="D451" s="3">
        <v>45697</v>
      </c>
      <c r="E451" t="str">
        <f>TEXT(Transactions!$D451,"dddd")</f>
        <v>Sunday</v>
      </c>
      <c r="F451" t="s">
        <v>511</v>
      </c>
      <c r="G451" t="b">
        <v>1</v>
      </c>
      <c r="H451">
        <f ca="1">SUMIFS(Sales_Transactions!H:H, Sales_Transactions!A:A, A451)</f>
        <v>35.97</v>
      </c>
      <c r="I451">
        <f>SUMIFS(Sales_Transactions!G:G, Sales_Transactions!A:A, A451)</f>
        <v>38.94</v>
      </c>
      <c r="J451">
        <f ca="1">Transactions!$I451-Transactions!$H451</f>
        <v>2.9699999999999989</v>
      </c>
    </row>
    <row r="452" spans="1:10" x14ac:dyDescent="0.45">
      <c r="A452" t="s">
        <v>485</v>
      </c>
      <c r="B452">
        <v>210</v>
      </c>
      <c r="C452">
        <v>1</v>
      </c>
      <c r="D452" s="3">
        <v>45697</v>
      </c>
      <c r="E452" t="str">
        <f>TEXT(Transactions!$D452,"dddd")</f>
        <v>Sunday</v>
      </c>
      <c r="F452" t="s">
        <v>511</v>
      </c>
      <c r="G452" t="b">
        <v>1</v>
      </c>
      <c r="H452">
        <f ca="1">SUMIFS(Sales_Transactions!H:H, Sales_Transactions!A:A, A452)</f>
        <v>17.940000000000001</v>
      </c>
      <c r="I452">
        <f>SUMIFS(Sales_Transactions!G:G, Sales_Transactions!A:A, A452)</f>
        <v>17.940000000000001</v>
      </c>
      <c r="J452">
        <f ca="1">Transactions!$I452-Transactions!$H452</f>
        <v>0</v>
      </c>
    </row>
    <row r="453" spans="1:10" x14ac:dyDescent="0.45">
      <c r="A453" t="s">
        <v>248</v>
      </c>
      <c r="B453">
        <v>216</v>
      </c>
      <c r="C453">
        <v>4</v>
      </c>
      <c r="D453" s="3">
        <v>45697</v>
      </c>
      <c r="E453" t="str">
        <f>TEXT(Transactions!$D453,"dddd")</f>
        <v>Sunday</v>
      </c>
      <c r="F453" t="s">
        <v>512</v>
      </c>
      <c r="G453" t="b">
        <v>1</v>
      </c>
      <c r="H453">
        <f ca="1">SUMIFS(Sales_Transactions!H:H, Sales_Transactions!A:A, A453)</f>
        <v>31.92</v>
      </c>
      <c r="I453">
        <f>SUMIFS(Sales_Transactions!G:G, Sales_Transactions!A:A, A453)</f>
        <v>31.92</v>
      </c>
      <c r="J453">
        <f ca="1">Transactions!$I453-Transactions!$H453</f>
        <v>0</v>
      </c>
    </row>
    <row r="454" spans="1:10" x14ac:dyDescent="0.45">
      <c r="A454" t="s">
        <v>486</v>
      </c>
      <c r="B454">
        <v>217</v>
      </c>
      <c r="C454">
        <v>3</v>
      </c>
      <c r="D454" s="3">
        <v>45697</v>
      </c>
      <c r="E454" t="str">
        <f>TEXT(Transactions!$D454,"dddd")</f>
        <v>Sunday</v>
      </c>
      <c r="F454" t="s">
        <v>512</v>
      </c>
      <c r="G454" t="b">
        <v>1</v>
      </c>
      <c r="H454">
        <f ca="1">SUMIFS(Sales_Transactions!H:H, Sales_Transactions!A:A, A454)</f>
        <v>41.88</v>
      </c>
      <c r="I454">
        <f>SUMIFS(Sales_Transactions!G:G, Sales_Transactions!A:A, A454)</f>
        <v>41.88</v>
      </c>
      <c r="J454">
        <f ca="1">Transactions!$I454-Transactions!$H454</f>
        <v>0</v>
      </c>
    </row>
    <row r="455" spans="1:10" x14ac:dyDescent="0.45">
      <c r="A455" t="s">
        <v>249</v>
      </c>
      <c r="B455">
        <v>222</v>
      </c>
      <c r="C455">
        <v>6</v>
      </c>
      <c r="D455" s="3">
        <v>45697</v>
      </c>
      <c r="E455" t="str">
        <f>TEXT(Transactions!$D455,"dddd")</f>
        <v>Sunday</v>
      </c>
      <c r="F455" t="s">
        <v>512</v>
      </c>
      <c r="G455" t="b">
        <v>1</v>
      </c>
      <c r="H455">
        <f ca="1">SUMIFS(Sales_Transactions!H:H, Sales_Transactions!A:A, A455)</f>
        <v>49.39</v>
      </c>
      <c r="I455">
        <f>SUMIFS(Sales_Transactions!G:G, Sales_Transactions!A:A, A455)</f>
        <v>49.39</v>
      </c>
      <c r="J455">
        <f ca="1">Transactions!$I455-Transactions!$H455</f>
        <v>0</v>
      </c>
    </row>
    <row r="456" spans="1:10" x14ac:dyDescent="0.45">
      <c r="A456" t="s">
        <v>250</v>
      </c>
      <c r="B456">
        <v>209</v>
      </c>
      <c r="C456">
        <v>4</v>
      </c>
      <c r="D456" s="3">
        <v>45697</v>
      </c>
      <c r="E456" t="str">
        <f>TEXT(Transactions!$D456,"dddd")</f>
        <v>Sunday</v>
      </c>
      <c r="F456" t="s">
        <v>512</v>
      </c>
      <c r="G456" t="b">
        <v>1</v>
      </c>
      <c r="H456">
        <f ca="1">SUMIFS(Sales_Transactions!H:H, Sales_Transactions!A:A, A456)</f>
        <v>75.84</v>
      </c>
      <c r="I456">
        <f>SUMIFS(Sales_Transactions!G:G, Sales_Transactions!A:A, A456)</f>
        <v>75.84</v>
      </c>
      <c r="J456">
        <f ca="1">Transactions!$I456-Transactions!$H456</f>
        <v>0</v>
      </c>
    </row>
    <row r="457" spans="1:10" x14ac:dyDescent="0.45">
      <c r="A457" t="s">
        <v>251</v>
      </c>
      <c r="B457">
        <v>222</v>
      </c>
      <c r="C457">
        <v>3</v>
      </c>
      <c r="D457" s="3">
        <v>45719</v>
      </c>
      <c r="E457" t="str">
        <f>TEXT(Transactions!$D457,"dddd")</f>
        <v>Monday</v>
      </c>
      <c r="F457" t="s">
        <v>511</v>
      </c>
      <c r="G457" t="b">
        <v>1</v>
      </c>
      <c r="H457">
        <f ca="1">SUMIFS(Sales_Transactions!H:H, Sales_Transactions!A:A, A457)</f>
        <v>61.870000000000005</v>
      </c>
      <c r="I457">
        <f>SUMIFS(Sales_Transactions!G:G, Sales_Transactions!A:A, A457)</f>
        <v>61.870000000000005</v>
      </c>
      <c r="J457">
        <f ca="1">Transactions!$I457-Transactions!$H457</f>
        <v>0</v>
      </c>
    </row>
    <row r="458" spans="1:10" x14ac:dyDescent="0.45">
      <c r="A458" t="s">
        <v>252</v>
      </c>
      <c r="B458">
        <v>221</v>
      </c>
      <c r="C458">
        <v>2</v>
      </c>
      <c r="D458" s="3">
        <v>45719</v>
      </c>
      <c r="E458" t="str">
        <f>TEXT(Transactions!$D458,"dddd")</f>
        <v>Monday</v>
      </c>
      <c r="F458" t="s">
        <v>511</v>
      </c>
      <c r="G458" t="b">
        <v>1</v>
      </c>
      <c r="H458">
        <f ca="1">SUMIFS(Sales_Transactions!H:H, Sales_Transactions!A:A, A458)</f>
        <v>64.365000000000009</v>
      </c>
      <c r="I458">
        <f>SUMIFS(Sales_Transactions!G:G, Sales_Transactions!A:A, A458)</f>
        <v>70.349999999999994</v>
      </c>
      <c r="J458">
        <f ca="1">Transactions!$I458-Transactions!$H458</f>
        <v>5.9849999999999852</v>
      </c>
    </row>
    <row r="459" spans="1:10" x14ac:dyDescent="0.45">
      <c r="A459" t="s">
        <v>253</v>
      </c>
      <c r="B459">
        <v>221</v>
      </c>
      <c r="C459">
        <v>3</v>
      </c>
      <c r="D459" s="3">
        <v>45697</v>
      </c>
      <c r="E459" t="str">
        <f>TEXT(Transactions!$D459,"dddd")</f>
        <v>Sunday</v>
      </c>
      <c r="F459" t="s">
        <v>511</v>
      </c>
      <c r="G459" t="b">
        <v>1</v>
      </c>
      <c r="H459">
        <f ca="1">SUMIFS(Sales_Transactions!H:H, Sales_Transactions!A:A, A459)</f>
        <v>11.98</v>
      </c>
      <c r="I459">
        <f>SUMIFS(Sales_Transactions!G:G, Sales_Transactions!A:A, A459)</f>
        <v>12.97</v>
      </c>
      <c r="J459">
        <f ca="1">Transactions!$I459-Transactions!$H459</f>
        <v>0.99000000000000021</v>
      </c>
    </row>
    <row r="460" spans="1:10" x14ac:dyDescent="0.45">
      <c r="A460" t="s">
        <v>254</v>
      </c>
      <c r="B460">
        <v>220</v>
      </c>
      <c r="C460">
        <v>2</v>
      </c>
      <c r="D460" s="3">
        <v>45697</v>
      </c>
      <c r="E460" t="str">
        <f>TEXT(Transactions!$D460,"dddd")</f>
        <v>Sunday</v>
      </c>
      <c r="F460" t="s">
        <v>511</v>
      </c>
      <c r="G460" t="b">
        <v>1</v>
      </c>
      <c r="H460">
        <f ca="1">SUMIFS(Sales_Transactions!H:H, Sales_Transactions!A:A, A460)</f>
        <v>24.94</v>
      </c>
      <c r="I460">
        <f>SUMIFS(Sales_Transactions!G:G, Sales_Transactions!A:A, A460)</f>
        <v>30.94</v>
      </c>
      <c r="J460">
        <f ca="1">Transactions!$I460-Transactions!$H460</f>
        <v>6</v>
      </c>
    </row>
    <row r="461" spans="1:10" x14ac:dyDescent="0.45">
      <c r="A461" t="s">
        <v>255</v>
      </c>
      <c r="B461">
        <v>214</v>
      </c>
      <c r="C461">
        <v>1</v>
      </c>
      <c r="D461" s="3">
        <v>45697</v>
      </c>
      <c r="E461" t="str">
        <f>TEXT(Transactions!$D461,"dddd")</f>
        <v>Sunday</v>
      </c>
      <c r="F461" t="s">
        <v>513</v>
      </c>
      <c r="G461" t="b">
        <v>1</v>
      </c>
      <c r="H461">
        <f ca="1">SUMIFS(Sales_Transactions!H:H, Sales_Transactions!A:A, A461)</f>
        <v>63.900000000000006</v>
      </c>
      <c r="I461">
        <f>SUMIFS(Sales_Transactions!G:G, Sales_Transactions!A:A, A461)</f>
        <v>64.890000000000015</v>
      </c>
      <c r="J461">
        <f ca="1">Transactions!$I461-Transactions!$H461</f>
        <v>0.99000000000000909</v>
      </c>
    </row>
    <row r="462" spans="1:10" x14ac:dyDescent="0.45">
      <c r="A462" t="s">
        <v>256</v>
      </c>
      <c r="B462">
        <v>223</v>
      </c>
      <c r="C462">
        <v>6</v>
      </c>
      <c r="D462" s="3">
        <v>45697</v>
      </c>
      <c r="E462" t="str">
        <f>TEXT(Transactions!$D462,"dddd")</f>
        <v>Sunday</v>
      </c>
      <c r="F462" t="s">
        <v>513</v>
      </c>
      <c r="G462" t="b">
        <v>1</v>
      </c>
      <c r="H462">
        <f ca="1">SUMIFS(Sales_Transactions!H:H, Sales_Transactions!A:A, A462)</f>
        <v>48.85</v>
      </c>
      <c r="I462">
        <f>SUMIFS(Sales_Transactions!G:G, Sales_Transactions!A:A, A462)</f>
        <v>48.85</v>
      </c>
      <c r="J462">
        <f ca="1">Transactions!$I462-Transactions!$H462</f>
        <v>0</v>
      </c>
    </row>
    <row r="463" spans="1:10" x14ac:dyDescent="0.45">
      <c r="A463" t="s">
        <v>257</v>
      </c>
      <c r="B463">
        <v>213</v>
      </c>
      <c r="C463">
        <v>4</v>
      </c>
      <c r="D463" s="3">
        <v>45720</v>
      </c>
      <c r="E463" t="str">
        <f>TEXT(Transactions!$D463,"dddd")</f>
        <v>Tuesday</v>
      </c>
      <c r="F463" t="s">
        <v>513</v>
      </c>
      <c r="G463" t="b">
        <v>1</v>
      </c>
      <c r="H463">
        <f ca="1">SUMIFS(Sales_Transactions!H:H, Sales_Transactions!A:A, A463)</f>
        <v>53.86</v>
      </c>
      <c r="I463">
        <f>SUMIFS(Sales_Transactions!G:G, Sales_Transactions!A:A, A463)</f>
        <v>53.86</v>
      </c>
      <c r="J463">
        <f ca="1">Transactions!$I463-Transactions!$H463</f>
        <v>0</v>
      </c>
    </row>
    <row r="464" spans="1:10" x14ac:dyDescent="0.45">
      <c r="A464" t="s">
        <v>258</v>
      </c>
      <c r="B464">
        <v>223</v>
      </c>
      <c r="C464">
        <v>4</v>
      </c>
      <c r="D464" s="3">
        <v>45720</v>
      </c>
      <c r="E464" t="str">
        <f>TEXT(Transactions!$D464,"dddd")</f>
        <v>Tuesday</v>
      </c>
      <c r="F464" t="s">
        <v>513</v>
      </c>
      <c r="G464" t="b">
        <v>1</v>
      </c>
      <c r="H464">
        <f ca="1">SUMIFS(Sales_Transactions!H:H, Sales_Transactions!A:A, A464)</f>
        <v>20.05</v>
      </c>
      <c r="I464">
        <f>SUMIFS(Sales_Transactions!G:G, Sales_Transactions!A:A, A464)</f>
        <v>25.540000000000003</v>
      </c>
      <c r="J464">
        <f ca="1">Transactions!$I464-Transactions!$H464</f>
        <v>5.490000000000002</v>
      </c>
    </row>
    <row r="465" spans="1:10" x14ac:dyDescent="0.45">
      <c r="A465" t="s">
        <v>487</v>
      </c>
      <c r="B465">
        <v>214</v>
      </c>
      <c r="C465">
        <v>1</v>
      </c>
      <c r="D465" s="3">
        <v>45736</v>
      </c>
      <c r="E465" t="str">
        <f>TEXT(Transactions!$D465,"dddd")</f>
        <v>Thursday</v>
      </c>
      <c r="F465" t="s">
        <v>513</v>
      </c>
      <c r="G465" t="b">
        <v>1</v>
      </c>
      <c r="H465">
        <f ca="1">SUMIFS(Sales_Transactions!H:H, Sales_Transactions!A:A, A465)</f>
        <v>31.94</v>
      </c>
      <c r="I465">
        <f>SUMIFS(Sales_Transactions!G:G, Sales_Transactions!A:A, A465)</f>
        <v>31.94</v>
      </c>
      <c r="J465">
        <f ca="1">Transactions!$I465-Transactions!$H465</f>
        <v>0</v>
      </c>
    </row>
    <row r="466" spans="1:10" x14ac:dyDescent="0.45">
      <c r="A466" t="s">
        <v>488</v>
      </c>
      <c r="B466">
        <v>213</v>
      </c>
      <c r="C466">
        <v>4</v>
      </c>
      <c r="D466" s="3">
        <v>45736</v>
      </c>
      <c r="E466" t="str">
        <f>TEXT(Transactions!$D466,"dddd")</f>
        <v>Thursday</v>
      </c>
      <c r="F466" t="s">
        <v>513</v>
      </c>
      <c r="G466" t="b">
        <v>1</v>
      </c>
      <c r="H466">
        <f ca="1">SUMIFS(Sales_Transactions!H:H, Sales_Transactions!A:A, A466)</f>
        <v>37.980000000000004</v>
      </c>
      <c r="I466">
        <f>SUMIFS(Sales_Transactions!G:G, Sales_Transactions!A:A, A466)</f>
        <v>42.930000000000007</v>
      </c>
      <c r="J466">
        <f ca="1">Transactions!$I466-Transactions!$H466</f>
        <v>4.9500000000000028</v>
      </c>
    </row>
    <row r="467" spans="1:10" x14ac:dyDescent="0.45">
      <c r="A467" t="s">
        <v>489</v>
      </c>
      <c r="B467">
        <v>215</v>
      </c>
      <c r="C467">
        <v>2</v>
      </c>
      <c r="D467" s="3">
        <v>45736</v>
      </c>
      <c r="E467" t="str">
        <f>TEXT(Transactions!$D467,"dddd")</f>
        <v>Thursday</v>
      </c>
      <c r="F467" t="s">
        <v>512</v>
      </c>
      <c r="G467" t="b">
        <v>1</v>
      </c>
      <c r="H467">
        <f ca="1">SUMIFS(Sales_Transactions!H:H, Sales_Transactions!A:A, A467)</f>
        <v>43.43</v>
      </c>
      <c r="I467">
        <f>SUMIFS(Sales_Transactions!G:G, Sales_Transactions!A:A, A467)</f>
        <v>52.4</v>
      </c>
      <c r="J467">
        <f ca="1">Transactions!$I467-Transactions!$H467</f>
        <v>8.9699999999999989</v>
      </c>
    </row>
    <row r="468" spans="1:10" x14ac:dyDescent="0.45">
      <c r="A468" t="s">
        <v>259</v>
      </c>
      <c r="B468">
        <v>219</v>
      </c>
      <c r="C468">
        <v>6</v>
      </c>
      <c r="D468" s="3">
        <v>45736</v>
      </c>
      <c r="E468" t="str">
        <f>TEXT(Transactions!$D468,"dddd")</f>
        <v>Thursday</v>
      </c>
      <c r="F468" t="s">
        <v>512</v>
      </c>
      <c r="G468" t="b">
        <v>1</v>
      </c>
      <c r="H468">
        <f ca="1">SUMIFS(Sales_Transactions!H:H, Sales_Transactions!A:A, A468)</f>
        <v>33.930000000000007</v>
      </c>
      <c r="I468">
        <f>SUMIFS(Sales_Transactions!G:G, Sales_Transactions!A:A, A468)</f>
        <v>33.930000000000007</v>
      </c>
      <c r="J468">
        <f ca="1">Transactions!$I468-Transactions!$H468</f>
        <v>0</v>
      </c>
    </row>
    <row r="469" spans="1:10" x14ac:dyDescent="0.45">
      <c r="A469" t="s">
        <v>260</v>
      </c>
      <c r="B469">
        <v>209</v>
      </c>
      <c r="C469">
        <v>2</v>
      </c>
      <c r="D469" s="3">
        <v>45749</v>
      </c>
      <c r="E469" t="str">
        <f>TEXT(Transactions!$D469,"dddd")</f>
        <v>Wednesday</v>
      </c>
      <c r="F469" t="s">
        <v>512</v>
      </c>
      <c r="G469" t="b">
        <v>1</v>
      </c>
      <c r="H469">
        <f ca="1">SUMIFS(Sales_Transactions!H:H, Sales_Transactions!A:A, A469)</f>
        <v>34.43</v>
      </c>
      <c r="I469">
        <f>SUMIFS(Sales_Transactions!G:G, Sales_Transactions!A:A, A469)</f>
        <v>34.43</v>
      </c>
      <c r="J469">
        <f ca="1">Transactions!$I469-Transactions!$H469</f>
        <v>0</v>
      </c>
    </row>
    <row r="470" spans="1:10" x14ac:dyDescent="0.45">
      <c r="A470" t="s">
        <v>261</v>
      </c>
      <c r="B470">
        <v>215</v>
      </c>
      <c r="C470">
        <v>4</v>
      </c>
      <c r="D470" s="3">
        <v>45749</v>
      </c>
      <c r="E470" t="str">
        <f>TEXT(Transactions!$D470,"dddd")</f>
        <v>Wednesday</v>
      </c>
      <c r="F470" t="s">
        <v>512</v>
      </c>
      <c r="G470" t="b">
        <v>1</v>
      </c>
      <c r="H470">
        <f ca="1">SUMIFS(Sales_Transactions!H:H, Sales_Transactions!A:A, A470)</f>
        <v>18.93</v>
      </c>
      <c r="I470">
        <f>SUMIFS(Sales_Transactions!G:G, Sales_Transactions!A:A, A470)</f>
        <v>18.93</v>
      </c>
      <c r="J470">
        <f ca="1">Transactions!$I470-Transactions!$H470</f>
        <v>0</v>
      </c>
    </row>
    <row r="471" spans="1:10" x14ac:dyDescent="0.45">
      <c r="A471" t="s">
        <v>262</v>
      </c>
      <c r="B471">
        <v>207</v>
      </c>
      <c r="C471">
        <v>2</v>
      </c>
      <c r="D471" s="3">
        <v>45749</v>
      </c>
      <c r="E471" t="str">
        <f>TEXT(Transactions!$D471,"dddd")</f>
        <v>Wednesday</v>
      </c>
      <c r="F471" t="s">
        <v>512</v>
      </c>
      <c r="G471" t="b">
        <v>1</v>
      </c>
      <c r="H471">
        <f ca="1">SUMIFS(Sales_Transactions!H:H, Sales_Transactions!A:A, A471)</f>
        <v>28.975000000000001</v>
      </c>
      <c r="I471">
        <f>SUMIFS(Sales_Transactions!G:G, Sales_Transactions!A:A, A471)</f>
        <v>42.92</v>
      </c>
      <c r="J471">
        <f ca="1">Transactions!$I471-Transactions!$H471</f>
        <v>13.945</v>
      </c>
    </row>
    <row r="472" spans="1:10" x14ac:dyDescent="0.45">
      <c r="A472" t="s">
        <v>490</v>
      </c>
      <c r="B472">
        <v>218</v>
      </c>
      <c r="C472">
        <v>3</v>
      </c>
      <c r="D472" s="3">
        <v>45710</v>
      </c>
      <c r="E472" t="str">
        <f>TEXT(Transactions!$D472,"dddd")</f>
        <v>Saturday</v>
      </c>
      <c r="F472" t="s">
        <v>512</v>
      </c>
      <c r="G472" t="b">
        <v>1</v>
      </c>
      <c r="H472">
        <f ca="1">SUMIFS(Sales_Transactions!H:H, Sales_Transactions!A:A, A472)</f>
        <v>106.81000000000002</v>
      </c>
      <c r="I472">
        <f>SUMIFS(Sales_Transactions!G:G, Sales_Transactions!A:A, A472)</f>
        <v>124.31000000000002</v>
      </c>
      <c r="J472">
        <f ca="1">Transactions!$I472-Transactions!$H472</f>
        <v>17.5</v>
      </c>
    </row>
    <row r="473" spans="1:10" x14ac:dyDescent="0.45">
      <c r="A473" t="s">
        <v>263</v>
      </c>
      <c r="B473">
        <v>223</v>
      </c>
      <c r="C473">
        <v>7</v>
      </c>
      <c r="D473" s="3">
        <v>45710</v>
      </c>
      <c r="E473" t="str">
        <f>TEXT(Transactions!$D473,"dddd")</f>
        <v>Saturday</v>
      </c>
      <c r="F473" t="s">
        <v>513</v>
      </c>
      <c r="G473" t="b">
        <v>1</v>
      </c>
      <c r="H473">
        <f ca="1">SUMIFS(Sales_Transactions!H:H, Sales_Transactions!A:A, A473)</f>
        <v>78.89</v>
      </c>
      <c r="I473">
        <f>SUMIFS(Sales_Transactions!G:G, Sales_Transactions!A:A, A473)</f>
        <v>90.85</v>
      </c>
      <c r="J473">
        <f ca="1">Transactions!$I473-Transactions!$H473</f>
        <v>11.959999999999994</v>
      </c>
    </row>
    <row r="474" spans="1:10" x14ac:dyDescent="0.45">
      <c r="A474" t="s">
        <v>491</v>
      </c>
      <c r="B474">
        <v>212</v>
      </c>
      <c r="C474">
        <v>6</v>
      </c>
      <c r="D474" s="3">
        <v>45710</v>
      </c>
      <c r="E474" t="str">
        <f>TEXT(Transactions!$D474,"dddd")</f>
        <v>Saturday</v>
      </c>
      <c r="F474" t="s">
        <v>513</v>
      </c>
      <c r="G474" t="b">
        <v>1</v>
      </c>
      <c r="H474">
        <f ca="1">SUMIFS(Sales_Transactions!H:H, Sales_Transactions!A:A, A474)</f>
        <v>13.46</v>
      </c>
      <c r="I474">
        <f>SUMIFS(Sales_Transactions!G:G, Sales_Transactions!A:A, A474)</f>
        <v>14.96</v>
      </c>
      <c r="J474">
        <f ca="1">Transactions!$I474-Transactions!$H474</f>
        <v>1.5</v>
      </c>
    </row>
    <row r="475" spans="1:10" x14ac:dyDescent="0.45">
      <c r="A475" t="s">
        <v>492</v>
      </c>
      <c r="B475">
        <v>210</v>
      </c>
      <c r="C475">
        <v>5</v>
      </c>
      <c r="D475" s="3">
        <v>45715</v>
      </c>
      <c r="E475" t="str">
        <f>TEXT(Transactions!$D475,"dddd")</f>
        <v>Thursday</v>
      </c>
      <c r="F475" t="s">
        <v>513</v>
      </c>
      <c r="G475" t="b">
        <v>1</v>
      </c>
      <c r="H475">
        <f ca="1">SUMIFS(Sales_Transactions!H:H, Sales_Transactions!A:A, A475)</f>
        <v>28.92</v>
      </c>
      <c r="I475">
        <f>SUMIFS(Sales_Transactions!G:G, Sales_Transactions!A:A, A475)</f>
        <v>28.92</v>
      </c>
      <c r="J475">
        <f ca="1">Transactions!$I475-Transactions!$H475</f>
        <v>0</v>
      </c>
    </row>
    <row r="476" spans="1:10" x14ac:dyDescent="0.45">
      <c r="A476" t="s">
        <v>493</v>
      </c>
      <c r="B476">
        <v>222</v>
      </c>
      <c r="C476">
        <v>1</v>
      </c>
      <c r="D476" s="3">
        <v>45715</v>
      </c>
      <c r="E476" t="str">
        <f>TEXT(Transactions!$D476,"dddd")</f>
        <v>Thursday</v>
      </c>
      <c r="F476" t="s">
        <v>513</v>
      </c>
      <c r="G476" t="b">
        <v>1</v>
      </c>
      <c r="H476">
        <f ca="1">SUMIFS(Sales_Transactions!H:H, Sales_Transactions!A:A, A476)</f>
        <v>37.43</v>
      </c>
      <c r="I476">
        <f>SUMIFS(Sales_Transactions!G:G, Sales_Transactions!A:A, A476)</f>
        <v>37.43</v>
      </c>
      <c r="J476">
        <f ca="1">Transactions!$I476-Transactions!$H476</f>
        <v>0</v>
      </c>
    </row>
    <row r="477" spans="1:10" x14ac:dyDescent="0.45">
      <c r="A477" t="s">
        <v>264</v>
      </c>
      <c r="B477">
        <v>213</v>
      </c>
      <c r="C477">
        <v>7</v>
      </c>
      <c r="D477" s="3">
        <v>45715</v>
      </c>
      <c r="E477" t="str">
        <f>TEXT(Transactions!$D477,"dddd")</f>
        <v>Thursday</v>
      </c>
      <c r="F477" t="s">
        <v>513</v>
      </c>
      <c r="G477" t="b">
        <v>1</v>
      </c>
      <c r="H477">
        <f ca="1">SUMIFS(Sales_Transactions!H:H, Sales_Transactions!A:A, A477)</f>
        <v>15.455000000000002</v>
      </c>
      <c r="I477">
        <f>SUMIFS(Sales_Transactions!G:G, Sales_Transactions!A:A, A477)</f>
        <v>17.450000000000003</v>
      </c>
      <c r="J477">
        <f ca="1">Transactions!$I477-Transactions!$H477</f>
        <v>1.995000000000001</v>
      </c>
    </row>
    <row r="478" spans="1:10" x14ac:dyDescent="0.45">
      <c r="A478" t="s">
        <v>494</v>
      </c>
      <c r="B478">
        <v>207</v>
      </c>
      <c r="C478">
        <v>6</v>
      </c>
      <c r="D478" s="3">
        <v>45715</v>
      </c>
      <c r="E478" t="str">
        <f>TEXT(Transactions!$D478,"dddd")</f>
        <v>Thursday</v>
      </c>
      <c r="F478" t="s">
        <v>513</v>
      </c>
      <c r="G478" t="b">
        <v>1</v>
      </c>
      <c r="H478">
        <f ca="1">SUMIFS(Sales_Transactions!H:H, Sales_Transactions!A:A, A478)</f>
        <v>27.950000000000003</v>
      </c>
      <c r="I478">
        <f>SUMIFS(Sales_Transactions!G:G, Sales_Transactions!A:A, A478)</f>
        <v>33.950000000000003</v>
      </c>
      <c r="J478">
        <f ca="1">Transactions!$I478-Transactions!$H478</f>
        <v>6</v>
      </c>
    </row>
    <row r="479" spans="1:10" x14ac:dyDescent="0.45">
      <c r="A479" t="s">
        <v>495</v>
      </c>
      <c r="B479">
        <v>209</v>
      </c>
      <c r="C479">
        <v>1</v>
      </c>
      <c r="D479" s="3">
        <v>45736</v>
      </c>
      <c r="E479" t="str">
        <f>TEXT(Transactions!$D479,"dddd")</f>
        <v>Thursday</v>
      </c>
      <c r="F479" t="s">
        <v>512</v>
      </c>
      <c r="G479" t="b">
        <v>1</v>
      </c>
      <c r="H479">
        <f ca="1">SUMIFS(Sales_Transactions!H:H, Sales_Transactions!A:A, A479)</f>
        <v>21.450000000000003</v>
      </c>
      <c r="I479">
        <f>SUMIFS(Sales_Transactions!G:G, Sales_Transactions!A:A, A479)</f>
        <v>21.450000000000003</v>
      </c>
      <c r="J479">
        <f ca="1">Transactions!$I479-Transactions!$H479</f>
        <v>0</v>
      </c>
    </row>
    <row r="480" spans="1:10" x14ac:dyDescent="0.45">
      <c r="A480" t="s">
        <v>496</v>
      </c>
      <c r="B480">
        <v>215</v>
      </c>
      <c r="C480">
        <v>4</v>
      </c>
      <c r="D480" s="3">
        <v>45736</v>
      </c>
      <c r="E480" t="str">
        <f>TEXT(Transactions!$D480,"dddd")</f>
        <v>Thursday</v>
      </c>
      <c r="F480" t="s">
        <v>512</v>
      </c>
      <c r="G480" t="b">
        <v>1</v>
      </c>
      <c r="H480">
        <f ca="1">SUMIFS(Sales_Transactions!H:H, Sales_Transactions!A:A, A480)</f>
        <v>35.94</v>
      </c>
      <c r="I480">
        <f>SUMIFS(Sales_Transactions!G:G, Sales_Transactions!A:A, A480)</f>
        <v>35.94</v>
      </c>
      <c r="J480">
        <f ca="1">Transactions!$I480-Transactions!$H480</f>
        <v>0</v>
      </c>
    </row>
    <row r="481" spans="1:10" x14ac:dyDescent="0.45">
      <c r="A481" t="s">
        <v>497</v>
      </c>
      <c r="B481">
        <v>217</v>
      </c>
      <c r="C481">
        <v>1</v>
      </c>
      <c r="D481" s="3">
        <v>45708</v>
      </c>
      <c r="E481" t="str">
        <f>TEXT(Transactions!$D481,"dddd")</f>
        <v>Thursday</v>
      </c>
      <c r="F481" t="s">
        <v>512</v>
      </c>
      <c r="G481" t="b">
        <v>1</v>
      </c>
      <c r="H481">
        <f ca="1">SUMIFS(Sales_Transactions!H:H, Sales_Transactions!A:A, A481)</f>
        <v>43.910000000000004</v>
      </c>
      <c r="I481">
        <f>SUMIFS(Sales_Transactions!G:G, Sales_Transactions!A:A, A481)</f>
        <v>43.910000000000004</v>
      </c>
      <c r="J481">
        <f ca="1">Transactions!$I481-Transactions!$H481</f>
        <v>0</v>
      </c>
    </row>
    <row r="482" spans="1:10" x14ac:dyDescent="0.45">
      <c r="A482" t="s">
        <v>498</v>
      </c>
      <c r="B482">
        <v>207</v>
      </c>
      <c r="C482">
        <v>3</v>
      </c>
      <c r="D482" s="3">
        <v>45708</v>
      </c>
      <c r="E482" t="str">
        <f>TEXT(Transactions!$D482,"dddd")</f>
        <v>Thursday</v>
      </c>
      <c r="F482" t="s">
        <v>513</v>
      </c>
      <c r="G482" t="b">
        <v>1</v>
      </c>
      <c r="H482">
        <f ca="1">SUMIFS(Sales_Transactions!H:H, Sales_Transactions!A:A, A482)</f>
        <v>52.36</v>
      </c>
      <c r="I482">
        <f>SUMIFS(Sales_Transactions!G:G, Sales_Transactions!A:A, A482)</f>
        <v>52.36</v>
      </c>
      <c r="J482">
        <f ca="1">Transactions!$I482-Transactions!$H482</f>
        <v>0</v>
      </c>
    </row>
    <row r="483" spans="1:10" x14ac:dyDescent="0.45">
      <c r="A483" t="s">
        <v>265</v>
      </c>
      <c r="B483">
        <v>220</v>
      </c>
      <c r="C483">
        <v>1</v>
      </c>
      <c r="D483" s="3">
        <v>45708</v>
      </c>
      <c r="E483" t="str">
        <f>TEXT(Transactions!$D483,"dddd")</f>
        <v>Thursday</v>
      </c>
      <c r="F483" t="s">
        <v>513</v>
      </c>
      <c r="G483" t="b">
        <v>1</v>
      </c>
      <c r="H483">
        <f ca="1">SUMIFS(Sales_Transactions!H:H, Sales_Transactions!A:A, A483)</f>
        <v>29.925000000000004</v>
      </c>
      <c r="I483">
        <f>SUMIFS(Sales_Transactions!G:G, Sales_Transactions!A:A, A483)</f>
        <v>39.900000000000006</v>
      </c>
      <c r="J483">
        <f ca="1">Transactions!$I483-Transactions!$H483</f>
        <v>9.9750000000000014</v>
      </c>
    </row>
    <row r="484" spans="1:10" x14ac:dyDescent="0.45">
      <c r="A484" t="s">
        <v>266</v>
      </c>
      <c r="B484">
        <v>213</v>
      </c>
      <c r="C484">
        <v>3</v>
      </c>
      <c r="D484" s="3">
        <v>45708</v>
      </c>
      <c r="E484" t="str">
        <f>TEXT(Transactions!$D484,"dddd")</f>
        <v>Thursday</v>
      </c>
      <c r="F484" t="s">
        <v>513</v>
      </c>
      <c r="G484" t="b">
        <v>1</v>
      </c>
      <c r="H484">
        <f ca="1">SUMIFS(Sales_Transactions!H:H, Sales_Transactions!A:A, A484)</f>
        <v>21.46</v>
      </c>
      <c r="I484">
        <f>SUMIFS(Sales_Transactions!G:G, Sales_Transactions!A:A, A484)</f>
        <v>22.96</v>
      </c>
      <c r="J484">
        <f ca="1">Transactions!$I484-Transactions!$H484</f>
        <v>1.5</v>
      </c>
    </row>
    <row r="485" spans="1:10" x14ac:dyDescent="0.45">
      <c r="A485" t="s">
        <v>499</v>
      </c>
      <c r="B485">
        <v>212</v>
      </c>
      <c r="C485">
        <v>1</v>
      </c>
      <c r="D485" s="3">
        <v>45738</v>
      </c>
      <c r="E485" t="str">
        <f>TEXT(Transactions!$D485,"dddd")</f>
        <v>Saturday</v>
      </c>
      <c r="F485" t="s">
        <v>512</v>
      </c>
      <c r="G485" t="b">
        <v>1</v>
      </c>
      <c r="H485">
        <f ca="1">SUMIFS(Sales_Transactions!H:H, Sales_Transactions!A:A, A485)</f>
        <v>43.390000000000008</v>
      </c>
      <c r="I485">
        <f>SUMIFS(Sales_Transactions!G:G, Sales_Transactions!A:A, A485)</f>
        <v>43.390000000000008</v>
      </c>
      <c r="J485">
        <f ca="1">Transactions!$I485-Transactions!$H485</f>
        <v>0</v>
      </c>
    </row>
    <row r="486" spans="1:10" x14ac:dyDescent="0.45">
      <c r="A486" t="s">
        <v>500</v>
      </c>
      <c r="B486">
        <v>210</v>
      </c>
      <c r="C486">
        <v>1</v>
      </c>
      <c r="D486" s="3">
        <v>45738</v>
      </c>
      <c r="E486" t="str">
        <f>TEXT(Transactions!$D486,"dddd")</f>
        <v>Saturday</v>
      </c>
      <c r="F486" t="s">
        <v>512</v>
      </c>
      <c r="G486" t="b">
        <v>1</v>
      </c>
      <c r="H486">
        <f ca="1">SUMIFS(Sales_Transactions!H:H, Sales_Transactions!A:A, A486)</f>
        <v>25.94</v>
      </c>
      <c r="I486">
        <f>SUMIFS(Sales_Transactions!G:G, Sales_Transactions!A:A, A486)</f>
        <v>25.94</v>
      </c>
      <c r="J486">
        <f ca="1">Transactions!$I486-Transactions!$H486</f>
        <v>0</v>
      </c>
    </row>
    <row r="487" spans="1:10" x14ac:dyDescent="0.45">
      <c r="A487" t="s">
        <v>501</v>
      </c>
      <c r="B487">
        <v>208</v>
      </c>
      <c r="C487">
        <v>1</v>
      </c>
      <c r="D487" s="3">
        <v>45738</v>
      </c>
      <c r="E487" t="str">
        <f>TEXT(Transactions!$D487,"dddd")</f>
        <v>Saturday</v>
      </c>
      <c r="F487" t="s">
        <v>512</v>
      </c>
      <c r="G487" t="b">
        <v>1</v>
      </c>
      <c r="H487">
        <f ca="1">SUMIFS(Sales_Transactions!H:H, Sales_Transactions!A:A, A487)</f>
        <v>37.380000000000003</v>
      </c>
      <c r="I487">
        <f>SUMIFS(Sales_Transactions!G:G, Sales_Transactions!A:A, A487)</f>
        <v>37.380000000000003</v>
      </c>
      <c r="J487">
        <f ca="1">Transactions!$I487-Transactions!$H487</f>
        <v>0</v>
      </c>
    </row>
    <row r="488" spans="1:10" x14ac:dyDescent="0.45">
      <c r="A488" t="s">
        <v>267</v>
      </c>
      <c r="B488">
        <v>209</v>
      </c>
      <c r="C488">
        <v>3</v>
      </c>
      <c r="D488" s="3">
        <v>45738</v>
      </c>
      <c r="E488" t="str">
        <f>TEXT(Transactions!$D488,"dddd")</f>
        <v>Saturday</v>
      </c>
      <c r="F488" t="s">
        <v>512</v>
      </c>
      <c r="G488" t="b">
        <v>1</v>
      </c>
      <c r="H488">
        <f ca="1">SUMIFS(Sales_Transactions!H:H, Sales_Transactions!A:A, A488)</f>
        <v>19.98</v>
      </c>
      <c r="I488">
        <f>SUMIFS(Sales_Transactions!G:G, Sales_Transactions!A:A, A488)</f>
        <v>25.96</v>
      </c>
      <c r="J488">
        <f ca="1">Transactions!$I488-Transactions!$H488</f>
        <v>5.98</v>
      </c>
    </row>
    <row r="489" spans="1:10" x14ac:dyDescent="0.45">
      <c r="A489" t="s">
        <v>268</v>
      </c>
      <c r="B489">
        <v>221</v>
      </c>
      <c r="C489">
        <v>7</v>
      </c>
      <c r="D489" s="3">
        <v>45746</v>
      </c>
      <c r="E489" t="str">
        <f>TEXT(Transactions!$D489,"dddd")</f>
        <v>Sunday</v>
      </c>
      <c r="F489" t="s">
        <v>513</v>
      </c>
      <c r="G489" t="b">
        <v>1</v>
      </c>
      <c r="H489">
        <f ca="1">SUMIFS(Sales_Transactions!H:H, Sales_Transactions!A:A, A489)</f>
        <v>56.910000000000004</v>
      </c>
      <c r="I489">
        <f>SUMIFS(Sales_Transactions!G:G, Sales_Transactions!A:A, A489)</f>
        <v>61.860000000000007</v>
      </c>
      <c r="J489">
        <f ca="1">Transactions!$I489-Transactions!$H489</f>
        <v>4.9500000000000028</v>
      </c>
    </row>
    <row r="490" spans="1:10" x14ac:dyDescent="0.45">
      <c r="A490" t="s">
        <v>502</v>
      </c>
      <c r="B490">
        <v>209</v>
      </c>
      <c r="C490">
        <v>2</v>
      </c>
      <c r="D490" s="3">
        <v>45746</v>
      </c>
      <c r="E490" t="str">
        <f>TEXT(Transactions!$D490,"dddd")</f>
        <v>Sunday</v>
      </c>
      <c r="F490" t="s">
        <v>513</v>
      </c>
      <c r="G490" t="b">
        <v>1</v>
      </c>
      <c r="H490">
        <f ca="1">SUMIFS(Sales_Transactions!H:H, Sales_Transactions!A:A, A490)</f>
        <v>53.38</v>
      </c>
      <c r="I490">
        <f>SUMIFS(Sales_Transactions!G:G, Sales_Transactions!A:A, A490)</f>
        <v>53.38</v>
      </c>
      <c r="J490">
        <f ca="1">Transactions!$I490-Transactions!$H490</f>
        <v>0</v>
      </c>
    </row>
    <row r="491" spans="1:10" x14ac:dyDescent="0.45">
      <c r="A491" t="s">
        <v>503</v>
      </c>
      <c r="B491">
        <v>212</v>
      </c>
      <c r="C491">
        <v>4</v>
      </c>
      <c r="D491" s="3">
        <v>45736</v>
      </c>
      <c r="E491" t="str">
        <f>TEXT(Transactions!$D491,"dddd")</f>
        <v>Thursday</v>
      </c>
      <c r="F491" t="s">
        <v>513</v>
      </c>
      <c r="G491" t="b">
        <v>1</v>
      </c>
      <c r="H491">
        <f ca="1">SUMIFS(Sales_Transactions!H:H, Sales_Transactions!A:A, A491)</f>
        <v>22.94</v>
      </c>
      <c r="I491">
        <f>SUMIFS(Sales_Transactions!G:G, Sales_Transactions!A:A, A491)</f>
        <v>22.94</v>
      </c>
      <c r="J491">
        <f ca="1">Transactions!$I491-Transactions!$H491</f>
        <v>0</v>
      </c>
    </row>
    <row r="492" spans="1:10" x14ac:dyDescent="0.45">
      <c r="A492" t="s">
        <v>504</v>
      </c>
      <c r="B492">
        <v>219</v>
      </c>
      <c r="C492">
        <v>7</v>
      </c>
      <c r="D492" s="3">
        <v>45736</v>
      </c>
      <c r="E492" t="str">
        <f>TEXT(Transactions!$D492,"dddd")</f>
        <v>Thursday</v>
      </c>
      <c r="F492" t="s">
        <v>511</v>
      </c>
      <c r="G492" t="b">
        <v>1</v>
      </c>
      <c r="H492">
        <f ca="1">SUMIFS(Sales_Transactions!H:H, Sales_Transactions!A:A, A492)</f>
        <v>4.9800000000000004</v>
      </c>
      <c r="I492">
        <f>SUMIFS(Sales_Transactions!G:G, Sales_Transactions!A:A, A492)</f>
        <v>4.9800000000000004</v>
      </c>
      <c r="J492">
        <f ca="1">Transactions!$I492-Transactions!$H492</f>
        <v>0</v>
      </c>
    </row>
    <row r="493" spans="1:10" x14ac:dyDescent="0.45">
      <c r="A493" t="s">
        <v>505</v>
      </c>
      <c r="B493">
        <v>211</v>
      </c>
      <c r="C493">
        <v>6</v>
      </c>
      <c r="D493" s="3">
        <v>45694</v>
      </c>
      <c r="E493" t="str">
        <f>TEXT(Transactions!$D493,"dddd")</f>
        <v>Thursday</v>
      </c>
      <c r="F493" t="s">
        <v>511</v>
      </c>
      <c r="G493" t="b">
        <v>1</v>
      </c>
      <c r="H493">
        <f ca="1">SUMIFS(Sales_Transactions!H:H, Sales_Transactions!A:A, A493)</f>
        <v>16.450000000000003</v>
      </c>
      <c r="I493">
        <f>SUMIFS(Sales_Transactions!G:G, Sales_Transactions!A:A, A493)</f>
        <v>16.450000000000003</v>
      </c>
      <c r="J493">
        <f ca="1">Transactions!$I493-Transactions!$H493</f>
        <v>0</v>
      </c>
    </row>
    <row r="494" spans="1:10" x14ac:dyDescent="0.45">
      <c r="A494" t="s">
        <v>506</v>
      </c>
      <c r="B494">
        <v>219</v>
      </c>
      <c r="C494">
        <v>3</v>
      </c>
      <c r="D494" s="3">
        <v>45694</v>
      </c>
      <c r="E494" t="str">
        <f>TEXT(Transactions!$D494,"dddd")</f>
        <v>Thursday</v>
      </c>
      <c r="F494" t="s">
        <v>511</v>
      </c>
      <c r="G494" t="b">
        <v>1</v>
      </c>
      <c r="H494">
        <f ca="1">SUMIFS(Sales_Transactions!H:H, Sales_Transactions!A:A, A494)</f>
        <v>25.450000000000003</v>
      </c>
      <c r="I494">
        <f>SUMIFS(Sales_Transactions!G:G, Sales_Transactions!A:A, A494)</f>
        <v>25.450000000000003</v>
      </c>
      <c r="J494">
        <f ca="1">Transactions!$I494-Transactions!$H494</f>
        <v>0</v>
      </c>
    </row>
    <row r="495" spans="1:10" x14ac:dyDescent="0.45">
      <c r="A495" t="s">
        <v>507</v>
      </c>
      <c r="B495">
        <v>217</v>
      </c>
      <c r="C495">
        <v>2</v>
      </c>
      <c r="D495" s="3">
        <v>45694</v>
      </c>
      <c r="E495" t="str">
        <f>TEXT(Transactions!$D495,"dddd")</f>
        <v>Thursday</v>
      </c>
      <c r="F495" t="s">
        <v>511</v>
      </c>
      <c r="G495" t="b">
        <v>1</v>
      </c>
      <c r="H495">
        <f ca="1">SUMIFS(Sales_Transactions!H:H, Sales_Transactions!A:A, A495)</f>
        <v>56.890000000000008</v>
      </c>
      <c r="I495">
        <f>SUMIFS(Sales_Transactions!G:G, Sales_Transactions!A:A, A495)</f>
        <v>56.890000000000008</v>
      </c>
      <c r="J495">
        <f ca="1">Transactions!$I495-Transactions!$H495</f>
        <v>0</v>
      </c>
    </row>
    <row r="496" spans="1:10" x14ac:dyDescent="0.45">
      <c r="A496" t="s">
        <v>508</v>
      </c>
      <c r="B496">
        <v>220</v>
      </c>
      <c r="C496">
        <v>4</v>
      </c>
      <c r="D496" s="3">
        <v>45727</v>
      </c>
      <c r="E496" t="str">
        <f>TEXT(Transactions!$D496,"dddd")</f>
        <v>Tuesday</v>
      </c>
      <c r="F496" t="s">
        <v>512</v>
      </c>
      <c r="G496" t="b">
        <v>1</v>
      </c>
      <c r="H496">
        <f ca="1">SUMIFS(Sales_Transactions!H:H, Sales_Transactions!A:A, A496)</f>
        <v>49.410000000000004</v>
      </c>
      <c r="I496">
        <f>SUMIFS(Sales_Transactions!G:G, Sales_Transactions!A:A, A496)</f>
        <v>53.370000000000005</v>
      </c>
      <c r="J496">
        <f ca="1">Transactions!$I496-Transactions!$H496</f>
        <v>3.9600000000000009</v>
      </c>
    </row>
    <row r="497" spans="1:10" x14ac:dyDescent="0.45">
      <c r="A497" t="s">
        <v>269</v>
      </c>
      <c r="B497">
        <v>208</v>
      </c>
      <c r="C497">
        <v>1</v>
      </c>
      <c r="D497" s="3">
        <v>45727</v>
      </c>
      <c r="E497" t="str">
        <f>TEXT(Transactions!$D497,"dddd")</f>
        <v>Tuesday</v>
      </c>
      <c r="F497" t="s">
        <v>512</v>
      </c>
      <c r="G497" t="b">
        <v>1</v>
      </c>
      <c r="H497">
        <f ca="1">SUMIFS(Sales_Transactions!H:H, Sales_Transactions!A:A, A497)</f>
        <v>7.98</v>
      </c>
      <c r="I497">
        <f>SUMIFS(Sales_Transactions!G:G, Sales_Transactions!A:A, A497)</f>
        <v>12.97</v>
      </c>
      <c r="J497">
        <f ca="1">Transactions!$I497-Transactions!$H497</f>
        <v>4.99</v>
      </c>
    </row>
    <row r="498" spans="1:10" x14ac:dyDescent="0.45">
      <c r="A498" t="s">
        <v>270</v>
      </c>
      <c r="B498">
        <v>221</v>
      </c>
      <c r="C498">
        <v>5</v>
      </c>
      <c r="D498" s="3">
        <v>45727</v>
      </c>
      <c r="E498" t="str">
        <f>TEXT(Transactions!$D498,"dddd")</f>
        <v>Tuesday</v>
      </c>
      <c r="F498" t="s">
        <v>512</v>
      </c>
      <c r="G498" t="b">
        <v>1</v>
      </c>
      <c r="H498">
        <f ca="1">SUMIFS(Sales_Transactions!H:H, Sales_Transactions!A:A, A498)</f>
        <v>79.34</v>
      </c>
      <c r="I498">
        <f>SUMIFS(Sales_Transactions!G:G, Sales_Transactions!A:A, A498)</f>
        <v>79.34</v>
      </c>
      <c r="J498">
        <f ca="1">Transactions!$I498-Transactions!$H498</f>
        <v>0</v>
      </c>
    </row>
    <row r="499" spans="1:10" x14ac:dyDescent="0.45">
      <c r="A499" t="s">
        <v>271</v>
      </c>
      <c r="B499">
        <v>210</v>
      </c>
      <c r="C499">
        <v>2</v>
      </c>
      <c r="D499" s="3">
        <v>45694</v>
      </c>
      <c r="E499" t="str">
        <f>TEXT(Transactions!$D499,"dddd")</f>
        <v>Thursday</v>
      </c>
      <c r="F499" t="s">
        <v>512</v>
      </c>
      <c r="G499" t="b">
        <v>1</v>
      </c>
      <c r="H499">
        <f ca="1">SUMIFS(Sales_Transactions!H:H, Sales_Transactions!A:A, A499)</f>
        <v>83.330000000000013</v>
      </c>
      <c r="I499">
        <f>SUMIFS(Sales_Transactions!G:G, Sales_Transactions!A:A, A499)</f>
        <v>100.83000000000001</v>
      </c>
      <c r="J499">
        <f ca="1">Transactions!$I499-Transactions!$H499</f>
        <v>17.5</v>
      </c>
    </row>
    <row r="500" spans="1:10" x14ac:dyDescent="0.45">
      <c r="A500" t="s">
        <v>509</v>
      </c>
      <c r="B500">
        <v>207</v>
      </c>
      <c r="C500">
        <v>4</v>
      </c>
      <c r="D500" s="3">
        <v>45694</v>
      </c>
      <c r="E500" t="str">
        <f>TEXT(Transactions!$D500,"dddd")</f>
        <v>Thursday</v>
      </c>
      <c r="F500" t="s">
        <v>511</v>
      </c>
      <c r="G500" t="b">
        <v>1</v>
      </c>
      <c r="H500">
        <f ca="1">SUMIFS(Sales_Transactions!H:H, Sales_Transactions!A:A, A500)</f>
        <v>47.39</v>
      </c>
      <c r="I500">
        <f>SUMIFS(Sales_Transactions!G:G, Sales_Transactions!A:A, A500)</f>
        <v>47.39</v>
      </c>
      <c r="J500">
        <f ca="1">Transactions!$I500-Transactions!$H500</f>
        <v>0</v>
      </c>
    </row>
    <row r="501" spans="1:10" x14ac:dyDescent="0.45">
      <c r="A501" t="s">
        <v>510</v>
      </c>
      <c r="B501">
        <v>212</v>
      </c>
      <c r="C501">
        <v>4</v>
      </c>
      <c r="D501" s="3">
        <v>45749</v>
      </c>
      <c r="E501" t="str">
        <f>TEXT(Transactions!$D501,"dddd")</f>
        <v>Wednesday</v>
      </c>
      <c r="F501" t="s">
        <v>511</v>
      </c>
      <c r="G501" t="b">
        <v>0</v>
      </c>
      <c r="H501">
        <f ca="1">SUMIFS(Sales_Transactions!H:H, Sales_Transactions!A:A, A501)</f>
        <v>47.88000000000001</v>
      </c>
      <c r="I501">
        <f>SUMIFS(Sales_Transactions!G:G, Sales_Transactions!A:A, A501)</f>
        <v>47.88000000000001</v>
      </c>
      <c r="J501">
        <f ca="1">Transactions!$I501-Transactions!$H501</f>
        <v>0</v>
      </c>
    </row>
    <row r="505" spans="1:10" x14ac:dyDescent="0.45">
      <c r="E505"/>
    </row>
    <row r="506" spans="1:10" x14ac:dyDescent="0.45">
      <c r="E506"/>
    </row>
  </sheetData>
  <phoneticPr fontId="2" type="noConversion"/>
  <conditionalFormatting sqref="A1:A1048576">
    <cfRule type="duplicateValues" dxfId="1" priority="1"/>
  </conditionalFormatting>
  <conditionalFormatting sqref="A2:A501">
    <cfRule type="duplicateValues" dxfId="0" priority="2"/>
  </conditionalFormatting>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30C2C-0EEC-5346-9F53-ED90834945D0}">
  <dimension ref="A1:M501"/>
  <sheetViews>
    <sheetView tabSelected="1" zoomScaleNormal="100" workbookViewId="0">
      <selection activeCell="G295" sqref="G295"/>
    </sheetView>
  </sheetViews>
  <sheetFormatPr defaultColWidth="8.796875" defaultRowHeight="14.25" x14ac:dyDescent="0.45"/>
  <cols>
    <col min="1" max="1" width="14" bestFit="1" customWidth="1"/>
    <col min="2" max="2" width="19.19921875" customWidth="1"/>
    <col min="3" max="3" width="14.796875" customWidth="1"/>
    <col min="4" max="4" width="25.3984375" style="3" bestFit="1" customWidth="1"/>
    <col min="5" max="5" width="17.6640625" customWidth="1"/>
    <col min="6" max="6" width="10.46484375" customWidth="1"/>
    <col min="7" max="7" width="39" customWidth="1"/>
    <col min="8" max="8" width="18.46484375" customWidth="1"/>
    <col min="9" max="9" width="16.1328125" customWidth="1"/>
    <col min="10" max="10" width="20.1328125" bestFit="1" customWidth="1"/>
    <col min="11" max="11" width="17" bestFit="1" customWidth="1"/>
    <col min="12" max="12" width="21" customWidth="1"/>
    <col min="13" max="13" width="25.33203125" customWidth="1"/>
    <col min="14" max="14" width="18.46484375" customWidth="1"/>
  </cols>
  <sheetData>
    <row r="1" spans="1:13" x14ac:dyDescent="0.45">
      <c r="A1" t="s">
        <v>733</v>
      </c>
      <c r="B1" t="s">
        <v>0</v>
      </c>
      <c r="C1" t="s">
        <v>5</v>
      </c>
      <c r="D1" s="3" t="s">
        <v>734</v>
      </c>
      <c r="E1" t="s">
        <v>1260</v>
      </c>
      <c r="F1" t="s">
        <v>2</v>
      </c>
      <c r="G1" t="s">
        <v>735</v>
      </c>
      <c r="H1" t="s">
        <v>736</v>
      </c>
      <c r="I1" t="s">
        <v>737</v>
      </c>
      <c r="J1" t="s">
        <v>7</v>
      </c>
      <c r="K1" t="s">
        <v>738</v>
      </c>
      <c r="L1" t="s">
        <v>8</v>
      </c>
      <c r="M1" t="s">
        <v>739</v>
      </c>
    </row>
    <row r="2" spans="1:13" hidden="1" x14ac:dyDescent="0.45">
      <c r="A2" t="s">
        <v>986</v>
      </c>
      <c r="B2" t="s">
        <v>273</v>
      </c>
      <c r="C2">
        <f>_xlfn.XLOOKUP(Table3[[#This Row],[Transaction_ID]],Table1[Transaction_ID],Table1[Cashier_ID])</f>
        <v>217</v>
      </c>
      <c r="D2" s="3">
        <f>_xlfn.XLOOKUP(Table3[[#This Row],[Transaction_ID]],Table1[Transaction_ID],Table1[Transaction_Date])</f>
        <v>45731</v>
      </c>
      <c r="E2" t="str">
        <f>TEXT(Transactions!$D2,"dddd")</f>
        <v>Saturday</v>
      </c>
      <c r="F2">
        <v>123548</v>
      </c>
      <c r="G2" t="s">
        <v>753</v>
      </c>
      <c r="H2">
        <v>4</v>
      </c>
      <c r="I2">
        <v>0</v>
      </c>
      <c r="J2" t="str">
        <f>_xlfn.XLOOKUP(Table3[[#This Row],[Transaction_ID]],Table1[Transaction_ID],Table1[Payment_Method])</f>
        <v>Cash</v>
      </c>
      <c r="K2" t="s">
        <v>1253</v>
      </c>
      <c r="L2" t="b">
        <v>0</v>
      </c>
      <c r="M2">
        <v>13.96</v>
      </c>
    </row>
    <row r="3" spans="1:13" hidden="1" x14ac:dyDescent="0.45">
      <c r="A3" t="s">
        <v>987</v>
      </c>
      <c r="B3" t="s">
        <v>273</v>
      </c>
      <c r="C3">
        <f>_xlfn.XLOOKUP(Table3[[#This Row],[Transaction_ID]],Table1[Transaction_ID],Table1[Cashier_ID])</f>
        <v>217</v>
      </c>
      <c r="D3" s="3">
        <f>_xlfn.XLOOKUP(Table3[[#This Row],[Transaction_ID]],Table1[Transaction_ID],Table1[Transaction_Date])</f>
        <v>45731</v>
      </c>
      <c r="E3" t="str">
        <f>TEXT(Transactions!$D3,"dddd")</f>
        <v>Saturday</v>
      </c>
      <c r="F3">
        <v>123524</v>
      </c>
      <c r="G3" t="s">
        <v>776</v>
      </c>
      <c r="H3">
        <v>1</v>
      </c>
      <c r="I3" cm="1">
        <f t="array" ref="I3">_xlfn.XLOOKUP(Table3[[#This Row],[SKU]],Table4[SKU],Products!E$2:E$91)</f>
        <v>2.99</v>
      </c>
      <c r="J3" t="str">
        <f>_xlfn.XLOOKUP(Table3[[#This Row],[Transaction_ID]],Table1[Transaction_ID],Table1[Payment_Method])</f>
        <v>Cash</v>
      </c>
      <c r="K3" t="s">
        <v>745</v>
      </c>
      <c r="L3" t="b">
        <f>_xlfn.XLOOKUP(Table3[[#This Row],[Transaction_ID]],Table1[Transaction_ID],Table1[PC_Optimum_Scanned])</f>
        <v>1</v>
      </c>
      <c r="M3">
        <v>11.96</v>
      </c>
    </row>
    <row r="4" spans="1:13" hidden="1" x14ac:dyDescent="0.45">
      <c r="A4" t="s">
        <v>1201</v>
      </c>
      <c r="B4" t="s">
        <v>273</v>
      </c>
      <c r="C4">
        <f>_xlfn.XLOOKUP(Table3[[#This Row],[Transaction_ID]],Table1[Transaction_ID],Table1[Cashier_ID])</f>
        <v>217</v>
      </c>
      <c r="D4" s="3">
        <f>_xlfn.XLOOKUP(Table3[[#This Row],[Transaction_ID]],Table1[Transaction_ID],Table1[Transaction_Date])</f>
        <v>45731</v>
      </c>
      <c r="E4" t="str">
        <f>TEXT(Transactions!$D4,"dddd")</f>
        <v>Saturday</v>
      </c>
      <c r="F4">
        <v>123560</v>
      </c>
      <c r="G4" t="s">
        <v>768</v>
      </c>
      <c r="H4">
        <v>1</v>
      </c>
      <c r="I4" cm="1">
        <f t="array" ref="I4">_xlfn.XLOOKUP(Table3[[#This Row],[SKU]],Table4[SKU],Products!E$2:E$91)</f>
        <v>7.99</v>
      </c>
      <c r="J4" t="str">
        <f>_xlfn.XLOOKUP(Table3[[#This Row],[Transaction_ID]],Table1[Transaction_ID],Table1[Payment_Method])</f>
        <v>Cash</v>
      </c>
      <c r="K4" t="s">
        <v>745</v>
      </c>
      <c r="L4" t="b">
        <f>_xlfn.XLOOKUP(Table3[[#This Row],[Transaction_ID]],Table1[Transaction_ID],Table1[PC_Optimum_Scanned])</f>
        <v>1</v>
      </c>
      <c r="M4">
        <v>31.96</v>
      </c>
    </row>
    <row r="5" spans="1:13" hidden="1" x14ac:dyDescent="0.45">
      <c r="A5" t="s">
        <v>781</v>
      </c>
      <c r="B5" t="s">
        <v>514</v>
      </c>
      <c r="C5">
        <f>_xlfn.XLOOKUP(Table3[[#This Row],[Transaction_ID]],Table1[Transaction_ID],Table1[Cashier_ID])</f>
        <v>213</v>
      </c>
      <c r="D5" s="3">
        <f>_xlfn.XLOOKUP(Table3[[#This Row],[Transaction_ID]],Table1[Transaction_ID],Table1[Transaction_Date])</f>
        <v>45738</v>
      </c>
      <c r="E5" t="str">
        <f>TEXT(Transactions!$D5,"dddd")</f>
        <v>Saturday</v>
      </c>
      <c r="F5">
        <v>123536</v>
      </c>
      <c r="G5" t="s">
        <v>744</v>
      </c>
      <c r="H5">
        <v>1</v>
      </c>
      <c r="I5" cm="1">
        <f t="array" ref="I5">_xlfn.XLOOKUP(Table3[[#This Row],[SKU]],Table4[SKU],Products!E$2:E$91)</f>
        <v>3.49</v>
      </c>
      <c r="J5" t="str">
        <f>_xlfn.XLOOKUP(Table3[[#This Row],[Transaction_ID]],Table1[Transaction_ID],Table1[Payment_Method])</f>
        <v>Cash</v>
      </c>
      <c r="K5" t="s">
        <v>745</v>
      </c>
      <c r="L5" t="b">
        <f>_xlfn.XLOOKUP(Table3[[#This Row],[Transaction_ID]],Table1[Transaction_ID],Table1[PC_Optimum_Scanned])</f>
        <v>1</v>
      </c>
      <c r="M5">
        <v>17.45</v>
      </c>
    </row>
    <row r="6" spans="1:13" hidden="1" x14ac:dyDescent="0.45">
      <c r="A6" t="s">
        <v>933</v>
      </c>
      <c r="B6" t="s">
        <v>274</v>
      </c>
      <c r="C6">
        <f>_xlfn.XLOOKUP(Table3[[#This Row],[Transaction_ID]],Table1[Transaction_ID],Table1[Cashier_ID])</f>
        <v>218</v>
      </c>
      <c r="D6" s="3">
        <f>_xlfn.XLOOKUP(Table3[[#This Row],[Transaction_ID]],Table1[Transaction_ID],Table1[Transaction_Date])</f>
        <v>45738</v>
      </c>
      <c r="E6" t="str">
        <f>TEXT(Transactions!$D6,"dddd")</f>
        <v>Saturday</v>
      </c>
      <c r="F6">
        <v>123542</v>
      </c>
      <c r="G6" t="s">
        <v>1248</v>
      </c>
      <c r="H6">
        <v>3</v>
      </c>
      <c r="I6" cm="1">
        <f t="array" ref="I6">_xlfn.XLOOKUP(Table3[[#This Row],[SKU]],Table4[SKU],Products!E$2:E$91)</f>
        <v>2.4900000000000002</v>
      </c>
      <c r="J6" t="str">
        <f>_xlfn.XLOOKUP(Table3[[#This Row],[Transaction_ID]],Table1[Transaction_ID],Table1[Payment_Method])</f>
        <v>Credit Card</v>
      </c>
      <c r="K6" t="s">
        <v>745</v>
      </c>
      <c r="L6" t="b">
        <f>_xlfn.XLOOKUP(Table3[[#This Row],[Transaction_ID]],Table1[Transaction_ID],Table1[PC_Optimum_Scanned])</f>
        <v>0</v>
      </c>
      <c r="M6">
        <v>7.4700000000000006</v>
      </c>
    </row>
    <row r="7" spans="1:13" hidden="1" x14ac:dyDescent="0.45">
      <c r="A7" t="s">
        <v>1100</v>
      </c>
      <c r="B7" t="s">
        <v>13</v>
      </c>
      <c r="C7">
        <f>_xlfn.XLOOKUP(Table3[[#This Row],[Transaction_ID]],Table1[Transaction_ID],Table1[Cashier_ID])</f>
        <v>214</v>
      </c>
      <c r="D7" s="3">
        <f>_xlfn.XLOOKUP(Table3[[#This Row],[Transaction_ID]],Table1[Transaction_ID],Table1[Transaction_Date])</f>
        <v>45728</v>
      </c>
      <c r="E7" t="str">
        <f>TEXT(Transactions!$D7,"dddd")</f>
        <v>Saturday</v>
      </c>
      <c r="F7">
        <v>123587</v>
      </c>
      <c r="G7" t="s">
        <v>776</v>
      </c>
      <c r="H7">
        <v>1</v>
      </c>
      <c r="I7" cm="1">
        <f t="array" ref="I7">_xlfn.XLOOKUP(Table3[[#This Row],[SKU]],Table4[SKU],Products!E$2:E$91)</f>
        <v>3.99</v>
      </c>
      <c r="J7" t="str">
        <f>_xlfn.XLOOKUP(Table3[[#This Row],[Transaction_ID]],Table1[Transaction_ID],Table1[Payment_Method])</f>
        <v>Credit Card</v>
      </c>
      <c r="K7" t="s">
        <v>745</v>
      </c>
      <c r="L7" t="b">
        <f>_xlfn.XLOOKUP(Table3[[#This Row],[Transaction_ID]],Table1[Transaction_ID],Table1[PC_Optimum_Scanned])</f>
        <v>1</v>
      </c>
      <c r="M7">
        <v>3.99</v>
      </c>
    </row>
    <row r="8" spans="1:13" hidden="1" x14ac:dyDescent="0.45">
      <c r="A8" t="s">
        <v>944</v>
      </c>
      <c r="B8" t="s">
        <v>276</v>
      </c>
      <c r="C8">
        <f>_xlfn.XLOOKUP(Table3[[#This Row],[Transaction_ID]],Table1[Transaction_ID],Table1[Cashier_ID])</f>
        <v>221</v>
      </c>
      <c r="D8" s="3">
        <f>_xlfn.XLOOKUP(Table3[[#This Row],[Transaction_ID]],Table1[Transaction_ID],Table1[Transaction_Date])</f>
        <v>45728</v>
      </c>
      <c r="E8" t="str">
        <f>TEXT(Transactions!$D8,"dddd")</f>
        <v>Wednesday</v>
      </c>
      <c r="F8">
        <v>123581</v>
      </c>
      <c r="G8" t="s">
        <v>1249</v>
      </c>
      <c r="H8">
        <v>2</v>
      </c>
      <c r="I8">
        <f>IF(AND(Table3[[#This Row],[Return_Reason]]="50% Missed",Table3[[#This Row],[Original_Amount_Paid]]&gt;0),Table3[[#This Row],[Original_Amount_Paid]]/2,0)</f>
        <v>2.99</v>
      </c>
      <c r="J8" t="str">
        <f>_xlfn.XLOOKUP(Table3[[#This Row],[Transaction_ID]],Table1[Transaction_ID],Table1[Payment_Method])</f>
        <v>Credit Card</v>
      </c>
      <c r="K8" t="s">
        <v>745</v>
      </c>
      <c r="L8" t="b">
        <f>_xlfn.XLOOKUP(Table3[[#This Row],[Transaction_ID]],Table1[Transaction_ID],Table1[PC_Optimum_Scanned])</f>
        <v>1</v>
      </c>
      <c r="M8">
        <v>5.98</v>
      </c>
    </row>
    <row r="9" spans="1:13" hidden="1" x14ac:dyDescent="0.45">
      <c r="A9" t="s">
        <v>1057</v>
      </c>
      <c r="B9" t="s">
        <v>277</v>
      </c>
      <c r="C9">
        <f>_xlfn.XLOOKUP(Table3[[#This Row],[Transaction_ID]],Table1[Transaction_ID],Table1[Cashier_ID])</f>
        <v>217</v>
      </c>
      <c r="D9" s="3">
        <f>_xlfn.XLOOKUP(Table3[[#This Row],[Transaction_ID]],Table1[Transaction_ID],Table1[Transaction_Date])</f>
        <v>45728</v>
      </c>
      <c r="E9" t="str">
        <f>TEXT(Transactions!$D9,"dddd")</f>
        <v>Wednesday</v>
      </c>
      <c r="F9">
        <v>123556</v>
      </c>
      <c r="G9" t="s">
        <v>776</v>
      </c>
      <c r="H9">
        <v>1</v>
      </c>
      <c r="I9" cm="1">
        <f t="array" ref="I9">_xlfn.XLOOKUP(Table3[[#This Row],[SKU]],Table4[SKU],Products!E$2:E$91)</f>
        <v>9.99</v>
      </c>
      <c r="J9" t="str">
        <f>_xlfn.XLOOKUP(Table3[[#This Row],[Transaction_ID]],Table1[Transaction_ID],Table1[Payment_Method])</f>
        <v>Credit Card</v>
      </c>
      <c r="K9" t="s">
        <v>745</v>
      </c>
      <c r="L9" t="b">
        <f>_xlfn.XLOOKUP(Table3[[#This Row],[Transaction_ID]],Table1[Transaction_ID],Table1[PC_Optimum_Scanned])</f>
        <v>0</v>
      </c>
      <c r="M9">
        <v>19.98</v>
      </c>
    </row>
    <row r="10" spans="1:13" hidden="1" x14ac:dyDescent="0.45">
      <c r="A10" t="s">
        <v>1077</v>
      </c>
      <c r="B10" t="s">
        <v>277</v>
      </c>
      <c r="C10">
        <f>_xlfn.XLOOKUP(Table3[[#This Row],[Transaction_ID]],Table1[Transaction_ID],Table1[Cashier_ID])</f>
        <v>217</v>
      </c>
      <c r="D10" s="3">
        <f>_xlfn.XLOOKUP(Table3[[#This Row],[Transaction_ID]],Table1[Transaction_ID],Table1[Transaction_Date])</f>
        <v>45728</v>
      </c>
      <c r="E10" t="str">
        <f>TEXT(Transactions!$D10,"dddd")</f>
        <v>Wednesday</v>
      </c>
      <c r="F10">
        <v>123550</v>
      </c>
      <c r="G10" t="s">
        <v>1246</v>
      </c>
      <c r="H10">
        <v>0</v>
      </c>
      <c r="I10">
        <v>0</v>
      </c>
      <c r="J10" t="str">
        <f>_xlfn.XLOOKUP(Table3[[#This Row],[Transaction_ID]],Table1[Transaction_ID],Table1[Payment_Method])</f>
        <v>Credit Card</v>
      </c>
      <c r="K10" t="s">
        <v>1253</v>
      </c>
      <c r="L10" t="b">
        <v>0</v>
      </c>
      <c r="M10">
        <v>29.95</v>
      </c>
    </row>
    <row r="11" spans="1:13" hidden="1" x14ac:dyDescent="0.45">
      <c r="A11" t="s">
        <v>882</v>
      </c>
      <c r="B11" t="s">
        <v>277</v>
      </c>
      <c r="C11">
        <f>_xlfn.XLOOKUP(Table3[[#This Row],[Transaction_ID]],Table1[Transaction_ID],Table1[Cashier_ID])</f>
        <v>217</v>
      </c>
      <c r="D11" s="3">
        <f>_xlfn.XLOOKUP(Table3[[#This Row],[Transaction_ID]],Table1[Transaction_ID],Table1[Transaction_Date])</f>
        <v>45728</v>
      </c>
      <c r="E11" t="str">
        <f>TEXT(Transactions!$D11,"dddd")</f>
        <v>Saturday</v>
      </c>
      <c r="F11">
        <v>123549</v>
      </c>
      <c r="G11" t="s">
        <v>1246</v>
      </c>
      <c r="H11">
        <v>0</v>
      </c>
      <c r="I11">
        <v>0</v>
      </c>
      <c r="J11" t="str">
        <f>_xlfn.XLOOKUP(Table3[[#This Row],[Transaction_ID]],Table1[Transaction_ID],Table1[Payment_Method])</f>
        <v>Credit Card</v>
      </c>
      <c r="K11" t="s">
        <v>1253</v>
      </c>
      <c r="L11" t="b">
        <v>0</v>
      </c>
      <c r="M11">
        <v>4.99</v>
      </c>
    </row>
    <row r="12" spans="1:13" hidden="1" x14ac:dyDescent="0.45">
      <c r="A12" t="s">
        <v>1227</v>
      </c>
      <c r="B12" t="s">
        <v>277</v>
      </c>
      <c r="C12">
        <f>_xlfn.XLOOKUP(Table3[[#This Row],[Transaction_ID]],Table1[Transaction_ID],Table1[Cashier_ID])</f>
        <v>217</v>
      </c>
      <c r="D12" s="3">
        <f>_xlfn.XLOOKUP(Table3[[#This Row],[Transaction_ID]],Table1[Transaction_ID],Table1[Transaction_Date])</f>
        <v>45728</v>
      </c>
      <c r="E12" t="str">
        <f>TEXT(Transactions!$D12,"dddd")</f>
        <v>Saturday</v>
      </c>
      <c r="F12">
        <v>123599</v>
      </c>
      <c r="G12" t="s">
        <v>744</v>
      </c>
      <c r="H12">
        <v>2</v>
      </c>
      <c r="I12" cm="1">
        <f t="array" ref="I12">_xlfn.XLOOKUP(Table3[[#This Row],[SKU]],Table4[SKU],Products!E$2:E$91)</f>
        <v>6.99</v>
      </c>
      <c r="J12" t="str">
        <f>_xlfn.XLOOKUP(Table3[[#This Row],[Transaction_ID]],Table1[Transaction_ID],Table1[Payment_Method])</f>
        <v>Credit Card</v>
      </c>
      <c r="K12" t="s">
        <v>745</v>
      </c>
      <c r="L12" t="b">
        <f>_xlfn.XLOOKUP(Table3[[#This Row],[Transaction_ID]],Table1[Transaction_ID],Table1[PC_Optimum_Scanned])</f>
        <v>0</v>
      </c>
      <c r="M12">
        <v>13.98</v>
      </c>
    </row>
    <row r="13" spans="1:13" hidden="1" x14ac:dyDescent="0.45">
      <c r="A13" t="s">
        <v>930</v>
      </c>
      <c r="B13" t="s">
        <v>15</v>
      </c>
      <c r="C13">
        <f>_xlfn.XLOOKUP(Table3[[#This Row],[Transaction_ID]],Table1[Transaction_ID],Table1[Cashier_ID])</f>
        <v>215</v>
      </c>
      <c r="D13" s="3">
        <f>_xlfn.XLOOKUP(Table3[[#This Row],[Transaction_ID]],Table1[Transaction_ID],Table1[Transaction_Date])</f>
        <v>45745</v>
      </c>
      <c r="E13" t="str">
        <f>TEXT(Transactions!$D13,"dddd")</f>
        <v>Wednesday</v>
      </c>
      <c r="F13">
        <v>123557</v>
      </c>
      <c r="G13" t="s">
        <v>753</v>
      </c>
      <c r="H13">
        <v>4</v>
      </c>
      <c r="I13">
        <v>0</v>
      </c>
      <c r="J13" t="str">
        <f>_xlfn.XLOOKUP(Table3[[#This Row],[Transaction_ID]],Table1[Transaction_ID],Table1[Payment_Method])</f>
        <v>Credit Card</v>
      </c>
      <c r="K13" t="s">
        <v>1253</v>
      </c>
      <c r="L13" t="b">
        <v>0</v>
      </c>
      <c r="M13">
        <v>25.96</v>
      </c>
    </row>
    <row r="14" spans="1:13" hidden="1" x14ac:dyDescent="0.45">
      <c r="A14" t="s">
        <v>1209</v>
      </c>
      <c r="B14" t="s">
        <v>17</v>
      </c>
      <c r="C14">
        <f>_xlfn.XLOOKUP(Table3[[#This Row],[Transaction_ID]],Table1[Transaction_ID],Table1[Cashier_ID])</f>
        <v>219</v>
      </c>
      <c r="D14" s="3">
        <f>_xlfn.XLOOKUP(Table3[[#This Row],[Transaction_ID]],Table1[Transaction_ID],Table1[Transaction_Date])</f>
        <v>45693</v>
      </c>
      <c r="E14" t="str">
        <f>TEXT(Transactions!$D14,"dddd")</f>
        <v>Wednesday</v>
      </c>
      <c r="F14">
        <v>123520</v>
      </c>
      <c r="G14" t="s">
        <v>1246</v>
      </c>
      <c r="H14">
        <v>0</v>
      </c>
      <c r="I14">
        <v>0</v>
      </c>
      <c r="J14" t="str">
        <f>_xlfn.XLOOKUP(Table3[[#This Row],[Transaction_ID]],Table1[Transaction_ID],Table1[Payment_Method])</f>
        <v>Credit Card</v>
      </c>
      <c r="K14" t="s">
        <v>1253</v>
      </c>
      <c r="L14" t="b">
        <v>0</v>
      </c>
      <c r="M14">
        <v>10.47</v>
      </c>
    </row>
    <row r="15" spans="1:13" hidden="1" x14ac:dyDescent="0.45">
      <c r="A15" t="s">
        <v>1160</v>
      </c>
      <c r="B15" t="s">
        <v>279</v>
      </c>
      <c r="C15">
        <f>_xlfn.XLOOKUP(Table3[[#This Row],[Transaction_ID]],Table1[Transaction_ID],Table1[Cashier_ID])</f>
        <v>217</v>
      </c>
      <c r="D15" s="3">
        <f>_xlfn.XLOOKUP(Table3[[#This Row],[Transaction_ID]],Table1[Transaction_ID],Table1[Transaction_Date])</f>
        <v>45720</v>
      </c>
      <c r="E15" t="str">
        <f>TEXT(Transactions!$D15,"dddd")</f>
        <v>Wednesday</v>
      </c>
      <c r="F15">
        <v>123549</v>
      </c>
      <c r="G15" t="s">
        <v>1246</v>
      </c>
      <c r="H15">
        <v>0</v>
      </c>
      <c r="I15">
        <v>0</v>
      </c>
      <c r="J15" t="str">
        <f>_xlfn.XLOOKUP(Table3[[#This Row],[Transaction_ID]],Table1[Transaction_ID],Table1[Payment_Method])</f>
        <v>Debit Card</v>
      </c>
      <c r="K15" t="s">
        <v>1253</v>
      </c>
      <c r="L15" t="b">
        <v>0</v>
      </c>
      <c r="M15">
        <v>14.97</v>
      </c>
    </row>
    <row r="16" spans="1:13" hidden="1" x14ac:dyDescent="0.45">
      <c r="A16" t="s">
        <v>1116</v>
      </c>
      <c r="B16" t="s">
        <v>280</v>
      </c>
      <c r="C16">
        <f>_xlfn.XLOOKUP(Table3[[#This Row],[Transaction_ID]],Table1[Transaction_ID],Table1[Cashier_ID])</f>
        <v>210</v>
      </c>
      <c r="D16" s="3">
        <f>_xlfn.XLOOKUP(Table3[[#This Row],[Transaction_ID]],Table1[Transaction_ID],Table1[Transaction_Date])</f>
        <v>45720</v>
      </c>
      <c r="E16" t="str">
        <f>TEXT(Transactions!$D16,"dddd")</f>
        <v>Tuesday</v>
      </c>
      <c r="F16">
        <v>123538</v>
      </c>
      <c r="G16" t="s">
        <v>748</v>
      </c>
      <c r="H16">
        <v>3</v>
      </c>
      <c r="I16" cm="1">
        <f t="array" ref="I16">_xlfn.XLOOKUP(Table3[[#This Row],[SKU]],Table4[SKU],Products!E$2:E$91)</f>
        <v>5.49</v>
      </c>
      <c r="J16" t="str">
        <f>_xlfn.XLOOKUP(Table3[[#This Row],[Transaction_ID]],Table1[Transaction_ID],Table1[Payment_Method])</f>
        <v>Credit Card</v>
      </c>
      <c r="K16" t="s">
        <v>745</v>
      </c>
      <c r="L16" t="b">
        <f>_xlfn.XLOOKUP(Table3[[#This Row],[Transaction_ID]],Table1[Transaction_ID],Table1[PC_Optimum_Scanned])</f>
        <v>0</v>
      </c>
      <c r="M16">
        <v>16.47</v>
      </c>
    </row>
    <row r="17" spans="1:13" hidden="1" x14ac:dyDescent="0.45">
      <c r="A17" t="s">
        <v>1161</v>
      </c>
      <c r="B17" t="s">
        <v>280</v>
      </c>
      <c r="C17">
        <f>_xlfn.XLOOKUP(Table3[[#This Row],[Transaction_ID]],Table1[Transaction_ID],Table1[Cashier_ID])</f>
        <v>210</v>
      </c>
      <c r="D17" s="3">
        <f>_xlfn.XLOOKUP(Table3[[#This Row],[Transaction_ID]],Table1[Transaction_ID],Table1[Transaction_Date])</f>
        <v>45720</v>
      </c>
      <c r="E17" t="str">
        <f>TEXT(Transactions!$D17,"dddd")</f>
        <v>Tuesday</v>
      </c>
      <c r="F17">
        <v>123514</v>
      </c>
      <c r="G17" t="s">
        <v>776</v>
      </c>
      <c r="H17">
        <v>3</v>
      </c>
      <c r="I17" cm="1">
        <f t="array" ref="I17">_xlfn.XLOOKUP(Table3[[#This Row],[SKU]],Table4[SKU],Products!E$2:E$91)</f>
        <v>9.99</v>
      </c>
      <c r="J17" t="str">
        <f>_xlfn.XLOOKUP(Table3[[#This Row],[Transaction_ID]],Table1[Transaction_ID],Table1[Payment_Method])</f>
        <v>Credit Card</v>
      </c>
      <c r="K17" t="s">
        <v>745</v>
      </c>
      <c r="L17" t="b">
        <f>_xlfn.XLOOKUP(Table3[[#This Row],[Transaction_ID]],Table1[Transaction_ID],Table1[PC_Optimum_Scanned])</f>
        <v>0</v>
      </c>
      <c r="M17">
        <v>29.97</v>
      </c>
    </row>
    <row r="18" spans="1:13" hidden="1" x14ac:dyDescent="0.45">
      <c r="A18" t="s">
        <v>1071</v>
      </c>
      <c r="B18" t="s">
        <v>280</v>
      </c>
      <c r="C18">
        <f>_xlfn.XLOOKUP(Table3[[#This Row],[Transaction_ID]],Table1[Transaction_ID],Table1[Cashier_ID])</f>
        <v>210</v>
      </c>
      <c r="D18" s="3">
        <f>_xlfn.XLOOKUP(Table3[[#This Row],[Transaction_ID]],Table1[Transaction_ID],Table1[Transaction_Date])</f>
        <v>45720</v>
      </c>
      <c r="E18" t="str">
        <f>TEXT(Transactions!$D18,"dddd")</f>
        <v>Sunday</v>
      </c>
      <c r="F18">
        <v>123566</v>
      </c>
      <c r="G18" t="s">
        <v>1246</v>
      </c>
      <c r="H18">
        <v>0</v>
      </c>
      <c r="I18">
        <v>0</v>
      </c>
      <c r="J18" t="str">
        <f>_xlfn.XLOOKUP(Table3[[#This Row],[Transaction_ID]],Table1[Transaction_ID],Table1[Payment_Method])</f>
        <v>Credit Card</v>
      </c>
      <c r="K18" t="s">
        <v>1253</v>
      </c>
      <c r="L18" t="b">
        <v>0</v>
      </c>
      <c r="M18">
        <v>9.9600000000000009</v>
      </c>
    </row>
    <row r="19" spans="1:13" x14ac:dyDescent="0.45">
      <c r="A19" t="s">
        <v>784</v>
      </c>
      <c r="B19" t="s">
        <v>22</v>
      </c>
      <c r="C19">
        <f>_xlfn.XLOOKUP(Table3[[#This Row],[Transaction_ID]],Table1[Transaction_ID],Table1[Cashier_ID])</f>
        <v>219</v>
      </c>
      <c r="D19" s="3">
        <f>_xlfn.XLOOKUP(Table3[[#This Row],[Transaction_ID]],Table1[Transaction_ID],Table1[Transaction_Date])</f>
        <v>45731</v>
      </c>
      <c r="E19" t="str">
        <f>TEXT(Transactions!$D19,"dddd")</f>
        <v>Sunday</v>
      </c>
      <c r="F19">
        <v>123514</v>
      </c>
      <c r="G19" t="s">
        <v>1247</v>
      </c>
      <c r="H19">
        <v>0</v>
      </c>
      <c r="I19" cm="1">
        <f t="array" ref="I19">_xlfn.XLOOKUP(Table3[[#This Row],[SKU]],Table4[SKU],Products!E$2:E$91)</f>
        <v>9.99</v>
      </c>
      <c r="J19" t="str">
        <f>_xlfn.XLOOKUP(Table3[[#This Row],[Transaction_ID]],Table1[Transaction_ID],Table1[Payment_Method])</f>
        <v>Cash</v>
      </c>
      <c r="K19" t="s">
        <v>745</v>
      </c>
      <c r="L19" t="b">
        <f>_xlfn.XLOOKUP(Table3[[#This Row],[Transaction_ID]],Table1[Transaction_ID],Table1[PC_Optimum_Scanned])</f>
        <v>0</v>
      </c>
      <c r="M19">
        <v>29.97</v>
      </c>
    </row>
    <row r="20" spans="1:13" hidden="1" x14ac:dyDescent="0.45">
      <c r="A20" t="s">
        <v>1125</v>
      </c>
      <c r="B20" t="s">
        <v>22</v>
      </c>
      <c r="C20">
        <f>_xlfn.XLOOKUP(Table3[[#This Row],[Transaction_ID]],Table1[Transaction_ID],Table1[Cashier_ID])</f>
        <v>219</v>
      </c>
      <c r="D20" s="3">
        <f>_xlfn.XLOOKUP(Table3[[#This Row],[Transaction_ID]],Table1[Transaction_ID],Table1[Transaction_Date])</f>
        <v>45731</v>
      </c>
      <c r="E20" t="str">
        <f>TEXT(Transactions!$D20,"dddd")</f>
        <v>Wednesday</v>
      </c>
      <c r="F20">
        <v>123575</v>
      </c>
      <c r="G20" t="s">
        <v>1249</v>
      </c>
      <c r="H20">
        <v>1</v>
      </c>
      <c r="I20">
        <f>IF(AND(Table3[[#This Row],[Return_Reason]]="50% Missed",Table3[[#This Row],[Original_Amount_Paid]]&gt;0),Table3[[#This Row],[Original_Amount_Paid]]/2,0)</f>
        <v>5.2350000000000003</v>
      </c>
      <c r="J20" t="str">
        <f>_xlfn.XLOOKUP(Table3[[#This Row],[Transaction_ID]],Table1[Transaction_ID],Table1[Payment_Method])</f>
        <v>Cash</v>
      </c>
      <c r="K20" t="s">
        <v>745</v>
      </c>
      <c r="L20" t="b">
        <f>_xlfn.XLOOKUP(Table3[[#This Row],[Transaction_ID]],Table1[Transaction_ID],Table1[PC_Optimum_Scanned])</f>
        <v>0</v>
      </c>
      <c r="M20">
        <v>10.47</v>
      </c>
    </row>
    <row r="21" spans="1:13" hidden="1" x14ac:dyDescent="0.45">
      <c r="A21" t="s">
        <v>1216</v>
      </c>
      <c r="B21" t="s">
        <v>23</v>
      </c>
      <c r="C21">
        <f>_xlfn.XLOOKUP(Table3[[#This Row],[Transaction_ID]],Table1[Transaction_ID],Table1[Cashier_ID])</f>
        <v>218</v>
      </c>
      <c r="D21" s="3">
        <f>_xlfn.XLOOKUP(Table3[[#This Row],[Transaction_ID]],Table1[Transaction_ID],Table1[Transaction_Date])</f>
        <v>45731</v>
      </c>
      <c r="E21" t="str">
        <f>TEXT(Transactions!$D21,"dddd")</f>
        <v>Wednesday</v>
      </c>
      <c r="F21">
        <v>123590</v>
      </c>
      <c r="G21" t="s">
        <v>748</v>
      </c>
      <c r="H21">
        <v>2</v>
      </c>
      <c r="I21" cm="1">
        <f t="array" ref="I21">_xlfn.XLOOKUP(Table3[[#This Row],[SKU]],Table4[SKU],Products!E$2:E$91)</f>
        <v>6.99</v>
      </c>
      <c r="J21" t="str">
        <f>_xlfn.XLOOKUP(Table3[[#This Row],[Transaction_ID]],Table1[Transaction_ID],Table1[Payment_Method])</f>
        <v>Credit Card</v>
      </c>
      <c r="K21" t="s">
        <v>745</v>
      </c>
      <c r="L21" t="b">
        <f>_xlfn.XLOOKUP(Table3[[#This Row],[Transaction_ID]],Table1[Transaction_ID],Table1[PC_Optimum_Scanned])</f>
        <v>0</v>
      </c>
      <c r="M21">
        <v>13.98</v>
      </c>
    </row>
    <row r="22" spans="1:13" hidden="1" x14ac:dyDescent="0.45">
      <c r="A22" t="s">
        <v>769</v>
      </c>
      <c r="B22" t="s">
        <v>23</v>
      </c>
      <c r="C22">
        <f>_xlfn.XLOOKUP(Table3[[#This Row],[Transaction_ID]],Table1[Transaction_ID],Table1[Cashier_ID])</f>
        <v>218</v>
      </c>
      <c r="D22" s="3">
        <f>_xlfn.XLOOKUP(Table3[[#This Row],[Transaction_ID]],Table1[Transaction_ID],Table1[Transaction_Date])</f>
        <v>45731</v>
      </c>
      <c r="E22" t="str">
        <f>TEXT(Transactions!$D22,"dddd")</f>
        <v>Saturday</v>
      </c>
      <c r="F22">
        <v>123542</v>
      </c>
      <c r="G22" t="s">
        <v>1246</v>
      </c>
      <c r="H22">
        <v>0</v>
      </c>
      <c r="I22">
        <v>0</v>
      </c>
      <c r="J22" t="str">
        <f>_xlfn.XLOOKUP(Table3[[#This Row],[Transaction_ID]],Table1[Transaction_ID],Table1[Payment_Method])</f>
        <v>Credit Card</v>
      </c>
      <c r="K22" t="s">
        <v>1253</v>
      </c>
      <c r="L22" t="b">
        <v>0</v>
      </c>
      <c r="M22">
        <v>12.45</v>
      </c>
    </row>
    <row r="23" spans="1:13" hidden="1" x14ac:dyDescent="0.45">
      <c r="A23" t="s">
        <v>918</v>
      </c>
      <c r="B23" t="s">
        <v>281</v>
      </c>
      <c r="C23">
        <f>_xlfn.XLOOKUP(Table3[[#This Row],[Transaction_ID]],Table1[Transaction_ID],Table1[Cashier_ID])</f>
        <v>218</v>
      </c>
      <c r="D23" s="3">
        <f>_xlfn.XLOOKUP(Table3[[#This Row],[Transaction_ID]],Table1[Transaction_ID],Table1[Transaction_Date])</f>
        <v>45707</v>
      </c>
      <c r="E23" t="str">
        <f>TEXT(Transactions!$D23,"dddd")</f>
        <v>Saturday</v>
      </c>
      <c r="F23">
        <v>123595</v>
      </c>
      <c r="G23" t="s">
        <v>1249</v>
      </c>
      <c r="H23">
        <v>1</v>
      </c>
      <c r="I23">
        <f>IF(AND(Table3[[#This Row],[Return_Reason]]="50% Missed",Table3[[#This Row],[Original_Amount_Paid]]&gt;0),Table3[[#This Row],[Original_Amount_Paid]]/2,0)</f>
        <v>7.4749999999999996</v>
      </c>
      <c r="J23" t="str">
        <f>_xlfn.XLOOKUP(Table3[[#This Row],[Transaction_ID]],Table1[Transaction_ID],Table1[Payment_Method])</f>
        <v>Credit Card</v>
      </c>
      <c r="K23" t="s">
        <v>745</v>
      </c>
      <c r="L23" t="b">
        <f>_xlfn.XLOOKUP(Table3[[#This Row],[Transaction_ID]],Table1[Transaction_ID],Table1[PC_Optimum_Scanned])</f>
        <v>0</v>
      </c>
      <c r="M23">
        <v>14.95</v>
      </c>
    </row>
    <row r="24" spans="1:13" hidden="1" x14ac:dyDescent="0.45">
      <c r="A24" t="s">
        <v>1200</v>
      </c>
      <c r="B24" t="s">
        <v>282</v>
      </c>
      <c r="C24">
        <f>_xlfn.XLOOKUP(Table3[[#This Row],[Transaction_ID]],Table1[Transaction_ID],Table1[Cashier_ID])</f>
        <v>215</v>
      </c>
      <c r="D24" s="3">
        <f>_xlfn.XLOOKUP(Table3[[#This Row],[Transaction_ID]],Table1[Transaction_ID],Table1[Transaction_Date])</f>
        <v>45707</v>
      </c>
      <c r="E24" t="str">
        <f>TEXT(Transactions!$D24,"dddd")</f>
        <v>Wednesday</v>
      </c>
      <c r="F24">
        <v>123549</v>
      </c>
      <c r="G24" t="s">
        <v>1246</v>
      </c>
      <c r="H24">
        <v>0</v>
      </c>
      <c r="I24">
        <v>0</v>
      </c>
      <c r="J24" t="str">
        <f>_xlfn.XLOOKUP(Table3[[#This Row],[Transaction_ID]],Table1[Transaction_ID],Table1[Payment_Method])</f>
        <v>Credit Card</v>
      </c>
      <c r="K24" t="s">
        <v>1253</v>
      </c>
      <c r="L24" t="b">
        <v>0</v>
      </c>
      <c r="M24">
        <v>24.95</v>
      </c>
    </row>
    <row r="25" spans="1:13" hidden="1" x14ac:dyDescent="0.45">
      <c r="A25" t="s">
        <v>847</v>
      </c>
      <c r="B25" t="s">
        <v>282</v>
      </c>
      <c r="C25">
        <f>_xlfn.XLOOKUP(Table3[[#This Row],[Transaction_ID]],Table1[Transaction_ID],Table1[Cashier_ID])</f>
        <v>215</v>
      </c>
      <c r="D25" s="3">
        <f>_xlfn.XLOOKUP(Table3[[#This Row],[Transaction_ID]],Table1[Transaction_ID],Table1[Transaction_Date])</f>
        <v>45707</v>
      </c>
      <c r="E25" t="str">
        <f>TEXT(Transactions!$D25,"dddd")</f>
        <v>Wednesday</v>
      </c>
      <c r="F25">
        <v>123557</v>
      </c>
      <c r="G25" t="s">
        <v>1246</v>
      </c>
      <c r="H25">
        <v>0</v>
      </c>
      <c r="I25">
        <v>0</v>
      </c>
      <c r="J25" t="str">
        <f>_xlfn.XLOOKUP(Table3[[#This Row],[Transaction_ID]],Table1[Transaction_ID],Table1[Payment_Method])</f>
        <v>Credit Card</v>
      </c>
      <c r="K25" t="s">
        <v>1253</v>
      </c>
      <c r="L25" t="b">
        <v>0</v>
      </c>
      <c r="M25">
        <v>9.98</v>
      </c>
    </row>
    <row r="26" spans="1:13" hidden="1" x14ac:dyDescent="0.45">
      <c r="A26" t="s">
        <v>1173</v>
      </c>
      <c r="B26" t="s">
        <v>25</v>
      </c>
      <c r="C26">
        <f>_xlfn.XLOOKUP(Table3[[#This Row],[Transaction_ID]],Table1[Transaction_ID],Table1[Cashier_ID])</f>
        <v>212</v>
      </c>
      <c r="D26" s="3">
        <f>_xlfn.XLOOKUP(Table3[[#This Row],[Transaction_ID]],Table1[Transaction_ID],Table1[Transaction_Date])</f>
        <v>45707</v>
      </c>
      <c r="E26" t="str">
        <f>TEXT(Transactions!$D26,"dddd")</f>
        <v>Wednesday</v>
      </c>
      <c r="F26">
        <v>123590</v>
      </c>
      <c r="G26" t="s">
        <v>1246</v>
      </c>
      <c r="H26">
        <v>0</v>
      </c>
      <c r="I26">
        <v>0</v>
      </c>
      <c r="J26" t="str">
        <f>_xlfn.XLOOKUP(Table3[[#This Row],[Transaction_ID]],Table1[Transaction_ID],Table1[Payment_Method])</f>
        <v>Credit Card</v>
      </c>
      <c r="K26" t="s">
        <v>1253</v>
      </c>
      <c r="L26" t="b">
        <v>0</v>
      </c>
      <c r="M26">
        <v>34.950000000000003</v>
      </c>
    </row>
    <row r="27" spans="1:13" hidden="1" x14ac:dyDescent="0.45">
      <c r="A27" t="s">
        <v>840</v>
      </c>
      <c r="B27" t="s">
        <v>26</v>
      </c>
      <c r="C27">
        <f>_xlfn.XLOOKUP(Table3[[#This Row],[Transaction_ID]],Table1[Transaction_ID],Table1[Cashier_ID])</f>
        <v>209</v>
      </c>
      <c r="D27" s="3">
        <f>_xlfn.XLOOKUP(Table3[[#This Row],[Transaction_ID]],Table1[Transaction_ID],Table1[Transaction_Date])</f>
        <v>45695</v>
      </c>
      <c r="E27" t="str">
        <f>TEXT(Transactions!$D27,"dddd")</f>
        <v>Wednesday</v>
      </c>
      <c r="F27">
        <v>123526</v>
      </c>
      <c r="G27" t="s">
        <v>1246</v>
      </c>
      <c r="H27">
        <v>0</v>
      </c>
      <c r="I27">
        <v>0</v>
      </c>
      <c r="J27" t="str">
        <f>_xlfn.XLOOKUP(Table3[[#This Row],[Transaction_ID]],Table1[Transaction_ID],Table1[Payment_Method])</f>
        <v>Credit Card</v>
      </c>
      <c r="K27" t="s">
        <v>1253</v>
      </c>
      <c r="L27" t="b">
        <v>0</v>
      </c>
      <c r="M27">
        <v>21.96</v>
      </c>
    </row>
    <row r="28" spans="1:13" hidden="1" x14ac:dyDescent="0.45">
      <c r="A28" t="s">
        <v>970</v>
      </c>
      <c r="B28" t="s">
        <v>26</v>
      </c>
      <c r="C28">
        <f>_xlfn.XLOOKUP(Table3[[#This Row],[Transaction_ID]],Table1[Transaction_ID],Table1[Cashier_ID])</f>
        <v>209</v>
      </c>
      <c r="D28" s="3">
        <f>_xlfn.XLOOKUP(Table3[[#This Row],[Transaction_ID]],Table1[Transaction_ID],Table1[Transaction_Date])</f>
        <v>45695</v>
      </c>
      <c r="E28" t="str">
        <f>TEXT(Transactions!$D28,"dddd")</f>
        <v>Friday</v>
      </c>
      <c r="F28">
        <v>123532</v>
      </c>
      <c r="G28" t="s">
        <v>1246</v>
      </c>
      <c r="H28">
        <v>0</v>
      </c>
      <c r="I28">
        <v>0</v>
      </c>
      <c r="J28" t="str">
        <f>_xlfn.XLOOKUP(Table3[[#This Row],[Transaction_ID]],Table1[Transaction_ID],Table1[Payment_Method])</f>
        <v>Credit Card</v>
      </c>
      <c r="K28" t="s">
        <v>1253</v>
      </c>
      <c r="L28" t="b">
        <v>0</v>
      </c>
      <c r="M28">
        <v>17.98</v>
      </c>
    </row>
    <row r="29" spans="1:13" hidden="1" x14ac:dyDescent="0.45">
      <c r="A29" t="s">
        <v>1015</v>
      </c>
      <c r="B29" t="s">
        <v>284</v>
      </c>
      <c r="C29">
        <f>_xlfn.XLOOKUP(Table3[[#This Row],[Transaction_ID]],Table1[Transaction_ID],Table1[Cashier_ID])</f>
        <v>208</v>
      </c>
      <c r="D29" s="3">
        <f>_xlfn.XLOOKUP(Table3[[#This Row],[Transaction_ID]],Table1[Transaction_ID],Table1[Transaction_Date])</f>
        <v>45695</v>
      </c>
      <c r="E29" t="str">
        <f>TEXT(Transactions!$D29,"dddd")</f>
        <v>Friday</v>
      </c>
      <c r="F29">
        <v>123529</v>
      </c>
      <c r="G29" t="s">
        <v>1246</v>
      </c>
      <c r="H29">
        <v>0</v>
      </c>
      <c r="I29">
        <v>0</v>
      </c>
      <c r="J29" t="str">
        <f>_xlfn.XLOOKUP(Table3[[#This Row],[Transaction_ID]],Table1[Transaction_ID],Table1[Payment_Method])</f>
        <v>Debit Card</v>
      </c>
      <c r="K29" t="s">
        <v>1253</v>
      </c>
      <c r="L29" t="b">
        <v>0</v>
      </c>
      <c r="M29">
        <v>14.95</v>
      </c>
    </row>
    <row r="30" spans="1:13" hidden="1" x14ac:dyDescent="0.45">
      <c r="A30" t="s">
        <v>760</v>
      </c>
      <c r="B30" t="s">
        <v>285</v>
      </c>
      <c r="C30">
        <f>_xlfn.XLOOKUP(Table3[[#This Row],[Transaction_ID]],Table1[Transaction_ID],Table1[Cashier_ID])</f>
        <v>222</v>
      </c>
      <c r="D30" s="3">
        <f>_xlfn.XLOOKUP(Table3[[#This Row],[Transaction_ID]],Table1[Transaction_ID],Table1[Transaction_Date])</f>
        <v>45695</v>
      </c>
      <c r="E30" t="str">
        <f>TEXT(Transactions!$D30,"dddd")</f>
        <v>Friday</v>
      </c>
      <c r="F30">
        <v>123579</v>
      </c>
      <c r="G30" t="s">
        <v>1246</v>
      </c>
      <c r="H30">
        <v>0</v>
      </c>
      <c r="I30">
        <v>0</v>
      </c>
      <c r="J30" t="str">
        <f>_xlfn.XLOOKUP(Table3[[#This Row],[Transaction_ID]],Table1[Transaction_ID],Table1[Payment_Method])</f>
        <v>Debit Card</v>
      </c>
      <c r="K30" t="s">
        <v>1253</v>
      </c>
      <c r="L30" t="b">
        <v>0</v>
      </c>
      <c r="M30">
        <v>27.45</v>
      </c>
    </row>
    <row r="31" spans="1:13" hidden="1" x14ac:dyDescent="0.45">
      <c r="A31" t="s">
        <v>912</v>
      </c>
      <c r="B31" t="s">
        <v>286</v>
      </c>
      <c r="C31">
        <f>_xlfn.XLOOKUP(Table3[[#This Row],[Transaction_ID]],Table1[Transaction_ID],Table1[Cashier_ID])</f>
        <v>220</v>
      </c>
      <c r="D31" s="3">
        <f>_xlfn.XLOOKUP(Table3[[#This Row],[Transaction_ID]],Table1[Transaction_ID],Table1[Transaction_Date])</f>
        <v>45731</v>
      </c>
      <c r="E31" t="str">
        <f>TEXT(Transactions!$D31,"dddd")</f>
        <v>Friday</v>
      </c>
      <c r="F31">
        <v>123536</v>
      </c>
      <c r="G31" t="s">
        <v>776</v>
      </c>
      <c r="H31">
        <v>1</v>
      </c>
      <c r="I31" cm="1">
        <f t="array" ref="I31">_xlfn.XLOOKUP(Table3[[#This Row],[SKU]],Table4[SKU],Products!E$2:E$91)</f>
        <v>3.49</v>
      </c>
      <c r="J31" t="str">
        <f>_xlfn.XLOOKUP(Table3[[#This Row],[Transaction_ID]],Table1[Transaction_ID],Table1[Payment_Method])</f>
        <v>Cash</v>
      </c>
      <c r="K31" t="s">
        <v>745</v>
      </c>
      <c r="L31" t="b">
        <f>_xlfn.XLOOKUP(Table3[[#This Row],[Transaction_ID]],Table1[Transaction_ID],Table1[PC_Optimum_Scanned])</f>
        <v>0</v>
      </c>
      <c r="M31">
        <v>10.47</v>
      </c>
    </row>
    <row r="32" spans="1:13" hidden="1" x14ac:dyDescent="0.45">
      <c r="A32" t="s">
        <v>798</v>
      </c>
      <c r="B32" t="s">
        <v>27</v>
      </c>
      <c r="C32">
        <f>_xlfn.XLOOKUP(Table3[[#This Row],[Transaction_ID]],Table1[Transaction_ID],Table1[Cashier_ID])</f>
        <v>221</v>
      </c>
      <c r="D32" s="3">
        <f>_xlfn.XLOOKUP(Table3[[#This Row],[Transaction_ID]],Table1[Transaction_ID],Table1[Transaction_Date])</f>
        <v>45731</v>
      </c>
      <c r="E32" t="str">
        <f>TEXT(Transactions!$D32,"dddd")</f>
        <v>Saturday</v>
      </c>
      <c r="F32">
        <v>123533</v>
      </c>
      <c r="G32" t="s">
        <v>759</v>
      </c>
      <c r="H32">
        <v>1</v>
      </c>
      <c r="I32" cm="1">
        <f t="array" ref="I32">_xlfn.XLOOKUP(Table3[[#This Row],[SKU]],Table4[SKU],Products!E$2:E$91)</f>
        <v>9.49</v>
      </c>
      <c r="J32" t="str">
        <f>_xlfn.XLOOKUP(Table3[[#This Row],[Transaction_ID]],Table1[Transaction_ID],Table1[Payment_Method])</f>
        <v>Cash</v>
      </c>
      <c r="K32" t="s">
        <v>745</v>
      </c>
      <c r="L32" t="b">
        <f>_xlfn.XLOOKUP(Table3[[#This Row],[Transaction_ID]],Table1[Transaction_ID],Table1[PC_Optimum_Scanned])</f>
        <v>0</v>
      </c>
      <c r="M32">
        <v>9.49</v>
      </c>
    </row>
    <row r="33" spans="1:13" hidden="1" x14ac:dyDescent="0.45">
      <c r="A33" t="s">
        <v>837</v>
      </c>
      <c r="B33" t="s">
        <v>27</v>
      </c>
      <c r="C33">
        <f>_xlfn.XLOOKUP(Table3[[#This Row],[Transaction_ID]],Table1[Transaction_ID],Table1[Cashier_ID])</f>
        <v>221</v>
      </c>
      <c r="D33" s="3">
        <f>_xlfn.XLOOKUP(Table3[[#This Row],[Transaction_ID]],Table1[Transaction_ID],Table1[Transaction_Date])</f>
        <v>45731</v>
      </c>
      <c r="E33" t="str">
        <f>TEXT(Transactions!$D33,"dddd")</f>
        <v>Saturday</v>
      </c>
      <c r="F33">
        <v>123570</v>
      </c>
      <c r="G33" t="s">
        <v>1246</v>
      </c>
      <c r="H33">
        <v>0</v>
      </c>
      <c r="I33">
        <v>0</v>
      </c>
      <c r="J33" t="str">
        <f>_xlfn.XLOOKUP(Table3[[#This Row],[Transaction_ID]],Table1[Transaction_ID],Table1[Payment_Method])</f>
        <v>Cash</v>
      </c>
      <c r="K33" t="s">
        <v>1253</v>
      </c>
      <c r="L33" t="b">
        <v>0</v>
      </c>
      <c r="M33">
        <v>10.98</v>
      </c>
    </row>
    <row r="34" spans="1:13" hidden="1" x14ac:dyDescent="0.45">
      <c r="A34" t="s">
        <v>1185</v>
      </c>
      <c r="B34" t="s">
        <v>288</v>
      </c>
      <c r="C34">
        <f>_xlfn.XLOOKUP(Table3[[#This Row],[Transaction_ID]],Table1[Transaction_ID],Table1[Cashier_ID])</f>
        <v>222</v>
      </c>
      <c r="D34" s="3">
        <f>_xlfn.XLOOKUP(Table3[[#This Row],[Transaction_ID]],Table1[Transaction_ID],Table1[Transaction_Date])</f>
        <v>45746</v>
      </c>
      <c r="E34" t="str">
        <f>TEXT(Transactions!$D34,"dddd")</f>
        <v>Saturday</v>
      </c>
      <c r="F34">
        <v>123534</v>
      </c>
      <c r="G34" t="s">
        <v>744</v>
      </c>
      <c r="H34">
        <v>4</v>
      </c>
      <c r="I34" cm="1">
        <f t="array" ref="I34">_xlfn.XLOOKUP(Table3[[#This Row],[SKU]],Table4[SKU],Products!E$2:E$91)</f>
        <v>10.99</v>
      </c>
      <c r="J34" t="str">
        <f>_xlfn.XLOOKUP(Table3[[#This Row],[Transaction_ID]],Table1[Transaction_ID],Table1[Payment_Method])</f>
        <v>Credit Card</v>
      </c>
      <c r="K34" t="s">
        <v>745</v>
      </c>
      <c r="L34" t="b">
        <f>_xlfn.XLOOKUP(Table3[[#This Row],[Transaction_ID]],Table1[Transaction_ID],Table1[PC_Optimum_Scanned])</f>
        <v>0</v>
      </c>
      <c r="M34">
        <v>29.96</v>
      </c>
    </row>
    <row r="35" spans="1:13" hidden="1" x14ac:dyDescent="0.45">
      <c r="A35" t="s">
        <v>786</v>
      </c>
      <c r="B35" t="s">
        <v>29</v>
      </c>
      <c r="C35">
        <f>_xlfn.XLOOKUP(Table3[[#This Row],[Transaction_ID]],Table1[Transaction_ID],Table1[Cashier_ID])</f>
        <v>210</v>
      </c>
      <c r="D35" s="3">
        <f>_xlfn.XLOOKUP(Table3[[#This Row],[Transaction_ID]],Table1[Transaction_ID],Table1[Transaction_Date])</f>
        <v>45746</v>
      </c>
      <c r="E35" t="str">
        <f>TEXT(Transactions!$D35,"dddd")</f>
        <v>Sunday</v>
      </c>
      <c r="F35">
        <v>123591</v>
      </c>
      <c r="G35" t="s">
        <v>1246</v>
      </c>
      <c r="H35">
        <v>0</v>
      </c>
      <c r="I35">
        <v>0</v>
      </c>
      <c r="J35" t="str">
        <f>_xlfn.XLOOKUP(Table3[[#This Row],[Transaction_ID]],Table1[Transaction_ID],Table1[Payment_Method])</f>
        <v>Credit Card</v>
      </c>
      <c r="K35" t="s">
        <v>1253</v>
      </c>
      <c r="L35" t="b">
        <v>0</v>
      </c>
      <c r="M35">
        <v>17.96</v>
      </c>
    </row>
    <row r="36" spans="1:13" x14ac:dyDescent="0.45">
      <c r="A36" t="s">
        <v>879</v>
      </c>
      <c r="B36" t="s">
        <v>30</v>
      </c>
      <c r="C36">
        <f>_xlfn.XLOOKUP(Table3[[#This Row],[Transaction_ID]],Table1[Transaction_ID],Table1[Cashier_ID])</f>
        <v>222</v>
      </c>
      <c r="D36" s="3">
        <f>_xlfn.XLOOKUP(Table3[[#This Row],[Transaction_ID]],Table1[Transaction_ID],Table1[Transaction_Date])</f>
        <v>45746</v>
      </c>
      <c r="E36" t="str">
        <f>TEXT(Transactions!$D36,"dddd")</f>
        <v>Sunday</v>
      </c>
      <c r="F36">
        <v>123551</v>
      </c>
      <c r="G36" t="s">
        <v>744</v>
      </c>
      <c r="H36">
        <v>4</v>
      </c>
      <c r="I36" cm="1">
        <f t="array" ref="I36">_xlfn.XLOOKUP(Table3[[#This Row],[SKU]],Table4[SKU],Products!E$2:E$91)</f>
        <v>6.49</v>
      </c>
      <c r="J36" t="str">
        <f>_xlfn.XLOOKUP(Table3[[#This Row],[Transaction_ID]],Table1[Transaction_ID],Table1[Payment_Method])</f>
        <v>Credit Card</v>
      </c>
      <c r="K36" t="s">
        <v>745</v>
      </c>
      <c r="L36" t="b">
        <f>_xlfn.XLOOKUP(Table3[[#This Row],[Transaction_ID]],Table1[Transaction_ID],Table1[PC_Optimum_Scanned])</f>
        <v>0</v>
      </c>
      <c r="M36">
        <v>25.96</v>
      </c>
    </row>
    <row r="37" spans="1:13" hidden="1" x14ac:dyDescent="0.45">
      <c r="A37" t="s">
        <v>966</v>
      </c>
      <c r="B37" t="s">
        <v>30</v>
      </c>
      <c r="C37">
        <f>_xlfn.XLOOKUP(Table3[[#This Row],[Transaction_ID]],Table1[Transaction_ID],Table1[Cashier_ID])</f>
        <v>222</v>
      </c>
      <c r="D37" s="3">
        <f>_xlfn.XLOOKUP(Table3[[#This Row],[Transaction_ID]],Table1[Transaction_ID],Table1[Transaction_Date])</f>
        <v>45746</v>
      </c>
      <c r="E37" t="str">
        <f>TEXT(Transactions!$D37,"dddd")</f>
        <v>Sunday</v>
      </c>
      <c r="F37">
        <v>123567</v>
      </c>
      <c r="G37" t="s">
        <v>1246</v>
      </c>
      <c r="H37">
        <v>0</v>
      </c>
      <c r="I37">
        <v>0</v>
      </c>
      <c r="J37" t="str">
        <f>_xlfn.XLOOKUP(Table3[[#This Row],[Transaction_ID]],Table1[Transaction_ID],Table1[Payment_Method])</f>
        <v>Credit Card</v>
      </c>
      <c r="K37" t="s">
        <v>1253</v>
      </c>
      <c r="L37" t="b">
        <v>0</v>
      </c>
      <c r="M37">
        <v>3.49</v>
      </c>
    </row>
    <row r="38" spans="1:13" hidden="1" x14ac:dyDescent="0.45">
      <c r="A38" t="s">
        <v>1070</v>
      </c>
      <c r="B38" t="s">
        <v>289</v>
      </c>
      <c r="C38">
        <f>_xlfn.XLOOKUP(Table3[[#This Row],[Transaction_ID]],Table1[Transaction_ID],Table1[Cashier_ID])</f>
        <v>212</v>
      </c>
      <c r="D38" s="3">
        <f>_xlfn.XLOOKUP(Table3[[#This Row],[Transaction_ID]],Table1[Transaction_ID],Table1[Transaction_Date])</f>
        <v>45695</v>
      </c>
      <c r="E38" t="str">
        <f>TEXT(Transactions!$D38,"dddd")</f>
        <v>Sunday</v>
      </c>
      <c r="F38">
        <v>123584</v>
      </c>
      <c r="G38" t="s">
        <v>1246</v>
      </c>
      <c r="H38">
        <v>0</v>
      </c>
      <c r="I38">
        <v>0</v>
      </c>
      <c r="J38" t="str">
        <f>_xlfn.XLOOKUP(Table3[[#This Row],[Transaction_ID]],Table1[Transaction_ID],Table1[Payment_Method])</f>
        <v>Credit Card</v>
      </c>
      <c r="K38" t="s">
        <v>1253</v>
      </c>
      <c r="L38" t="b">
        <v>0</v>
      </c>
      <c r="M38">
        <v>19.96</v>
      </c>
    </row>
    <row r="39" spans="1:13" hidden="1" x14ac:dyDescent="0.45">
      <c r="A39" t="s">
        <v>1098</v>
      </c>
      <c r="B39" t="s">
        <v>31</v>
      </c>
      <c r="C39">
        <f>_xlfn.XLOOKUP(Table3[[#This Row],[Transaction_ID]],Table1[Transaction_ID],Table1[Cashier_ID])</f>
        <v>207</v>
      </c>
      <c r="D39" s="3">
        <f>_xlfn.XLOOKUP(Table3[[#This Row],[Transaction_ID]],Table1[Transaction_ID],Table1[Transaction_Date])</f>
        <v>45695</v>
      </c>
      <c r="E39" t="str">
        <f>TEXT(Transactions!$D39,"dddd")</f>
        <v>Friday</v>
      </c>
      <c r="F39">
        <v>123536</v>
      </c>
      <c r="G39" t="s">
        <v>759</v>
      </c>
      <c r="H39">
        <v>1</v>
      </c>
      <c r="I39" cm="1">
        <f t="array" ref="I39">_xlfn.XLOOKUP(Table3[[#This Row],[SKU]],Table4[SKU],Products!E$2:E$91)</f>
        <v>3.49</v>
      </c>
      <c r="J39" t="str">
        <f>_xlfn.XLOOKUP(Table3[[#This Row],[Transaction_ID]],Table1[Transaction_ID],Table1[Payment_Method])</f>
        <v>Cash</v>
      </c>
      <c r="K39" t="s">
        <v>745</v>
      </c>
      <c r="L39" t="b">
        <f>_xlfn.XLOOKUP(Table3[[#This Row],[Transaction_ID]],Table1[Transaction_ID],Table1[PC_Optimum_Scanned])</f>
        <v>0</v>
      </c>
      <c r="M39">
        <v>13.96</v>
      </c>
    </row>
    <row r="40" spans="1:13" hidden="1" x14ac:dyDescent="0.45">
      <c r="A40" t="s">
        <v>780</v>
      </c>
      <c r="B40" t="s">
        <v>32</v>
      </c>
      <c r="C40">
        <f>_xlfn.XLOOKUP(Table3[[#This Row],[Transaction_ID]],Table1[Transaction_ID],Table1[Cashier_ID])</f>
        <v>209</v>
      </c>
      <c r="D40" s="3">
        <f>_xlfn.XLOOKUP(Table3[[#This Row],[Transaction_ID]],Table1[Transaction_ID],Table1[Transaction_Date])</f>
        <v>45695</v>
      </c>
      <c r="E40" t="str">
        <f>TEXT(Transactions!$D40,"dddd")</f>
        <v>Friday</v>
      </c>
      <c r="F40">
        <v>123579</v>
      </c>
      <c r="G40" t="s">
        <v>1249</v>
      </c>
      <c r="H40">
        <f>_xlfn.XLOOKUP(Table3[[#This Row],[SKU]],Table1[SKU],Table1[Quantity_Sold])</f>
        <v>5</v>
      </c>
      <c r="I40">
        <f>IF(AND(Table3[[#This Row],[Return_Reason]]="50% Missed",Table3[[#This Row],[Original_Amount_Paid]]&gt;0),Table3[[#This Row],[Original_Amount_Paid]]/2,0)</f>
        <v>6.8624999999999998</v>
      </c>
      <c r="J40" t="str">
        <f>_xlfn.XLOOKUP(Table3[[#This Row],[Transaction_ID]],Table1[Transaction_ID],Table1[Payment_Method])</f>
        <v>Credit Card</v>
      </c>
      <c r="K40" t="s">
        <v>745</v>
      </c>
      <c r="L40" t="b">
        <f>_xlfn.XLOOKUP(Table3[[#This Row],[Transaction_ID]],Table1[Transaction_ID],Table1[PC_Optimum_Scanned])</f>
        <v>0</v>
      </c>
      <c r="M40">
        <v>13.725</v>
      </c>
    </row>
    <row r="41" spans="1:13" hidden="1" x14ac:dyDescent="0.45">
      <c r="A41" t="s">
        <v>1067</v>
      </c>
      <c r="B41" t="s">
        <v>291</v>
      </c>
      <c r="C41">
        <f>_xlfn.XLOOKUP(Table3[[#This Row],[Transaction_ID]],Table1[Transaction_ID],Table1[Cashier_ID])</f>
        <v>208</v>
      </c>
      <c r="D41" s="3">
        <f>_xlfn.XLOOKUP(Table3[[#This Row],[Transaction_ID]],Table1[Transaction_ID],Table1[Transaction_Date])</f>
        <v>45725</v>
      </c>
      <c r="E41" t="str">
        <f>TEXT(Transactions!$D41,"dddd")</f>
        <v>Friday</v>
      </c>
      <c r="F41">
        <v>123596</v>
      </c>
      <c r="G41" t="s">
        <v>1249</v>
      </c>
      <c r="H41">
        <v>0</v>
      </c>
      <c r="I41">
        <f>IF(AND(Table3[[#This Row],[Return_Reason]]="50% Missed",Table3[[#This Row],[Original_Amount_Paid]]&gt;0),Table3[[#This Row],[Original_Amount_Paid]]/2,0)</f>
        <v>5.9850000000000003</v>
      </c>
      <c r="J41" t="str">
        <f>_xlfn.XLOOKUP(Table3[[#This Row],[Transaction_ID]],Table1[Transaction_ID],Table1[Payment_Method])</f>
        <v>Credit Card</v>
      </c>
      <c r="K41" t="s">
        <v>745</v>
      </c>
      <c r="L41" t="b">
        <f>_xlfn.XLOOKUP(Table3[[#This Row],[Transaction_ID]],Table1[Transaction_ID],Table1[PC_Optimum_Scanned])</f>
        <v>0</v>
      </c>
      <c r="M41">
        <v>11.97</v>
      </c>
    </row>
    <row r="42" spans="1:13" hidden="1" x14ac:dyDescent="0.45">
      <c r="A42" t="s">
        <v>806</v>
      </c>
      <c r="B42" t="s">
        <v>291</v>
      </c>
      <c r="C42">
        <f>_xlfn.XLOOKUP(Table3[[#This Row],[Transaction_ID]],Table1[Transaction_ID],Table1[Cashier_ID])</f>
        <v>208</v>
      </c>
      <c r="D42" s="3">
        <f>_xlfn.XLOOKUP(Table3[[#This Row],[Transaction_ID]],Table1[Transaction_ID],Table1[Transaction_Date])</f>
        <v>45725</v>
      </c>
      <c r="E42" t="str">
        <f>TEXT(Transactions!$D42,"dddd")</f>
        <v>Friday</v>
      </c>
      <c r="F42">
        <v>123556</v>
      </c>
      <c r="G42" t="s">
        <v>1246</v>
      </c>
      <c r="H42">
        <v>0</v>
      </c>
      <c r="I42">
        <v>0</v>
      </c>
      <c r="J42" t="str">
        <f>_xlfn.XLOOKUP(Table3[[#This Row],[Transaction_ID]],Table1[Transaction_ID],Table1[Payment_Method])</f>
        <v>Credit Card</v>
      </c>
      <c r="K42" t="s">
        <v>1253</v>
      </c>
      <c r="L42" t="b">
        <v>0</v>
      </c>
      <c r="M42">
        <v>19.98</v>
      </c>
    </row>
    <row r="43" spans="1:13" hidden="1" x14ac:dyDescent="0.45">
      <c r="A43" t="s">
        <v>952</v>
      </c>
      <c r="B43" t="s">
        <v>293</v>
      </c>
      <c r="C43">
        <f>_xlfn.XLOOKUP(Table3[[#This Row],[Transaction_ID]],Table1[Transaction_ID],Table1[Cashier_ID])</f>
        <v>212</v>
      </c>
      <c r="D43" s="3">
        <f>_xlfn.XLOOKUP(Table3[[#This Row],[Transaction_ID]],Table1[Transaction_ID],Table1[Transaction_Date])</f>
        <v>45704</v>
      </c>
      <c r="E43" t="str">
        <f>TEXT(Transactions!$D43,"dddd")</f>
        <v>Sunday</v>
      </c>
      <c r="F43">
        <v>123600</v>
      </c>
      <c r="G43" t="s">
        <v>1249</v>
      </c>
      <c r="H43">
        <v>0</v>
      </c>
      <c r="I43">
        <f>IF(AND(Table3[[#This Row],[Return_Reason]]="50% Missed",Table3[[#This Row],[Original_Amount_Paid]]&gt;0),Table3[[#This Row],[Original_Amount_Paid]]/2,0)</f>
        <v>12.475</v>
      </c>
      <c r="J43" t="str">
        <f>_xlfn.XLOOKUP(Table3[[#This Row],[Transaction_ID]],Table1[Transaction_ID],Table1[Payment_Method])</f>
        <v>Cash</v>
      </c>
      <c r="K43" t="s">
        <v>745</v>
      </c>
      <c r="L43" t="b">
        <f>_xlfn.XLOOKUP(Table3[[#This Row],[Transaction_ID]],Table1[Transaction_ID],Table1[PC_Optimum_Scanned])</f>
        <v>0</v>
      </c>
      <c r="M43">
        <v>24.95</v>
      </c>
    </row>
    <row r="44" spans="1:13" x14ac:dyDescent="0.45">
      <c r="A44" t="s">
        <v>907</v>
      </c>
      <c r="B44" t="s">
        <v>293</v>
      </c>
      <c r="C44">
        <f>_xlfn.XLOOKUP(Table3[[#This Row],[Transaction_ID]],Table1[Transaction_ID],Table1[Cashier_ID])</f>
        <v>212</v>
      </c>
      <c r="D44" s="3">
        <f>_xlfn.XLOOKUP(Table3[[#This Row],[Transaction_ID]],Table1[Transaction_ID],Table1[Transaction_Date])</f>
        <v>45704</v>
      </c>
      <c r="E44" t="str">
        <f>TEXT(Transactions!$D44,"dddd")</f>
        <v>Sunday</v>
      </c>
      <c r="F44">
        <v>123598</v>
      </c>
      <c r="G44" t="s">
        <v>744</v>
      </c>
      <c r="H44">
        <v>3</v>
      </c>
      <c r="I44" cm="1">
        <f t="array" ref="I44">_xlfn.XLOOKUP(Table3[[#This Row],[SKU]],Table4[SKU],Products!E$2:E$91)</f>
        <v>6.49</v>
      </c>
      <c r="J44" t="str">
        <f>_xlfn.XLOOKUP(Table3[[#This Row],[Transaction_ID]],Table1[Transaction_ID],Table1[Payment_Method])</f>
        <v>Cash</v>
      </c>
      <c r="K44" t="s">
        <v>745</v>
      </c>
      <c r="L44" t="b">
        <f>_xlfn.XLOOKUP(Table3[[#This Row],[Transaction_ID]],Table1[Transaction_ID],Table1[PC_Optimum_Scanned])</f>
        <v>0</v>
      </c>
      <c r="M44">
        <v>19.47</v>
      </c>
    </row>
    <row r="45" spans="1:13" hidden="1" x14ac:dyDescent="0.45">
      <c r="A45" t="s">
        <v>1059</v>
      </c>
      <c r="B45" t="s">
        <v>33</v>
      </c>
      <c r="C45">
        <f>_xlfn.XLOOKUP(Table3[[#This Row],[Transaction_ID]],Table1[Transaction_ID],Table1[Cashier_ID])</f>
        <v>218</v>
      </c>
      <c r="D45" s="3">
        <f>_xlfn.XLOOKUP(Table3[[#This Row],[Transaction_ID]],Table1[Transaction_ID],Table1[Transaction_Date])</f>
        <v>45704</v>
      </c>
      <c r="E45" t="str">
        <f>TEXT(Transactions!$D45,"dddd")</f>
        <v>Sunday</v>
      </c>
      <c r="F45">
        <v>123580</v>
      </c>
      <c r="G45" t="s">
        <v>748</v>
      </c>
      <c r="H45">
        <v>4</v>
      </c>
      <c r="I45" cm="1">
        <f t="array" ref="I45">_xlfn.XLOOKUP(Table3[[#This Row],[SKU]],Table4[SKU],Products!E$2:E$91)</f>
        <v>3.79</v>
      </c>
      <c r="J45" t="str">
        <f>_xlfn.XLOOKUP(Table3[[#This Row],[Transaction_ID]],Table1[Transaction_ID],Table1[Payment_Method])</f>
        <v>Cash</v>
      </c>
      <c r="K45" t="s">
        <v>745</v>
      </c>
      <c r="L45" t="b">
        <f>_xlfn.XLOOKUP(Table3[[#This Row],[Transaction_ID]],Table1[Transaction_ID],Table1[PC_Optimum_Scanned])</f>
        <v>0</v>
      </c>
      <c r="M45">
        <v>15.16</v>
      </c>
    </row>
    <row r="46" spans="1:13" hidden="1" x14ac:dyDescent="0.45">
      <c r="A46" t="s">
        <v>971</v>
      </c>
      <c r="B46" t="s">
        <v>33</v>
      </c>
      <c r="C46">
        <f>_xlfn.XLOOKUP(Table3[[#This Row],[Transaction_ID]],Table1[Transaction_ID],Table1[Cashier_ID])</f>
        <v>218</v>
      </c>
      <c r="D46" s="3">
        <f>_xlfn.XLOOKUP(Table3[[#This Row],[Transaction_ID]],Table1[Transaction_ID],Table1[Transaction_Date])</f>
        <v>45704</v>
      </c>
      <c r="E46" t="str">
        <f>TEXT(Transactions!$D46,"dddd")</f>
        <v>Sunday</v>
      </c>
      <c r="F46">
        <v>123560</v>
      </c>
      <c r="G46" t="s">
        <v>1249</v>
      </c>
      <c r="H46">
        <v>0</v>
      </c>
      <c r="I46">
        <f>IF(AND(Table3[[#This Row],[Return_Reason]]="50% Missed",Table3[[#This Row],[Original_Amount_Paid]]&gt;0),Table3[[#This Row],[Original_Amount_Paid]]/2,0)</f>
        <v>11.984999999999999</v>
      </c>
      <c r="J46" t="str">
        <f>_xlfn.XLOOKUP(Table3[[#This Row],[Transaction_ID]],Table1[Transaction_ID],Table1[Payment_Method])</f>
        <v>Cash</v>
      </c>
      <c r="K46" t="s">
        <v>745</v>
      </c>
      <c r="L46" t="b">
        <f>_xlfn.XLOOKUP(Table3[[#This Row],[Transaction_ID]],Table1[Transaction_ID],Table1[PC_Optimum_Scanned])</f>
        <v>0</v>
      </c>
      <c r="M46">
        <v>23.97</v>
      </c>
    </row>
    <row r="47" spans="1:13" hidden="1" x14ac:dyDescent="0.45">
      <c r="A47" t="s">
        <v>943</v>
      </c>
      <c r="B47" t="s">
        <v>34</v>
      </c>
      <c r="C47">
        <f>_xlfn.XLOOKUP(Table3[[#This Row],[Transaction_ID]],Table1[Transaction_ID],Table1[Cashier_ID])</f>
        <v>220</v>
      </c>
      <c r="D47" s="3">
        <f>_xlfn.XLOOKUP(Table3[[#This Row],[Transaction_ID]],Table1[Transaction_ID],Table1[Transaction_Date])</f>
        <v>45718</v>
      </c>
      <c r="E47" t="str">
        <f>TEXT(Transactions!$D47,"dddd")</f>
        <v>Sunday</v>
      </c>
      <c r="F47">
        <v>123562</v>
      </c>
      <c r="G47" t="s">
        <v>1246</v>
      </c>
      <c r="H47">
        <v>0</v>
      </c>
      <c r="I47">
        <v>0</v>
      </c>
      <c r="J47" t="str">
        <f>_xlfn.XLOOKUP(Table3[[#This Row],[Transaction_ID]],Table1[Transaction_ID],Table1[Payment_Method])</f>
        <v>Cash</v>
      </c>
      <c r="K47" t="s">
        <v>1253</v>
      </c>
      <c r="L47" t="b">
        <v>0</v>
      </c>
      <c r="M47">
        <v>29.95</v>
      </c>
    </row>
    <row r="48" spans="1:13" hidden="1" x14ac:dyDescent="0.45">
      <c r="A48" t="s">
        <v>1062</v>
      </c>
      <c r="B48" t="s">
        <v>294</v>
      </c>
      <c r="C48">
        <f>_xlfn.XLOOKUP(Table3[[#This Row],[Transaction_ID]],Table1[Transaction_ID],Table1[Cashier_ID])</f>
        <v>211</v>
      </c>
      <c r="D48" s="3">
        <f>_xlfn.XLOOKUP(Table3[[#This Row],[Transaction_ID]],Table1[Transaction_ID],Table1[Transaction_Date])</f>
        <v>45718</v>
      </c>
      <c r="E48" t="str">
        <f>TEXT(Transactions!$D48,"dddd")</f>
        <v>Sunday</v>
      </c>
      <c r="F48">
        <v>123572</v>
      </c>
      <c r="G48" t="s">
        <v>1246</v>
      </c>
      <c r="H48">
        <v>0</v>
      </c>
      <c r="I48">
        <v>0</v>
      </c>
      <c r="J48" t="str">
        <f>_xlfn.XLOOKUP(Table3[[#This Row],[Transaction_ID]],Table1[Transaction_ID],Table1[Payment_Method])</f>
        <v>Debit Card</v>
      </c>
      <c r="K48" t="s">
        <v>1253</v>
      </c>
      <c r="L48" t="b">
        <v>0</v>
      </c>
      <c r="M48">
        <v>2.99</v>
      </c>
    </row>
    <row r="49" spans="1:13" hidden="1" x14ac:dyDescent="0.45">
      <c r="A49" t="s">
        <v>1166</v>
      </c>
      <c r="B49" t="s">
        <v>35</v>
      </c>
      <c r="C49">
        <f>_xlfn.XLOOKUP(Table3[[#This Row],[Transaction_ID]],Table1[Transaction_ID],Table1[Cashier_ID])</f>
        <v>218</v>
      </c>
      <c r="D49" s="3">
        <f>_xlfn.XLOOKUP(Table3[[#This Row],[Transaction_ID]],Table1[Transaction_ID],Table1[Transaction_Date])</f>
        <v>45728</v>
      </c>
      <c r="E49" t="str">
        <f>TEXT(Transactions!$D49,"dddd")</f>
        <v>Sunday</v>
      </c>
      <c r="F49">
        <v>123576</v>
      </c>
      <c r="G49" t="s">
        <v>1249</v>
      </c>
      <c r="H49">
        <f>_xlfn.XLOOKUP(Table3[[#This Row],[SKU]],Table1[SKU],Table1[Quantity_Sold])</f>
        <v>2</v>
      </c>
      <c r="I49">
        <f>IF(AND(Table3[[#This Row],[Return_Reason]]="50% Missed",Table3[[#This Row],[Original_Amount_Paid]]&gt;0),Table3[[#This Row],[Original_Amount_Paid]]/2,0)</f>
        <v>1.4950000000000001</v>
      </c>
      <c r="J49" t="str">
        <f>_xlfn.XLOOKUP(Table3[[#This Row],[Transaction_ID]],Table1[Transaction_ID],Table1[Payment_Method])</f>
        <v>Debit Card</v>
      </c>
      <c r="K49" t="s">
        <v>745</v>
      </c>
      <c r="L49" t="b">
        <f>_xlfn.XLOOKUP(Table3[[#This Row],[Transaction_ID]],Table1[Transaction_ID],Table1[PC_Optimum_Scanned])</f>
        <v>0</v>
      </c>
      <c r="M49">
        <v>2.99</v>
      </c>
    </row>
    <row r="50" spans="1:13" hidden="1" x14ac:dyDescent="0.45">
      <c r="A50" t="s">
        <v>1064</v>
      </c>
      <c r="B50" t="s">
        <v>35</v>
      </c>
      <c r="C50">
        <f>_xlfn.XLOOKUP(Table3[[#This Row],[Transaction_ID]],Table1[Transaction_ID],Table1[Cashier_ID])</f>
        <v>218</v>
      </c>
      <c r="D50" s="3">
        <f>_xlfn.XLOOKUP(Table3[[#This Row],[Transaction_ID]],Table1[Transaction_ID],Table1[Transaction_Date])</f>
        <v>45728</v>
      </c>
      <c r="E50" t="str">
        <f>TEXT(Transactions!$D50,"dddd")</f>
        <v>Wednesday</v>
      </c>
      <c r="F50">
        <v>123540</v>
      </c>
      <c r="G50" t="s">
        <v>1246</v>
      </c>
      <c r="H50">
        <v>0</v>
      </c>
      <c r="I50">
        <v>0</v>
      </c>
      <c r="J50" t="str">
        <f>_xlfn.XLOOKUP(Table3[[#This Row],[Transaction_ID]],Table1[Transaction_ID],Table1[Payment_Method])</f>
        <v>Debit Card</v>
      </c>
      <c r="K50" t="s">
        <v>1253</v>
      </c>
      <c r="L50" t="b">
        <v>0</v>
      </c>
      <c r="M50">
        <v>8.98</v>
      </c>
    </row>
    <row r="51" spans="1:13" hidden="1" x14ac:dyDescent="0.45">
      <c r="A51" t="s">
        <v>1210</v>
      </c>
      <c r="B51" t="s">
        <v>37</v>
      </c>
      <c r="C51">
        <f>_xlfn.XLOOKUP(Table3[[#This Row],[Transaction_ID]],Table1[Transaction_ID],Table1[Cashier_ID])</f>
        <v>215</v>
      </c>
      <c r="D51" s="3">
        <f>_xlfn.XLOOKUP(Table3[[#This Row],[Transaction_ID]],Table1[Transaction_ID],Table1[Transaction_Date])</f>
        <v>45718</v>
      </c>
      <c r="E51" t="str">
        <f>TEXT(Transactions!$D51,"dddd")</f>
        <v>Wednesday</v>
      </c>
      <c r="F51">
        <v>123543</v>
      </c>
      <c r="G51" t="s">
        <v>1246</v>
      </c>
      <c r="H51">
        <v>0</v>
      </c>
      <c r="I51">
        <v>0</v>
      </c>
      <c r="J51" t="str">
        <f>_xlfn.XLOOKUP(Table3[[#This Row],[Transaction_ID]],Table1[Transaction_ID],Table1[Payment_Method])</f>
        <v>Debit Card</v>
      </c>
      <c r="K51" t="s">
        <v>1253</v>
      </c>
      <c r="L51" t="b">
        <v>0</v>
      </c>
      <c r="M51">
        <v>23.97</v>
      </c>
    </row>
    <row r="52" spans="1:13" hidden="1" x14ac:dyDescent="0.45">
      <c r="A52" t="s">
        <v>998</v>
      </c>
      <c r="B52" t="s">
        <v>38</v>
      </c>
      <c r="C52">
        <f>_xlfn.XLOOKUP(Table3[[#This Row],[Transaction_ID]],Table1[Transaction_ID],Table1[Cashier_ID])</f>
        <v>222</v>
      </c>
      <c r="D52" s="3">
        <f>_xlfn.XLOOKUP(Table3[[#This Row],[Transaction_ID]],Table1[Transaction_ID],Table1[Transaction_Date])</f>
        <v>45718</v>
      </c>
      <c r="E52" t="str">
        <f>TEXT(Transactions!$D52,"dddd")</f>
        <v>Sunday</v>
      </c>
      <c r="F52">
        <v>123513</v>
      </c>
      <c r="G52" t="s">
        <v>1249</v>
      </c>
      <c r="H52">
        <v>0</v>
      </c>
      <c r="I52">
        <f>IF(AND(Table3[[#This Row],[Return_Reason]]="50% Missed",Table3[[#This Row],[Original_Amount_Paid]]&gt;0),Table3[[#This Row],[Original_Amount_Paid]]/2,0)</f>
        <v>2.99</v>
      </c>
      <c r="J52" t="str">
        <f>_xlfn.XLOOKUP(Table3[[#This Row],[Transaction_ID]],Table1[Transaction_ID],Table1[Payment_Method])</f>
        <v>Credit Card</v>
      </c>
      <c r="K52" t="s">
        <v>745</v>
      </c>
      <c r="L52" t="b">
        <f>_xlfn.XLOOKUP(Table3[[#This Row],[Transaction_ID]],Table1[Transaction_ID],Table1[PC_Optimum_Scanned])</f>
        <v>0</v>
      </c>
      <c r="M52">
        <v>5.98</v>
      </c>
    </row>
    <row r="53" spans="1:13" hidden="1" x14ac:dyDescent="0.45">
      <c r="A53" t="s">
        <v>1222</v>
      </c>
      <c r="B53" t="s">
        <v>39</v>
      </c>
      <c r="C53">
        <f>_xlfn.XLOOKUP(Table3[[#This Row],[Transaction_ID]],Table1[Transaction_ID],Table1[Cashier_ID])</f>
        <v>208</v>
      </c>
      <c r="D53" s="3">
        <f>_xlfn.XLOOKUP(Table3[[#This Row],[Transaction_ID]],Table1[Transaction_ID],Table1[Transaction_Date])</f>
        <v>45718</v>
      </c>
      <c r="E53" t="str">
        <f>TEXT(Transactions!$D53,"dddd")</f>
        <v>Sunday</v>
      </c>
      <c r="F53">
        <v>123520</v>
      </c>
      <c r="G53" t="s">
        <v>748</v>
      </c>
      <c r="H53">
        <v>5</v>
      </c>
      <c r="I53" cm="1">
        <f t="array" ref="I53">_xlfn.XLOOKUP(Table3[[#This Row],[SKU]],Table4[SKU],Products!E$2:E$91)</f>
        <v>3.49</v>
      </c>
      <c r="J53" t="str">
        <f>_xlfn.XLOOKUP(Table3[[#This Row],[Transaction_ID]],Table1[Transaction_ID],Table1[Payment_Method])</f>
        <v>Credit Card</v>
      </c>
      <c r="K53" t="s">
        <v>745</v>
      </c>
      <c r="L53" t="b">
        <f>_xlfn.XLOOKUP(Table3[[#This Row],[Transaction_ID]],Table1[Transaction_ID],Table1[PC_Optimum_Scanned])</f>
        <v>0</v>
      </c>
      <c r="M53">
        <v>17.45</v>
      </c>
    </row>
    <row r="54" spans="1:13" hidden="1" x14ac:dyDescent="0.45">
      <c r="A54" t="s">
        <v>815</v>
      </c>
      <c r="B54" t="s">
        <v>41</v>
      </c>
      <c r="C54">
        <f>_xlfn.XLOOKUP(Table3[[#This Row],[Transaction_ID]],Table1[Transaction_ID],Table1[Cashier_ID])</f>
        <v>213</v>
      </c>
      <c r="D54" s="3">
        <f>_xlfn.XLOOKUP(Table3[[#This Row],[Transaction_ID]],Table1[Transaction_ID],Table1[Transaction_Date])</f>
        <v>45744</v>
      </c>
      <c r="E54" t="str">
        <f>TEXT(Transactions!$D54,"dddd")</f>
        <v>Sunday</v>
      </c>
      <c r="F54">
        <v>123594</v>
      </c>
      <c r="G54" t="s">
        <v>1246</v>
      </c>
      <c r="H54">
        <v>0</v>
      </c>
      <c r="I54">
        <v>0</v>
      </c>
      <c r="J54" t="str">
        <f>_xlfn.XLOOKUP(Table3[[#This Row],[Transaction_ID]],Table1[Transaction_ID],Table1[Payment_Method])</f>
        <v>Credit Card</v>
      </c>
      <c r="K54" t="s">
        <v>1253</v>
      </c>
      <c r="L54" t="b">
        <v>0</v>
      </c>
      <c r="M54">
        <v>17.45</v>
      </c>
    </row>
    <row r="55" spans="1:13" hidden="1" x14ac:dyDescent="0.45">
      <c r="A55" t="s">
        <v>811</v>
      </c>
      <c r="B55" t="s">
        <v>297</v>
      </c>
      <c r="C55">
        <f>_xlfn.XLOOKUP(Table3[[#This Row],[Transaction_ID]],Table1[Transaction_ID],Table1[Cashier_ID])</f>
        <v>213</v>
      </c>
      <c r="D55" s="3">
        <f>_xlfn.XLOOKUP(Table3[[#This Row],[Transaction_ID]],Table1[Transaction_ID],Table1[Transaction_Date])</f>
        <v>45704</v>
      </c>
      <c r="E55" t="str">
        <f>TEXT(Transactions!$D55,"dddd")</f>
        <v>Sunday</v>
      </c>
      <c r="F55">
        <v>123541</v>
      </c>
      <c r="G55" t="s">
        <v>768</v>
      </c>
      <c r="H55">
        <v>1</v>
      </c>
      <c r="I55" cm="1">
        <f t="array" ref="I55">_xlfn.XLOOKUP(Table3[[#This Row],[SKU]],Table4[SKU],Products!E$2:E$91)</f>
        <v>6.99</v>
      </c>
      <c r="J55" t="str">
        <f>_xlfn.XLOOKUP(Table3[[#This Row],[Transaction_ID]],Table1[Transaction_ID],Table1[Payment_Method])</f>
        <v>Credit Card</v>
      </c>
      <c r="K55" t="s">
        <v>745</v>
      </c>
      <c r="L55" t="b">
        <f>_xlfn.XLOOKUP(Table3[[#This Row],[Transaction_ID]],Table1[Transaction_ID],Table1[PC_Optimum_Scanned])</f>
        <v>0</v>
      </c>
      <c r="M55">
        <v>13.98</v>
      </c>
    </row>
    <row r="56" spans="1:13" hidden="1" x14ac:dyDescent="0.45">
      <c r="A56" t="s">
        <v>797</v>
      </c>
      <c r="B56" t="s">
        <v>42</v>
      </c>
      <c r="C56">
        <f>_xlfn.XLOOKUP(Table3[[#This Row],[Transaction_ID]],Table1[Transaction_ID],Table1[Cashier_ID])</f>
        <v>216</v>
      </c>
      <c r="D56" s="3">
        <f>_xlfn.XLOOKUP(Table3[[#This Row],[Transaction_ID]],Table1[Transaction_ID],Table1[Transaction_Date])</f>
        <v>45704</v>
      </c>
      <c r="E56" t="str">
        <f>TEXT(Transactions!$D56,"dddd")</f>
        <v>Friday</v>
      </c>
      <c r="F56">
        <v>123549</v>
      </c>
      <c r="G56" t="s">
        <v>759</v>
      </c>
      <c r="H56">
        <v>5</v>
      </c>
      <c r="I56" cm="1">
        <f t="array" ref="I56">_xlfn.XLOOKUP(Table3[[#This Row],[SKU]],Table4[SKU],Products!E$2:E$91)</f>
        <v>4.99</v>
      </c>
      <c r="J56" t="str">
        <f>_xlfn.XLOOKUP(Table3[[#This Row],[Transaction_ID]],Table1[Transaction_ID],Table1[Payment_Method])</f>
        <v>Credit Card</v>
      </c>
      <c r="K56" t="s">
        <v>745</v>
      </c>
      <c r="L56" t="b">
        <f>_xlfn.XLOOKUP(Table3[[#This Row],[Transaction_ID]],Table1[Transaction_ID],Table1[PC_Optimum_Scanned])</f>
        <v>0</v>
      </c>
      <c r="M56">
        <v>24.95</v>
      </c>
    </row>
    <row r="57" spans="1:13" hidden="1" x14ac:dyDescent="0.45">
      <c r="A57" t="s">
        <v>967</v>
      </c>
      <c r="B57" t="s">
        <v>298</v>
      </c>
      <c r="C57">
        <f>_xlfn.XLOOKUP(Table3[[#This Row],[Transaction_ID]],Table1[Transaction_ID],Table1[Cashier_ID])</f>
        <v>217</v>
      </c>
      <c r="D57" s="3">
        <f>_xlfn.XLOOKUP(Table3[[#This Row],[Transaction_ID]],Table1[Transaction_ID],Table1[Transaction_Date])</f>
        <v>45704</v>
      </c>
      <c r="E57" t="str">
        <f>TEXT(Transactions!$D57,"dddd")</f>
        <v>Friday</v>
      </c>
      <c r="F57">
        <v>123543</v>
      </c>
      <c r="G57" t="s">
        <v>1246</v>
      </c>
      <c r="H57">
        <v>0</v>
      </c>
      <c r="I57">
        <v>0</v>
      </c>
      <c r="J57" t="str">
        <f>_xlfn.XLOOKUP(Table3[[#This Row],[Transaction_ID]],Table1[Transaction_ID],Table1[Payment_Method])</f>
        <v>Debit Card</v>
      </c>
      <c r="K57" t="s">
        <v>1253</v>
      </c>
      <c r="L57" t="b">
        <v>0</v>
      </c>
      <c r="M57">
        <v>23.97</v>
      </c>
    </row>
    <row r="58" spans="1:13" hidden="1" x14ac:dyDescent="0.45">
      <c r="A58" t="s">
        <v>1213</v>
      </c>
      <c r="B58" t="s">
        <v>298</v>
      </c>
      <c r="C58">
        <f>_xlfn.XLOOKUP(Table3[[#This Row],[Transaction_ID]],Table1[Transaction_ID],Table1[Cashier_ID])</f>
        <v>217</v>
      </c>
      <c r="D58" s="3">
        <f>_xlfn.XLOOKUP(Table3[[#This Row],[Transaction_ID]],Table1[Transaction_ID],Table1[Transaction_Date])</f>
        <v>45704</v>
      </c>
      <c r="E58" t="str">
        <f>TEXT(Transactions!$D58,"dddd")</f>
        <v>Sunday</v>
      </c>
      <c r="F58">
        <v>123520</v>
      </c>
      <c r="G58" t="s">
        <v>1248</v>
      </c>
      <c r="H58">
        <v>5</v>
      </c>
      <c r="I58" cm="1">
        <f t="array" ref="I58">_xlfn.XLOOKUP(Table3[[#This Row],[SKU]],Table4[SKU],Products!E$2:E$91)</f>
        <v>3.49</v>
      </c>
      <c r="J58" t="str">
        <f>_xlfn.XLOOKUP(Table3[[#This Row],[Transaction_ID]],Table1[Transaction_ID],Table1[Payment_Method])</f>
        <v>Debit Card</v>
      </c>
      <c r="K58" t="s">
        <v>745</v>
      </c>
      <c r="L58" t="b">
        <f>_xlfn.XLOOKUP(Table3[[#This Row],[Transaction_ID]],Table1[Transaction_ID],Table1[PC_Optimum_Scanned])</f>
        <v>0</v>
      </c>
      <c r="M58">
        <v>17.45</v>
      </c>
    </row>
    <row r="59" spans="1:13" hidden="1" x14ac:dyDescent="0.45">
      <c r="A59" t="s">
        <v>1055</v>
      </c>
      <c r="B59" t="s">
        <v>299</v>
      </c>
      <c r="C59">
        <f>_xlfn.XLOOKUP(Table3[[#This Row],[Transaction_ID]],Table1[Transaction_ID],Table1[Cashier_ID])</f>
        <v>219</v>
      </c>
      <c r="D59" s="3">
        <f>_xlfn.XLOOKUP(Table3[[#This Row],[Transaction_ID]],Table1[Transaction_ID],Table1[Transaction_Date])</f>
        <v>45704</v>
      </c>
      <c r="E59" t="str">
        <f>TEXT(Transactions!$D59,"dddd")</f>
        <v>Sunday</v>
      </c>
      <c r="F59">
        <v>123523</v>
      </c>
      <c r="G59" t="s">
        <v>759</v>
      </c>
      <c r="H59">
        <v>1</v>
      </c>
      <c r="I59" cm="1">
        <f t="array" ref="I59">_xlfn.XLOOKUP(Table3[[#This Row],[SKU]],Table4[SKU],Products!E$2:E$91)</f>
        <v>5.99</v>
      </c>
      <c r="J59" t="str">
        <f>_xlfn.XLOOKUP(Table3[[#This Row],[Transaction_ID]],Table1[Transaction_ID],Table1[Payment_Method])</f>
        <v>Debit Card</v>
      </c>
      <c r="K59" t="s">
        <v>745</v>
      </c>
      <c r="L59" t="b">
        <f>_xlfn.XLOOKUP(Table3[[#This Row],[Transaction_ID]],Table1[Transaction_ID],Table1[PC_Optimum_Scanned])</f>
        <v>0</v>
      </c>
      <c r="M59">
        <v>23.96</v>
      </c>
    </row>
    <row r="60" spans="1:13" x14ac:dyDescent="0.45">
      <c r="A60" t="s">
        <v>762</v>
      </c>
      <c r="B60" t="s">
        <v>44</v>
      </c>
      <c r="C60">
        <f>_xlfn.XLOOKUP(Table3[[#This Row],[Transaction_ID]],Table1[Transaction_ID],Table1[Cashier_ID])</f>
        <v>211</v>
      </c>
      <c r="D60" s="3">
        <f>_xlfn.XLOOKUP(Table3[[#This Row],[Transaction_ID]],Table1[Transaction_ID],Table1[Transaction_Date])</f>
        <v>45731</v>
      </c>
      <c r="E60" t="str">
        <f>TEXT(Transactions!$D60,"dddd")</f>
        <v>Sunday</v>
      </c>
      <c r="F60">
        <v>123538</v>
      </c>
      <c r="G60" t="s">
        <v>744</v>
      </c>
      <c r="H60">
        <v>1</v>
      </c>
      <c r="I60" cm="1">
        <f t="array" ref="I60">_xlfn.XLOOKUP(Table3[[#This Row],[SKU]],Table4[SKU],Products!E$2:E$91)</f>
        <v>5.49</v>
      </c>
      <c r="J60" t="str">
        <f>_xlfn.XLOOKUP(Table3[[#This Row],[Transaction_ID]],Table1[Transaction_ID],Table1[Payment_Method])</f>
        <v>Credit Card</v>
      </c>
      <c r="K60" t="s">
        <v>745</v>
      </c>
      <c r="L60" t="b">
        <f>_xlfn.XLOOKUP(Table3[[#This Row],[Transaction_ID]],Table1[Transaction_ID],Table1[PC_Optimum_Scanned])</f>
        <v>0</v>
      </c>
      <c r="M60">
        <v>21.96</v>
      </c>
    </row>
    <row r="61" spans="1:13" hidden="1" x14ac:dyDescent="0.45">
      <c r="A61" t="s">
        <v>1225</v>
      </c>
      <c r="B61" t="s">
        <v>300</v>
      </c>
      <c r="C61">
        <f>_xlfn.XLOOKUP(Table3[[#This Row],[Transaction_ID]],Table1[Transaction_ID],Table1[Cashier_ID])</f>
        <v>220</v>
      </c>
      <c r="D61" s="3">
        <f>_xlfn.XLOOKUP(Table3[[#This Row],[Transaction_ID]],Table1[Transaction_ID],Table1[Transaction_Date])</f>
        <v>45736</v>
      </c>
      <c r="E61" t="str">
        <f>TEXT(Transactions!$D61,"dddd")</f>
        <v>Sunday</v>
      </c>
      <c r="F61">
        <v>123514</v>
      </c>
      <c r="G61" t="s">
        <v>1246</v>
      </c>
      <c r="H61">
        <v>0</v>
      </c>
      <c r="I61">
        <v>0</v>
      </c>
      <c r="J61" t="str">
        <f>_xlfn.XLOOKUP(Table3[[#This Row],[Transaction_ID]],Table1[Transaction_ID],Table1[Payment_Method])</f>
        <v>Cash</v>
      </c>
      <c r="K61" t="s">
        <v>1253</v>
      </c>
      <c r="L61" t="b">
        <v>0</v>
      </c>
      <c r="M61">
        <v>19.98</v>
      </c>
    </row>
    <row r="62" spans="1:13" hidden="1" x14ac:dyDescent="0.45">
      <c r="A62" t="s">
        <v>755</v>
      </c>
      <c r="B62" t="s">
        <v>45</v>
      </c>
      <c r="C62">
        <f>_xlfn.XLOOKUP(Table3[[#This Row],[Transaction_ID]],Table1[Transaction_ID],Table1[Cashier_ID])</f>
        <v>210</v>
      </c>
      <c r="D62" s="3">
        <f>_xlfn.XLOOKUP(Table3[[#This Row],[Transaction_ID]],Table1[Transaction_ID],Table1[Transaction_Date])</f>
        <v>45736</v>
      </c>
      <c r="E62" t="str">
        <f>TEXT(Transactions!$D62,"dddd")</f>
        <v>Saturday</v>
      </c>
      <c r="F62">
        <v>123512</v>
      </c>
      <c r="G62" t="s">
        <v>744</v>
      </c>
      <c r="H62">
        <v>1</v>
      </c>
      <c r="I62" cm="1">
        <f t="array" ref="I62">_xlfn.XLOOKUP(Table3[[#This Row],[SKU]],Table4[SKU],Products!E$2:E$91)</f>
        <v>3.49</v>
      </c>
      <c r="J62" t="str">
        <f>_xlfn.XLOOKUP(Table3[[#This Row],[Transaction_ID]],Table1[Transaction_ID],Table1[Payment_Method])</f>
        <v>Cash</v>
      </c>
      <c r="K62" t="s">
        <v>745</v>
      </c>
      <c r="L62" t="b">
        <f>_xlfn.XLOOKUP(Table3[[#This Row],[Transaction_ID]],Table1[Transaction_ID],Table1[PC_Optimum_Scanned])</f>
        <v>0</v>
      </c>
      <c r="M62">
        <v>3.49</v>
      </c>
    </row>
    <row r="63" spans="1:13" hidden="1" x14ac:dyDescent="0.45">
      <c r="A63" t="s">
        <v>761</v>
      </c>
      <c r="B63" t="s">
        <v>302</v>
      </c>
      <c r="C63">
        <f>_xlfn.XLOOKUP(Table3[[#This Row],[Transaction_ID]],Table1[Transaction_ID],Table1[Cashier_ID])</f>
        <v>215</v>
      </c>
      <c r="D63" s="3">
        <f>_xlfn.XLOOKUP(Table3[[#This Row],[Transaction_ID]],Table1[Transaction_ID],Table1[Transaction_Date])</f>
        <v>45746</v>
      </c>
      <c r="E63" t="str">
        <f>TEXT(Transactions!$D63,"dddd")</f>
        <v>Saturday</v>
      </c>
      <c r="F63">
        <v>123546</v>
      </c>
      <c r="G63" t="s">
        <v>753</v>
      </c>
      <c r="H63">
        <v>5</v>
      </c>
      <c r="I63">
        <v>0</v>
      </c>
      <c r="J63" t="str">
        <f>_xlfn.XLOOKUP(Table3[[#This Row],[Transaction_ID]],Table1[Transaction_ID],Table1[Payment_Method])</f>
        <v>Cash</v>
      </c>
      <c r="K63" t="s">
        <v>1253</v>
      </c>
      <c r="L63" t="b">
        <v>0</v>
      </c>
      <c r="M63">
        <v>17.45</v>
      </c>
    </row>
    <row r="64" spans="1:13" hidden="1" x14ac:dyDescent="0.45">
      <c r="A64" t="s">
        <v>1069</v>
      </c>
      <c r="B64" t="s">
        <v>302</v>
      </c>
      <c r="C64">
        <f>_xlfn.XLOOKUP(Table3[[#This Row],[Transaction_ID]],Table1[Transaction_ID],Table1[Cashier_ID])</f>
        <v>215</v>
      </c>
      <c r="D64" s="3">
        <f>_xlfn.XLOOKUP(Table3[[#This Row],[Transaction_ID]],Table1[Transaction_ID],Table1[Transaction_Date])</f>
        <v>45746</v>
      </c>
      <c r="E64" t="str">
        <f>TEXT(Transactions!$D64,"dddd")</f>
        <v>Thursday</v>
      </c>
      <c r="F64">
        <v>123530</v>
      </c>
      <c r="G64" t="s">
        <v>753</v>
      </c>
      <c r="H64">
        <v>1</v>
      </c>
      <c r="I64">
        <v>0</v>
      </c>
      <c r="J64" t="str">
        <f>_xlfn.XLOOKUP(Table3[[#This Row],[Transaction_ID]],Table1[Transaction_ID],Table1[Payment_Method])</f>
        <v>Cash</v>
      </c>
      <c r="K64" t="s">
        <v>1253</v>
      </c>
      <c r="L64" t="b">
        <v>0</v>
      </c>
      <c r="M64">
        <v>10.47</v>
      </c>
    </row>
    <row r="65" spans="1:13" hidden="1" x14ac:dyDescent="0.45">
      <c r="A65" t="s">
        <v>1165</v>
      </c>
      <c r="B65" t="s">
        <v>46</v>
      </c>
      <c r="C65">
        <f>_xlfn.XLOOKUP(Table3[[#This Row],[Transaction_ID]],Table1[Transaction_ID],Table1[Cashier_ID])</f>
        <v>210</v>
      </c>
      <c r="D65" s="3">
        <f>_xlfn.XLOOKUP(Table3[[#This Row],[Transaction_ID]],Table1[Transaction_ID],Table1[Transaction_Date])</f>
        <v>45746</v>
      </c>
      <c r="E65" t="str">
        <f>TEXT(Transactions!$D65,"dddd")</f>
        <v>Thursday</v>
      </c>
      <c r="F65">
        <v>123532</v>
      </c>
      <c r="G65" t="s">
        <v>1249</v>
      </c>
      <c r="H65">
        <v>0</v>
      </c>
      <c r="I65">
        <f>IF(AND(Table3[[#This Row],[Return_Reason]]="50% Missed",Table3[[#This Row],[Original_Amount_Paid]]&gt;0),Table3[[#This Row],[Original_Amount_Paid]]/2,0)</f>
        <v>17.98</v>
      </c>
      <c r="J65" t="str">
        <f>_xlfn.XLOOKUP(Table3[[#This Row],[Transaction_ID]],Table1[Transaction_ID],Table1[Payment_Method])</f>
        <v>Credit Card</v>
      </c>
      <c r="K65" t="s">
        <v>745</v>
      </c>
      <c r="L65" t="b">
        <f>_xlfn.XLOOKUP(Table3[[#This Row],[Transaction_ID]],Table1[Transaction_ID],Table1[PC_Optimum_Scanned])</f>
        <v>0</v>
      </c>
      <c r="M65">
        <v>35.96</v>
      </c>
    </row>
    <row r="66" spans="1:13" hidden="1" x14ac:dyDescent="0.45">
      <c r="A66" t="s">
        <v>870</v>
      </c>
      <c r="B66" t="s">
        <v>47</v>
      </c>
      <c r="C66">
        <f>_xlfn.XLOOKUP(Table3[[#This Row],[Transaction_ID]],Table1[Transaction_ID],Table1[Cashier_ID])</f>
        <v>210</v>
      </c>
      <c r="D66" s="3">
        <f>_xlfn.XLOOKUP(Table3[[#This Row],[Transaction_ID]],Table1[Transaction_ID],Table1[Transaction_Date])</f>
        <v>45746</v>
      </c>
      <c r="E66" t="str">
        <f>TEXT(Transactions!$D66,"dddd")</f>
        <v>Thursday</v>
      </c>
      <c r="F66">
        <v>123552</v>
      </c>
      <c r="G66" t="s">
        <v>776</v>
      </c>
      <c r="H66">
        <v>4</v>
      </c>
      <c r="I66" cm="1">
        <f t="array" ref="I66">_xlfn.XLOOKUP(Table3[[#This Row],[SKU]],Table4[SKU],Products!E$2:E$91)</f>
        <v>5.49</v>
      </c>
      <c r="J66" t="str">
        <f>_xlfn.XLOOKUP(Table3[[#This Row],[Transaction_ID]],Table1[Transaction_ID],Table1[Payment_Method])</f>
        <v>Credit Card</v>
      </c>
      <c r="K66" t="s">
        <v>745</v>
      </c>
      <c r="L66" t="b">
        <f>_xlfn.XLOOKUP(Table3[[#This Row],[Transaction_ID]],Table1[Transaction_ID],Table1[PC_Optimum_Scanned])</f>
        <v>0</v>
      </c>
      <c r="M66">
        <v>21.96</v>
      </c>
    </row>
    <row r="67" spans="1:13" hidden="1" x14ac:dyDescent="0.45">
      <c r="A67" t="s">
        <v>903</v>
      </c>
      <c r="B67" t="s">
        <v>47</v>
      </c>
      <c r="C67">
        <f>_xlfn.XLOOKUP(Table3[[#This Row],[Transaction_ID]],Table1[Transaction_ID],Table1[Cashier_ID])</f>
        <v>210</v>
      </c>
      <c r="D67" s="3">
        <f>_xlfn.XLOOKUP(Table3[[#This Row],[Transaction_ID]],Table1[Transaction_ID],Table1[Transaction_Date])</f>
        <v>45746</v>
      </c>
      <c r="E67" t="str">
        <f>TEXT(Transactions!$D67,"dddd")</f>
        <v>Sunday</v>
      </c>
      <c r="F67">
        <v>123585</v>
      </c>
      <c r="G67" t="s">
        <v>1246</v>
      </c>
      <c r="H67">
        <v>0</v>
      </c>
      <c r="I67">
        <v>0</v>
      </c>
      <c r="J67" t="str">
        <f>_xlfn.XLOOKUP(Table3[[#This Row],[Transaction_ID]],Table1[Transaction_ID],Table1[Payment_Method])</f>
        <v>Credit Card</v>
      </c>
      <c r="K67" t="s">
        <v>1253</v>
      </c>
      <c r="L67" t="b">
        <v>0</v>
      </c>
      <c r="M67">
        <v>14.95</v>
      </c>
    </row>
    <row r="68" spans="1:13" hidden="1" x14ac:dyDescent="0.45">
      <c r="A68" t="s">
        <v>1086</v>
      </c>
      <c r="B68" t="s">
        <v>305</v>
      </c>
      <c r="C68">
        <f>_xlfn.XLOOKUP(Table3[[#This Row],[Transaction_ID]],Table1[Transaction_ID],Table1[Cashier_ID])</f>
        <v>213</v>
      </c>
      <c r="D68" s="3">
        <f>_xlfn.XLOOKUP(Table3[[#This Row],[Transaction_ID]],Table1[Transaction_ID],Table1[Transaction_Date])</f>
        <v>45703</v>
      </c>
      <c r="E68" t="str">
        <f>TEXT(Transactions!$D68,"dddd")</f>
        <v>Sunday</v>
      </c>
      <c r="F68">
        <v>123514</v>
      </c>
      <c r="G68" t="s">
        <v>768</v>
      </c>
      <c r="H68">
        <v>1</v>
      </c>
      <c r="I68" cm="1">
        <f t="array" ref="I68">_xlfn.XLOOKUP(Table3[[#This Row],[SKU]],Table4[SKU],Products!E$2:E$91)</f>
        <v>9.99</v>
      </c>
      <c r="J68" t="str">
        <f>_xlfn.XLOOKUP(Table3[[#This Row],[Transaction_ID]],Table1[Transaction_ID],Table1[Payment_Method])</f>
        <v>Credit Card</v>
      </c>
      <c r="K68" t="s">
        <v>745</v>
      </c>
      <c r="L68" t="b">
        <f>_xlfn.XLOOKUP(Table3[[#This Row],[Transaction_ID]],Table1[Transaction_ID],Table1[PC_Optimum_Scanned])</f>
        <v>0</v>
      </c>
      <c r="M68">
        <v>9.99</v>
      </c>
    </row>
    <row r="69" spans="1:13" hidden="1" x14ac:dyDescent="0.45">
      <c r="A69" t="s">
        <v>1226</v>
      </c>
      <c r="B69" t="s">
        <v>49</v>
      </c>
      <c r="C69">
        <f>_xlfn.XLOOKUP(Table3[[#This Row],[Transaction_ID]],Table1[Transaction_ID],Table1[Cashier_ID])</f>
        <v>213</v>
      </c>
      <c r="D69" s="3">
        <f>_xlfn.XLOOKUP(Table3[[#This Row],[Transaction_ID]],Table1[Transaction_ID],Table1[Transaction_Date])</f>
        <v>45703</v>
      </c>
      <c r="E69" t="str">
        <f>TEXT(Transactions!$D69,"dddd")</f>
        <v>Sunday</v>
      </c>
      <c r="F69">
        <v>123597</v>
      </c>
      <c r="G69" t="s">
        <v>1246</v>
      </c>
      <c r="H69">
        <v>0</v>
      </c>
      <c r="I69">
        <v>0</v>
      </c>
      <c r="J69" t="str">
        <f>_xlfn.XLOOKUP(Table3[[#This Row],[Transaction_ID]],Table1[Transaction_ID],Table1[Payment_Method])</f>
        <v>Credit Card</v>
      </c>
      <c r="K69" t="s">
        <v>1253</v>
      </c>
      <c r="L69" t="b">
        <v>0</v>
      </c>
      <c r="M69">
        <v>10.98</v>
      </c>
    </row>
    <row r="70" spans="1:13" hidden="1" x14ac:dyDescent="0.45">
      <c r="A70" t="s">
        <v>1230</v>
      </c>
      <c r="B70" t="s">
        <v>50</v>
      </c>
      <c r="C70">
        <f>_xlfn.XLOOKUP(Table3[[#This Row],[Transaction_ID]],Table1[Transaction_ID],Table1[Cashier_ID])</f>
        <v>215</v>
      </c>
      <c r="D70" s="3">
        <f>_xlfn.XLOOKUP(Table3[[#This Row],[Transaction_ID]],Table1[Transaction_ID],Table1[Transaction_Date])</f>
        <v>45703</v>
      </c>
      <c r="E70" t="str">
        <f>TEXT(Transactions!$D70,"dddd")</f>
        <v>Sunday</v>
      </c>
      <c r="F70">
        <v>123594</v>
      </c>
      <c r="G70" t="s">
        <v>1249</v>
      </c>
      <c r="H70">
        <f>_xlfn.XLOOKUP(Table3[[#This Row],[SKU]],Table1[SKU],Table1[Quantity_Sold])</f>
        <v>5</v>
      </c>
      <c r="I70">
        <f>IF(AND(Table3[[#This Row],[Return_Reason]]="50% Missed",Table3[[#This Row],[Original_Amount_Paid]]&gt;0),Table3[[#This Row],[Original_Amount_Paid]]/2,0)</f>
        <v>3.49</v>
      </c>
      <c r="J70" t="str">
        <f>_xlfn.XLOOKUP(Table3[[#This Row],[Transaction_ID]],Table1[Transaction_ID],Table1[Payment_Method])</f>
        <v>Credit Card</v>
      </c>
      <c r="K70" t="s">
        <v>745</v>
      </c>
      <c r="L70" t="b">
        <f>_xlfn.XLOOKUP(Table3[[#This Row],[Transaction_ID]],Table1[Transaction_ID],Table1[PC_Optimum_Scanned])</f>
        <v>0</v>
      </c>
      <c r="M70">
        <v>6.98</v>
      </c>
    </row>
    <row r="71" spans="1:13" x14ac:dyDescent="0.45">
      <c r="A71" t="s">
        <v>1212</v>
      </c>
      <c r="B71" t="s">
        <v>51</v>
      </c>
      <c r="C71">
        <f>_xlfn.XLOOKUP(Table3[[#This Row],[Transaction_ID]],Table1[Transaction_ID],Table1[Cashier_ID])</f>
        <v>211</v>
      </c>
      <c r="D71" s="3">
        <f>_xlfn.XLOOKUP(Table3[[#This Row],[Transaction_ID]],Table1[Transaction_ID],Table1[Transaction_Date])</f>
        <v>45703</v>
      </c>
      <c r="E71" t="str">
        <f>TEXT(Transactions!$D71,"dddd")</f>
        <v>Sunday</v>
      </c>
      <c r="F71">
        <v>123573</v>
      </c>
      <c r="G71" t="s">
        <v>744</v>
      </c>
      <c r="H71">
        <v>0</v>
      </c>
      <c r="I71" cm="1">
        <f t="array" ref="I71">_xlfn.XLOOKUP(Table3[[#This Row],[SKU]],Table4[SKU],Products!E$2:E$91)</f>
        <v>2.99</v>
      </c>
      <c r="J71" t="str">
        <f>_xlfn.XLOOKUP(Table3[[#This Row],[Transaction_ID]],Table1[Transaction_ID],Table1[Payment_Method])</f>
        <v>Credit Card</v>
      </c>
      <c r="K71" t="s">
        <v>745</v>
      </c>
      <c r="L71" t="b">
        <f>_xlfn.XLOOKUP(Table3[[#This Row],[Transaction_ID]],Table1[Transaction_ID],Table1[PC_Optimum_Scanned])</f>
        <v>0</v>
      </c>
      <c r="M71">
        <v>11.96</v>
      </c>
    </row>
    <row r="72" spans="1:13" hidden="1" x14ac:dyDescent="0.45">
      <c r="A72" t="s">
        <v>1047</v>
      </c>
      <c r="B72" t="s">
        <v>51</v>
      </c>
      <c r="C72">
        <f>_xlfn.XLOOKUP(Table3[[#This Row],[Transaction_ID]],Table1[Transaction_ID],Table1[Cashier_ID])</f>
        <v>211</v>
      </c>
      <c r="D72" s="3">
        <f>_xlfn.XLOOKUP(Table3[[#This Row],[Transaction_ID]],Table1[Transaction_ID],Table1[Transaction_Date])</f>
        <v>45703</v>
      </c>
      <c r="E72" t="str">
        <f>TEXT(Transactions!$D72,"dddd")</f>
        <v>Saturday</v>
      </c>
      <c r="F72">
        <v>123574</v>
      </c>
      <c r="G72" t="s">
        <v>1246</v>
      </c>
      <c r="H72">
        <v>0</v>
      </c>
      <c r="I72">
        <v>0</v>
      </c>
      <c r="J72" t="str">
        <f>_xlfn.XLOOKUP(Table3[[#This Row],[Transaction_ID]],Table1[Transaction_ID],Table1[Payment_Method])</f>
        <v>Credit Card</v>
      </c>
      <c r="K72" t="s">
        <v>1253</v>
      </c>
      <c r="L72" t="b">
        <v>0</v>
      </c>
      <c r="M72">
        <v>19.96</v>
      </c>
    </row>
    <row r="73" spans="1:13" hidden="1" x14ac:dyDescent="0.45">
      <c r="A73" t="s">
        <v>1097</v>
      </c>
      <c r="B73" t="s">
        <v>307</v>
      </c>
      <c r="C73">
        <f>_xlfn.XLOOKUP(Table3[[#This Row],[Transaction_ID]],Table1[Transaction_ID],Table1[Cashier_ID])</f>
        <v>212</v>
      </c>
      <c r="D73" s="3">
        <f>_xlfn.XLOOKUP(Table3[[#This Row],[Transaction_ID]],Table1[Transaction_ID],Table1[Transaction_Date])</f>
        <v>45746</v>
      </c>
      <c r="E73" t="str">
        <f>TEXT(Transactions!$D73,"dddd")</f>
        <v>Saturday</v>
      </c>
      <c r="F73">
        <v>123577</v>
      </c>
      <c r="G73" t="s">
        <v>744</v>
      </c>
      <c r="H73">
        <v>0</v>
      </c>
      <c r="I73" cm="1">
        <f t="array" ref="I73">_xlfn.XLOOKUP(Table3[[#This Row],[SKU]],Table4[SKU],Products!E$2:E$91)</f>
        <v>2.4900000000000002</v>
      </c>
      <c r="J73" t="str">
        <f>_xlfn.XLOOKUP(Table3[[#This Row],[Transaction_ID]],Table1[Transaction_ID],Table1[Payment_Method])</f>
        <v>Credit Card</v>
      </c>
      <c r="K73" t="s">
        <v>745</v>
      </c>
      <c r="L73" t="b">
        <f>_xlfn.XLOOKUP(Table3[[#This Row],[Transaction_ID]],Table1[Transaction_ID],Table1[PC_Optimum_Scanned])</f>
        <v>0</v>
      </c>
      <c r="M73">
        <v>12.45</v>
      </c>
    </row>
    <row r="74" spans="1:13" hidden="1" x14ac:dyDescent="0.45">
      <c r="A74" t="s">
        <v>1080</v>
      </c>
      <c r="B74" t="s">
        <v>52</v>
      </c>
      <c r="C74">
        <f>_xlfn.XLOOKUP(Table3[[#This Row],[Transaction_ID]],Table1[Transaction_ID],Table1[Cashier_ID])</f>
        <v>215</v>
      </c>
      <c r="D74" s="3">
        <f>_xlfn.XLOOKUP(Table3[[#This Row],[Transaction_ID]],Table1[Transaction_ID],Table1[Transaction_Date])</f>
        <v>45746</v>
      </c>
      <c r="E74" t="str">
        <f>TEXT(Transactions!$D74,"dddd")</f>
        <v>Saturday</v>
      </c>
      <c r="F74">
        <v>123532</v>
      </c>
      <c r="G74" t="s">
        <v>744</v>
      </c>
      <c r="H74">
        <v>5</v>
      </c>
      <c r="I74" cm="1">
        <f t="array" ref="I74">_xlfn.XLOOKUP(Table3[[#This Row],[SKU]],Table4[SKU],Products!E$2:E$91)</f>
        <v>8.99</v>
      </c>
      <c r="J74" t="str">
        <f>_xlfn.XLOOKUP(Table3[[#This Row],[Transaction_ID]],Table1[Transaction_ID],Table1[Payment_Method])</f>
        <v>Credit Card</v>
      </c>
      <c r="K74" t="s">
        <v>745</v>
      </c>
      <c r="L74" t="b">
        <f>_xlfn.XLOOKUP(Table3[[#This Row],[Transaction_ID]],Table1[Transaction_ID],Table1[PC_Optimum_Scanned])</f>
        <v>1</v>
      </c>
      <c r="M74">
        <v>44.95</v>
      </c>
    </row>
    <row r="75" spans="1:13" hidden="1" x14ac:dyDescent="0.45">
      <c r="A75" t="s">
        <v>1159</v>
      </c>
      <c r="B75" t="s">
        <v>308</v>
      </c>
      <c r="C75">
        <f>_xlfn.XLOOKUP(Table3[[#This Row],[Transaction_ID]],Table1[Transaction_ID],Table1[Cashier_ID])</f>
        <v>220</v>
      </c>
      <c r="D75" s="3">
        <f>_xlfn.XLOOKUP(Table3[[#This Row],[Transaction_ID]],Table1[Transaction_ID],Table1[Transaction_Date])</f>
        <v>45746</v>
      </c>
      <c r="E75" t="str">
        <f>TEXT(Transactions!$D75,"dddd")</f>
        <v>Saturday</v>
      </c>
      <c r="F75">
        <v>123545</v>
      </c>
      <c r="G75" t="s">
        <v>1246</v>
      </c>
      <c r="H75">
        <v>0</v>
      </c>
      <c r="I75">
        <v>0</v>
      </c>
      <c r="J75" t="str">
        <f>_xlfn.XLOOKUP(Table3[[#This Row],[Transaction_ID]],Table1[Transaction_ID],Table1[Payment_Method])</f>
        <v>Credit Card</v>
      </c>
      <c r="K75" t="s">
        <v>1253</v>
      </c>
      <c r="L75" t="b">
        <v>0</v>
      </c>
      <c r="M75">
        <v>4.9800000000000004</v>
      </c>
    </row>
    <row r="76" spans="1:13" hidden="1" x14ac:dyDescent="0.45">
      <c r="A76" t="s">
        <v>1149</v>
      </c>
      <c r="B76" t="s">
        <v>53</v>
      </c>
      <c r="C76">
        <f>_xlfn.XLOOKUP(Table3[[#This Row],[Transaction_ID]],Table1[Transaction_ID],Table1[Cashier_ID])</f>
        <v>210</v>
      </c>
      <c r="D76" s="3">
        <f>_xlfn.XLOOKUP(Table3[[#This Row],[Transaction_ID]],Table1[Transaction_ID],Table1[Transaction_Date])</f>
        <v>45743</v>
      </c>
      <c r="E76" t="str">
        <f>TEXT(Transactions!$D76,"dddd")</f>
        <v>Saturday</v>
      </c>
      <c r="F76">
        <v>123553</v>
      </c>
      <c r="G76" t="s">
        <v>1246</v>
      </c>
      <c r="H76">
        <v>0</v>
      </c>
      <c r="I76">
        <v>0</v>
      </c>
      <c r="J76" t="str">
        <f>_xlfn.XLOOKUP(Table3[[#This Row],[Transaction_ID]],Table1[Transaction_ID],Table1[Payment_Method])</f>
        <v>Credit Card</v>
      </c>
      <c r="K76" t="s">
        <v>1253</v>
      </c>
      <c r="L76" t="b">
        <v>0</v>
      </c>
      <c r="M76">
        <v>24.95</v>
      </c>
    </row>
    <row r="77" spans="1:13" hidden="1" x14ac:dyDescent="0.45">
      <c r="A77" t="s">
        <v>931</v>
      </c>
      <c r="B77" t="s">
        <v>310</v>
      </c>
      <c r="C77">
        <f>_xlfn.XLOOKUP(Table3[[#This Row],[Transaction_ID]],Table1[Transaction_ID],Table1[Cashier_ID])</f>
        <v>209</v>
      </c>
      <c r="D77" s="3">
        <f>_xlfn.XLOOKUP(Table3[[#This Row],[Transaction_ID]],Table1[Transaction_ID],Table1[Transaction_Date])</f>
        <v>45706</v>
      </c>
      <c r="E77" t="str">
        <f>TEXT(Transactions!$D77,"dddd")</f>
        <v>Saturday</v>
      </c>
      <c r="F77">
        <v>123553</v>
      </c>
      <c r="G77" t="s">
        <v>1246</v>
      </c>
      <c r="H77">
        <v>0</v>
      </c>
      <c r="I77">
        <v>0</v>
      </c>
      <c r="J77" t="str">
        <f>_xlfn.XLOOKUP(Table3[[#This Row],[Transaction_ID]],Table1[Transaction_ID],Table1[Payment_Method])</f>
        <v>Cash</v>
      </c>
      <c r="K77" t="s">
        <v>1253</v>
      </c>
      <c r="L77" t="b">
        <v>0</v>
      </c>
      <c r="M77">
        <v>9.98</v>
      </c>
    </row>
    <row r="78" spans="1:13" x14ac:dyDescent="0.45">
      <c r="A78" t="s">
        <v>1240</v>
      </c>
      <c r="B78" t="s">
        <v>312</v>
      </c>
      <c r="C78">
        <f>_xlfn.XLOOKUP(Table3[[#This Row],[Transaction_ID]],Table1[Transaction_ID],Table1[Cashier_ID])</f>
        <v>212</v>
      </c>
      <c r="D78" s="3">
        <f>_xlfn.XLOOKUP(Table3[[#This Row],[Transaction_ID]],Table1[Transaction_ID],Table1[Transaction_Date])</f>
        <v>45735</v>
      </c>
      <c r="E78" t="str">
        <f>TEXT(Transactions!$D78,"dddd")</f>
        <v>Sunday</v>
      </c>
      <c r="F78">
        <v>123591</v>
      </c>
      <c r="G78" t="s">
        <v>744</v>
      </c>
      <c r="H78">
        <v>5</v>
      </c>
      <c r="I78" cm="1">
        <f t="array" ref="I78">_xlfn.XLOOKUP(Table3[[#This Row],[SKU]],Table4[SKU],Products!E$2:E$91)</f>
        <v>4.49</v>
      </c>
      <c r="J78" t="str">
        <f>_xlfn.XLOOKUP(Table3[[#This Row],[Transaction_ID]],Table1[Transaction_ID],Table1[Payment_Method])</f>
        <v>Cash</v>
      </c>
      <c r="K78" t="s">
        <v>745</v>
      </c>
      <c r="L78" t="b">
        <f>_xlfn.XLOOKUP(Table3[[#This Row],[Transaction_ID]],Table1[Transaction_ID],Table1[PC_Optimum_Scanned])</f>
        <v>0</v>
      </c>
      <c r="M78">
        <v>22.45</v>
      </c>
    </row>
    <row r="79" spans="1:13" x14ac:dyDescent="0.45">
      <c r="A79" t="s">
        <v>993</v>
      </c>
      <c r="B79" t="s">
        <v>313</v>
      </c>
      <c r="C79">
        <f>_xlfn.XLOOKUP(Table3[[#This Row],[Transaction_ID]],Table1[Transaction_ID],Table1[Cashier_ID])</f>
        <v>213</v>
      </c>
      <c r="D79" s="3">
        <f>_xlfn.XLOOKUP(Table3[[#This Row],[Transaction_ID]],Table1[Transaction_ID],Table1[Transaction_Date])</f>
        <v>45735</v>
      </c>
      <c r="E79" t="str">
        <f>TEXT(Transactions!$D79,"dddd")</f>
        <v>Sunday</v>
      </c>
      <c r="F79">
        <v>123551</v>
      </c>
      <c r="G79" t="s">
        <v>744</v>
      </c>
      <c r="H79">
        <v>0</v>
      </c>
      <c r="I79" cm="1">
        <f t="array" ref="I79">_xlfn.XLOOKUP(Table3[[#This Row],[SKU]],Table4[SKU],Products!E$2:E$91)</f>
        <v>6.49</v>
      </c>
      <c r="J79" t="str">
        <f>_xlfn.XLOOKUP(Table3[[#This Row],[Transaction_ID]],Table1[Transaction_ID],Table1[Payment_Method])</f>
        <v>Cash</v>
      </c>
      <c r="K79" t="s">
        <v>745</v>
      </c>
      <c r="L79" t="b">
        <f>_xlfn.XLOOKUP(Table3[[#This Row],[Transaction_ID]],Table1[Transaction_ID],Table1[PC_Optimum_Scanned])</f>
        <v>0</v>
      </c>
      <c r="M79">
        <v>12.98</v>
      </c>
    </row>
    <row r="80" spans="1:13" hidden="1" x14ac:dyDescent="0.45">
      <c r="A80" t="s">
        <v>1206</v>
      </c>
      <c r="B80" t="s">
        <v>313</v>
      </c>
      <c r="C80">
        <f>_xlfn.XLOOKUP(Table3[[#This Row],[Transaction_ID]],Table1[Transaction_ID],Table1[Cashier_ID])</f>
        <v>213</v>
      </c>
      <c r="D80" s="3">
        <f>_xlfn.XLOOKUP(Table3[[#This Row],[Transaction_ID]],Table1[Transaction_ID],Table1[Transaction_Date])</f>
        <v>45735</v>
      </c>
      <c r="E80" t="str">
        <f>TEXT(Transactions!$D80,"dddd")</f>
        <v>Sunday</v>
      </c>
      <c r="F80">
        <v>123538</v>
      </c>
      <c r="G80" t="s">
        <v>1246</v>
      </c>
      <c r="H80">
        <v>0</v>
      </c>
      <c r="I80">
        <v>0</v>
      </c>
      <c r="J80" t="str">
        <f>_xlfn.XLOOKUP(Table3[[#This Row],[Transaction_ID]],Table1[Transaction_ID],Table1[Payment_Method])</f>
        <v>Cash</v>
      </c>
      <c r="K80" t="s">
        <v>1253</v>
      </c>
      <c r="L80" t="b">
        <v>0</v>
      </c>
      <c r="M80">
        <v>16.47</v>
      </c>
    </row>
    <row r="81" spans="1:13" hidden="1" x14ac:dyDescent="0.45">
      <c r="A81" t="s">
        <v>845</v>
      </c>
      <c r="B81" t="s">
        <v>54</v>
      </c>
      <c r="C81">
        <f>_xlfn.XLOOKUP(Table3[[#This Row],[Transaction_ID]],Table1[Transaction_ID],Table1[Cashier_ID])</f>
        <v>217</v>
      </c>
      <c r="D81" s="3">
        <f>_xlfn.XLOOKUP(Table3[[#This Row],[Transaction_ID]],Table1[Transaction_ID],Table1[Transaction_Date])</f>
        <v>45735</v>
      </c>
      <c r="E81" t="str">
        <f>TEXT(Transactions!$D81,"dddd")</f>
        <v>Thursday</v>
      </c>
      <c r="F81">
        <v>123580</v>
      </c>
      <c r="G81" t="s">
        <v>1249</v>
      </c>
      <c r="H81">
        <f>_xlfn.XLOOKUP(Table3[[#This Row],[SKU]],Table1[SKU],Table1[Quantity_Sold])</f>
        <v>2</v>
      </c>
      <c r="I81">
        <f>IF(AND(Table3[[#This Row],[Return_Reason]]="50% Missed",Table3[[#This Row],[Original_Amount_Paid]]&gt;0),Table3[[#This Row],[Original_Amount_Paid]]/2,0)</f>
        <v>0.94750000000000001</v>
      </c>
      <c r="J81" t="str">
        <f>_xlfn.XLOOKUP(Table3[[#This Row],[Transaction_ID]],Table1[Transaction_ID],Table1[Payment_Method])</f>
        <v>Credit Card</v>
      </c>
      <c r="K81" t="s">
        <v>745</v>
      </c>
      <c r="L81" t="b">
        <f>_xlfn.XLOOKUP(Table3[[#This Row],[Transaction_ID]],Table1[Transaction_ID],Table1[PC_Optimum_Scanned])</f>
        <v>0</v>
      </c>
      <c r="M81">
        <v>1.895</v>
      </c>
    </row>
    <row r="82" spans="1:13" hidden="1" x14ac:dyDescent="0.45">
      <c r="A82" t="s">
        <v>1244</v>
      </c>
      <c r="B82" t="s">
        <v>54</v>
      </c>
      <c r="C82">
        <f>_xlfn.XLOOKUP(Table3[[#This Row],[Transaction_ID]],Table1[Transaction_ID],Table1[Cashier_ID])</f>
        <v>217</v>
      </c>
      <c r="D82" s="3">
        <f>_xlfn.XLOOKUP(Table3[[#This Row],[Transaction_ID]],Table1[Transaction_ID],Table1[Transaction_Date])</f>
        <v>45735</v>
      </c>
      <c r="E82" t="str">
        <f>TEXT(Transactions!$D82,"dddd")</f>
        <v>Thursday</v>
      </c>
      <c r="F82">
        <v>123553</v>
      </c>
      <c r="G82" t="s">
        <v>1248</v>
      </c>
      <c r="H82">
        <v>1</v>
      </c>
      <c r="I82" cm="1">
        <f t="array" ref="I82">_xlfn.XLOOKUP(Table3[[#This Row],[SKU]],Table4[SKU],Products!E$2:E$91)</f>
        <v>4.99</v>
      </c>
      <c r="J82" t="str">
        <f>_xlfn.XLOOKUP(Table3[[#This Row],[Transaction_ID]],Table1[Transaction_ID],Table1[Payment_Method])</f>
        <v>Credit Card</v>
      </c>
      <c r="K82" t="s">
        <v>745</v>
      </c>
      <c r="L82" t="b">
        <f>_xlfn.XLOOKUP(Table3[[#This Row],[Transaction_ID]],Table1[Transaction_ID],Table1[PC_Optimum_Scanned])</f>
        <v>0</v>
      </c>
      <c r="M82">
        <v>14.97</v>
      </c>
    </row>
    <row r="83" spans="1:13" hidden="1" x14ac:dyDescent="0.45">
      <c r="A83" t="s">
        <v>1011</v>
      </c>
      <c r="B83" t="s">
        <v>55</v>
      </c>
      <c r="C83">
        <f>_xlfn.XLOOKUP(Table3[[#This Row],[Transaction_ID]],Table1[Transaction_ID],Table1[Cashier_ID])</f>
        <v>208</v>
      </c>
      <c r="D83" s="3">
        <f>_xlfn.XLOOKUP(Table3[[#This Row],[Transaction_ID]],Table1[Transaction_ID],Table1[Transaction_Date])</f>
        <v>45738</v>
      </c>
      <c r="E83" t="str">
        <f>TEXT(Transactions!$D83,"dddd")</f>
        <v>Tuesday</v>
      </c>
      <c r="F83">
        <v>123513</v>
      </c>
      <c r="G83" t="s">
        <v>744</v>
      </c>
      <c r="H83">
        <v>3</v>
      </c>
      <c r="I83" cm="1">
        <f t="array" ref="I83">_xlfn.XLOOKUP(Table3[[#This Row],[SKU]],Table4[SKU],Products!E$2:E$91)</f>
        <v>2.99</v>
      </c>
      <c r="J83" t="str">
        <f>_xlfn.XLOOKUP(Table3[[#This Row],[Transaction_ID]],Table1[Transaction_ID],Table1[Payment_Method])</f>
        <v>Credit Card</v>
      </c>
      <c r="K83" t="s">
        <v>745</v>
      </c>
      <c r="L83" t="b">
        <f>_xlfn.XLOOKUP(Table3[[#This Row],[Transaction_ID]],Table1[Transaction_ID],Table1[PC_Optimum_Scanned])</f>
        <v>0</v>
      </c>
      <c r="M83">
        <v>8.9700000000000006</v>
      </c>
    </row>
    <row r="84" spans="1:13" hidden="1" x14ac:dyDescent="0.45">
      <c r="A84" t="s">
        <v>922</v>
      </c>
      <c r="B84" t="s">
        <v>314</v>
      </c>
      <c r="C84">
        <f>_xlfn.XLOOKUP(Table3[[#This Row],[Transaction_ID]],Table1[Transaction_ID],Table1[Cashier_ID])</f>
        <v>221</v>
      </c>
      <c r="D84" s="3">
        <f>_xlfn.XLOOKUP(Table3[[#This Row],[Transaction_ID]],Table1[Transaction_ID],Table1[Transaction_Date])</f>
        <v>45738</v>
      </c>
      <c r="E84" t="str">
        <f>TEXT(Transactions!$D84,"dddd")</f>
        <v>Tuesday</v>
      </c>
      <c r="F84">
        <v>123561</v>
      </c>
      <c r="G84" t="s">
        <v>759</v>
      </c>
      <c r="H84">
        <v>4</v>
      </c>
      <c r="I84" cm="1">
        <f t="array" ref="I84">_xlfn.XLOOKUP(Table3[[#This Row],[SKU]],Table4[SKU],Products!E$2:E$91)</f>
        <v>8.99</v>
      </c>
      <c r="J84" t="str">
        <f>_xlfn.XLOOKUP(Table3[[#This Row],[Transaction_ID]],Table1[Transaction_ID],Table1[Payment_Method])</f>
        <v>Credit Card</v>
      </c>
      <c r="K84" t="s">
        <v>745</v>
      </c>
      <c r="L84" t="b">
        <f>_xlfn.XLOOKUP(Table3[[#This Row],[Transaction_ID]],Table1[Transaction_ID],Table1[PC_Optimum_Scanned])</f>
        <v>0</v>
      </c>
      <c r="M84">
        <v>35.96</v>
      </c>
    </row>
    <row r="85" spans="1:13" hidden="1" x14ac:dyDescent="0.45">
      <c r="A85" t="s">
        <v>1020</v>
      </c>
      <c r="B85" t="s">
        <v>315</v>
      </c>
      <c r="C85">
        <f>_xlfn.XLOOKUP(Table3[[#This Row],[Transaction_ID]],Table1[Transaction_ID],Table1[Cashier_ID])</f>
        <v>209</v>
      </c>
      <c r="D85" s="3">
        <f>_xlfn.XLOOKUP(Table3[[#This Row],[Transaction_ID]],Table1[Transaction_ID],Table1[Transaction_Date])</f>
        <v>45738</v>
      </c>
      <c r="E85" t="str">
        <f>TEXT(Transactions!$D85,"dddd")</f>
        <v>Wednesday</v>
      </c>
      <c r="F85">
        <v>123579</v>
      </c>
      <c r="G85" t="s">
        <v>1249</v>
      </c>
      <c r="H85">
        <f>_xlfn.XLOOKUP(Table3[[#This Row],[SKU]],Table1[SKU],Table1[Quantity_Sold])</f>
        <v>5</v>
      </c>
      <c r="I85">
        <v>0</v>
      </c>
      <c r="J85" t="str">
        <f>_xlfn.XLOOKUP(Table3[[#This Row],[Transaction_ID]],Table1[Transaction_ID],Table1[Payment_Method])</f>
        <v>Credit Card</v>
      </c>
      <c r="K85" t="s">
        <v>745</v>
      </c>
      <c r="L85" t="b">
        <f>_xlfn.XLOOKUP(Table3[[#This Row],[Transaction_ID]],Table1[Transaction_ID],Table1[PC_Optimum_Scanned])</f>
        <v>0</v>
      </c>
      <c r="M85">
        <v>10.98</v>
      </c>
    </row>
    <row r="86" spans="1:13" hidden="1" x14ac:dyDescent="0.45">
      <c r="A86" t="s">
        <v>1021</v>
      </c>
      <c r="B86" t="s">
        <v>316</v>
      </c>
      <c r="C86">
        <f>_xlfn.XLOOKUP(Table3[[#This Row],[Transaction_ID]],Table1[Transaction_ID],Table1[Cashier_ID])</f>
        <v>217</v>
      </c>
      <c r="D86" s="3">
        <f>_xlfn.XLOOKUP(Table3[[#This Row],[Transaction_ID]],Table1[Transaction_ID],Table1[Transaction_Date])</f>
        <v>45738</v>
      </c>
      <c r="E86" t="str">
        <f>TEXT(Transactions!$D86,"dddd")</f>
        <v>Wednesday</v>
      </c>
      <c r="F86">
        <v>123544</v>
      </c>
      <c r="G86" t="s">
        <v>759</v>
      </c>
      <c r="H86">
        <v>1</v>
      </c>
      <c r="I86" cm="1">
        <f t="array" ref="I86">_xlfn.XLOOKUP(Table3[[#This Row],[SKU]],Table4[SKU],Products!E$2:E$91)</f>
        <v>4.99</v>
      </c>
      <c r="J86" t="str">
        <f>_xlfn.XLOOKUP(Table3[[#This Row],[Transaction_ID]],Table1[Transaction_ID],Table1[Payment_Method])</f>
        <v>Credit Card</v>
      </c>
      <c r="K86" t="s">
        <v>745</v>
      </c>
      <c r="L86" t="b">
        <f>_xlfn.XLOOKUP(Table3[[#This Row],[Transaction_ID]],Table1[Transaction_ID],Table1[PC_Optimum_Scanned])</f>
        <v>0</v>
      </c>
      <c r="M86">
        <v>19.96</v>
      </c>
    </row>
    <row r="87" spans="1:13" hidden="1" x14ac:dyDescent="0.45">
      <c r="A87" t="s">
        <v>766</v>
      </c>
      <c r="B87" t="s">
        <v>56</v>
      </c>
      <c r="C87">
        <f>_xlfn.XLOOKUP(Table3[[#This Row],[Transaction_ID]],Table1[Transaction_ID],Table1[Cashier_ID])</f>
        <v>213</v>
      </c>
      <c r="D87" s="3">
        <f>_xlfn.XLOOKUP(Table3[[#This Row],[Transaction_ID]],Table1[Transaction_ID],Table1[Transaction_Date])</f>
        <v>45738</v>
      </c>
      <c r="E87" t="str">
        <f>TEXT(Transactions!$D87,"dddd")</f>
        <v>Wednesday</v>
      </c>
      <c r="F87">
        <v>123533</v>
      </c>
      <c r="G87" t="s">
        <v>1249</v>
      </c>
      <c r="H87">
        <v>3</v>
      </c>
      <c r="I87">
        <f>IF(AND(Table3[[#This Row],[Return_Reason]]="50% Missed",Table3[[#This Row],[Original_Amount_Paid]]&gt;0),Table3[[#This Row],[Original_Amount_Paid]]/2,0)</f>
        <v>14.234999999999999</v>
      </c>
      <c r="J87" t="str">
        <f>_xlfn.XLOOKUP(Table3[[#This Row],[Transaction_ID]],Table1[Transaction_ID],Table1[Payment_Method])</f>
        <v>Credit Card</v>
      </c>
      <c r="K87" t="s">
        <v>745</v>
      </c>
      <c r="L87" t="b">
        <f>_xlfn.XLOOKUP(Table3[[#This Row],[Transaction_ID]],Table1[Transaction_ID],Table1[PC_Optimum_Scanned])</f>
        <v>0</v>
      </c>
      <c r="M87">
        <v>28.47</v>
      </c>
    </row>
    <row r="88" spans="1:13" hidden="1" x14ac:dyDescent="0.45">
      <c r="A88" t="s">
        <v>883</v>
      </c>
      <c r="B88" t="s">
        <v>317</v>
      </c>
      <c r="C88">
        <f>_xlfn.XLOOKUP(Table3[[#This Row],[Transaction_ID]],Table1[Transaction_ID],Table1[Cashier_ID])</f>
        <v>211</v>
      </c>
      <c r="D88" s="3">
        <f>_xlfn.XLOOKUP(Table3[[#This Row],[Transaction_ID]],Table1[Transaction_ID],Table1[Transaction_Date])</f>
        <v>45743</v>
      </c>
      <c r="E88" t="str">
        <f>TEXT(Transactions!$D88,"dddd")</f>
        <v>Saturday</v>
      </c>
      <c r="F88">
        <v>123559</v>
      </c>
      <c r="G88" t="s">
        <v>753</v>
      </c>
      <c r="H88">
        <v>1</v>
      </c>
      <c r="I88">
        <v>0</v>
      </c>
      <c r="J88" t="str">
        <f>_xlfn.XLOOKUP(Table3[[#This Row],[Transaction_ID]],Table1[Transaction_ID],Table1[Payment_Method])</f>
        <v>Credit Card</v>
      </c>
      <c r="K88" t="s">
        <v>1253</v>
      </c>
      <c r="L88" t="b">
        <v>0</v>
      </c>
      <c r="M88">
        <v>5.98</v>
      </c>
    </row>
    <row r="89" spans="1:13" hidden="1" x14ac:dyDescent="0.45">
      <c r="A89" t="s">
        <v>1010</v>
      </c>
      <c r="B89" t="s">
        <v>317</v>
      </c>
      <c r="C89">
        <f>_xlfn.XLOOKUP(Table3[[#This Row],[Transaction_ID]],Table1[Transaction_ID],Table1[Cashier_ID])</f>
        <v>211</v>
      </c>
      <c r="D89" s="3">
        <f>_xlfn.XLOOKUP(Table3[[#This Row],[Transaction_ID]],Table1[Transaction_ID],Table1[Transaction_Date])</f>
        <v>45743</v>
      </c>
      <c r="E89" t="str">
        <f>TEXT(Transactions!$D89,"dddd")</f>
        <v>Saturday</v>
      </c>
      <c r="F89">
        <v>123550</v>
      </c>
      <c r="G89" t="s">
        <v>1246</v>
      </c>
      <c r="H89">
        <v>0</v>
      </c>
      <c r="I89">
        <v>0</v>
      </c>
      <c r="J89" t="str">
        <f>_xlfn.XLOOKUP(Table3[[#This Row],[Transaction_ID]],Table1[Transaction_ID],Table1[Payment_Method])</f>
        <v>Credit Card</v>
      </c>
      <c r="K89" t="s">
        <v>1253</v>
      </c>
      <c r="L89" t="b">
        <v>0</v>
      </c>
      <c r="M89">
        <v>5.99</v>
      </c>
    </row>
    <row r="90" spans="1:13" hidden="1" x14ac:dyDescent="0.45">
      <c r="A90" t="s">
        <v>1109</v>
      </c>
      <c r="B90" t="s">
        <v>57</v>
      </c>
      <c r="C90">
        <f>_xlfn.XLOOKUP(Table3[[#This Row],[Transaction_ID]],Table1[Transaction_ID],Table1[Cashier_ID])</f>
        <v>211</v>
      </c>
      <c r="D90" s="3">
        <f>_xlfn.XLOOKUP(Table3[[#This Row],[Transaction_ID]],Table1[Transaction_ID],Table1[Transaction_Date])</f>
        <v>45743</v>
      </c>
      <c r="E90" t="str">
        <f>TEXT(Transactions!$D90,"dddd")</f>
        <v>Saturday</v>
      </c>
      <c r="F90">
        <v>123526</v>
      </c>
      <c r="G90" t="s">
        <v>759</v>
      </c>
      <c r="H90">
        <v>2</v>
      </c>
      <c r="I90" cm="1">
        <f t="array" ref="I90">_xlfn.XLOOKUP(Table3[[#This Row],[SKU]],Table4[SKU],Products!E$2:E$91)</f>
        <v>5.49</v>
      </c>
      <c r="J90" t="str">
        <f>_xlfn.XLOOKUP(Table3[[#This Row],[Transaction_ID]],Table1[Transaction_ID],Table1[Payment_Method])</f>
        <v>Cash</v>
      </c>
      <c r="K90" t="s">
        <v>745</v>
      </c>
      <c r="L90" t="b">
        <f>_xlfn.XLOOKUP(Table3[[#This Row],[Transaction_ID]],Table1[Transaction_ID],Table1[PC_Optimum_Scanned])</f>
        <v>0</v>
      </c>
      <c r="M90">
        <v>10.98</v>
      </c>
    </row>
    <row r="91" spans="1:13" hidden="1" x14ac:dyDescent="0.45">
      <c r="A91" t="s">
        <v>945</v>
      </c>
      <c r="B91" t="s">
        <v>318</v>
      </c>
      <c r="C91">
        <f>_xlfn.XLOOKUP(Table3[[#This Row],[Transaction_ID]],Table1[Transaction_ID],Table1[Cashier_ID])</f>
        <v>213</v>
      </c>
      <c r="D91" s="3">
        <f>_xlfn.XLOOKUP(Table3[[#This Row],[Transaction_ID]],Table1[Transaction_ID],Table1[Transaction_Date])</f>
        <v>45712</v>
      </c>
      <c r="E91" t="str">
        <f>TEXT(Transactions!$D91,"dddd")</f>
        <v>Saturday</v>
      </c>
      <c r="F91">
        <v>123563</v>
      </c>
      <c r="G91" t="s">
        <v>768</v>
      </c>
      <c r="H91">
        <v>1</v>
      </c>
      <c r="I91" cm="1">
        <f t="array" ref="I91">_xlfn.XLOOKUP(Table3[[#This Row],[SKU]],Table4[SKU],Products!E$2:E$91)</f>
        <v>3.49</v>
      </c>
      <c r="J91" t="str">
        <f>_xlfn.XLOOKUP(Table3[[#This Row],[Transaction_ID]],Table1[Transaction_ID],Table1[Payment_Method])</f>
        <v>Cash</v>
      </c>
      <c r="K91" t="s">
        <v>745</v>
      </c>
      <c r="L91" t="b">
        <f>_xlfn.XLOOKUP(Table3[[#This Row],[Transaction_ID]],Table1[Transaction_ID],Table1[PC_Optimum_Scanned])</f>
        <v>0</v>
      </c>
      <c r="M91">
        <v>10.47</v>
      </c>
    </row>
    <row r="92" spans="1:13" hidden="1" x14ac:dyDescent="0.45">
      <c r="A92" t="s">
        <v>901</v>
      </c>
      <c r="B92" t="s">
        <v>319</v>
      </c>
      <c r="C92">
        <f>_xlfn.XLOOKUP(Table3[[#This Row],[Transaction_ID]],Table1[Transaction_ID],Table1[Cashier_ID])</f>
        <v>215</v>
      </c>
      <c r="D92" s="3">
        <f>_xlfn.XLOOKUP(Table3[[#This Row],[Transaction_ID]],Table1[Transaction_ID],Table1[Transaction_Date])</f>
        <v>45745</v>
      </c>
      <c r="E92" t="str">
        <f>TEXT(Transactions!$D92,"dddd")</f>
        <v>Saturday</v>
      </c>
      <c r="F92">
        <v>123588</v>
      </c>
      <c r="G92" t="s">
        <v>1246</v>
      </c>
      <c r="H92">
        <v>0</v>
      </c>
      <c r="I92">
        <v>0</v>
      </c>
      <c r="J92" t="str">
        <f>_xlfn.XLOOKUP(Table3[[#This Row],[Transaction_ID]],Table1[Transaction_ID],Table1[Payment_Method])</f>
        <v>Cash</v>
      </c>
      <c r="K92" t="s">
        <v>1253</v>
      </c>
      <c r="L92" t="b">
        <v>0</v>
      </c>
      <c r="M92">
        <v>9.9600000000000009</v>
      </c>
    </row>
    <row r="93" spans="1:13" hidden="1" x14ac:dyDescent="0.45">
      <c r="A93" t="s">
        <v>829</v>
      </c>
      <c r="B93" t="s">
        <v>58</v>
      </c>
      <c r="C93">
        <f>_xlfn.XLOOKUP(Table3[[#This Row],[Transaction_ID]],Table1[Transaction_ID],Table1[Cashier_ID])</f>
        <v>211</v>
      </c>
      <c r="D93" s="3">
        <f>_xlfn.XLOOKUP(Table3[[#This Row],[Transaction_ID]],Table1[Transaction_ID],Table1[Transaction_Date])</f>
        <v>45745</v>
      </c>
      <c r="E93" t="str">
        <f>TEXT(Transactions!$D93,"dddd")</f>
        <v>Thursday</v>
      </c>
      <c r="F93">
        <v>123546</v>
      </c>
      <c r="G93" t="s">
        <v>1246</v>
      </c>
      <c r="H93">
        <v>0</v>
      </c>
      <c r="I93">
        <v>0</v>
      </c>
      <c r="J93" t="str">
        <f>_xlfn.XLOOKUP(Table3[[#This Row],[Transaction_ID]],Table1[Transaction_ID],Table1[Payment_Method])</f>
        <v>Cash</v>
      </c>
      <c r="K93" t="s">
        <v>1253</v>
      </c>
      <c r="L93" t="b">
        <v>0</v>
      </c>
      <c r="M93">
        <v>10.47</v>
      </c>
    </row>
    <row r="94" spans="1:13" hidden="1" x14ac:dyDescent="0.45">
      <c r="A94" t="s">
        <v>1202</v>
      </c>
      <c r="B94" t="s">
        <v>320</v>
      </c>
      <c r="C94">
        <f>_xlfn.XLOOKUP(Table3[[#This Row],[Transaction_ID]],Table1[Transaction_ID],Table1[Cashier_ID])</f>
        <v>221</v>
      </c>
      <c r="D94" s="3">
        <f>_xlfn.XLOOKUP(Table3[[#This Row],[Transaction_ID]],Table1[Transaction_ID],Table1[Transaction_Date])</f>
        <v>45745</v>
      </c>
      <c r="E94" t="str">
        <f>TEXT(Transactions!$D94,"dddd")</f>
        <v>Thursday</v>
      </c>
      <c r="F94">
        <v>123537</v>
      </c>
      <c r="G94" t="s">
        <v>1247</v>
      </c>
      <c r="H94">
        <v>0</v>
      </c>
      <c r="I94" cm="1">
        <f t="array" ref="I94">_xlfn.XLOOKUP(Table3[[#This Row],[SKU]],Table4[SKU],Products!E$2:E$91)</f>
        <v>6.49</v>
      </c>
      <c r="J94" t="str">
        <f>_xlfn.XLOOKUP(Table3[[#This Row],[Transaction_ID]],Table1[Transaction_ID],Table1[Payment_Method])</f>
        <v>Credit Card</v>
      </c>
      <c r="K94" t="s">
        <v>745</v>
      </c>
      <c r="L94" t="b">
        <f>_xlfn.XLOOKUP(Table3[[#This Row],[Transaction_ID]],Table1[Transaction_ID],Table1[PC_Optimum_Scanned])</f>
        <v>0</v>
      </c>
      <c r="M94">
        <v>6.49</v>
      </c>
    </row>
    <row r="95" spans="1:13" hidden="1" x14ac:dyDescent="0.45">
      <c r="A95" t="s">
        <v>1189</v>
      </c>
      <c r="B95" t="s">
        <v>320</v>
      </c>
      <c r="C95">
        <f>_xlfn.XLOOKUP(Table3[[#This Row],[Transaction_ID]],Table1[Transaction_ID],Table1[Cashier_ID])</f>
        <v>221</v>
      </c>
      <c r="D95" s="3">
        <f>_xlfn.XLOOKUP(Table3[[#This Row],[Transaction_ID]],Table1[Transaction_ID],Table1[Transaction_Date])</f>
        <v>45745</v>
      </c>
      <c r="E95" t="str">
        <f>TEXT(Transactions!$D95,"dddd")</f>
        <v>Monday</v>
      </c>
      <c r="F95">
        <v>123593</v>
      </c>
      <c r="G95" t="s">
        <v>1246</v>
      </c>
      <c r="H95">
        <v>0</v>
      </c>
      <c r="I95">
        <v>0</v>
      </c>
      <c r="J95" t="str">
        <f>_xlfn.XLOOKUP(Table3[[#This Row],[Transaction_ID]],Table1[Transaction_ID],Table1[Payment_Method])</f>
        <v>Credit Card</v>
      </c>
      <c r="K95" t="s">
        <v>1253</v>
      </c>
      <c r="L95" t="b">
        <v>0</v>
      </c>
      <c r="M95">
        <v>12.45</v>
      </c>
    </row>
    <row r="96" spans="1:13" hidden="1" x14ac:dyDescent="0.45">
      <c r="A96" t="s">
        <v>890</v>
      </c>
      <c r="B96" t="s">
        <v>59</v>
      </c>
      <c r="C96">
        <f>_xlfn.XLOOKUP(Table3[[#This Row],[Transaction_ID]],Table1[Transaction_ID],Table1[Cashier_ID])</f>
        <v>210</v>
      </c>
      <c r="D96" s="3">
        <f>_xlfn.XLOOKUP(Table3[[#This Row],[Transaction_ID]],Table1[Transaction_ID],Table1[Transaction_Date])</f>
        <v>45730</v>
      </c>
      <c r="E96" t="str">
        <f>TEXT(Transactions!$D96,"dddd")</f>
        <v>Saturday</v>
      </c>
      <c r="F96">
        <v>123544</v>
      </c>
      <c r="G96" t="s">
        <v>1246</v>
      </c>
      <c r="H96">
        <v>0</v>
      </c>
      <c r="I96">
        <v>0</v>
      </c>
      <c r="J96" t="str">
        <f>_xlfn.XLOOKUP(Table3[[#This Row],[Transaction_ID]],Table1[Transaction_ID],Table1[Payment_Method])</f>
        <v>Credit Card</v>
      </c>
      <c r="K96" t="s">
        <v>1253</v>
      </c>
      <c r="L96" t="b">
        <v>0</v>
      </c>
      <c r="M96">
        <v>24.95</v>
      </c>
    </row>
    <row r="97" spans="1:13" hidden="1" x14ac:dyDescent="0.45">
      <c r="A97" t="s">
        <v>1093</v>
      </c>
      <c r="B97" t="s">
        <v>321</v>
      </c>
      <c r="C97">
        <f>_xlfn.XLOOKUP(Table3[[#This Row],[Transaction_ID]],Table1[Transaction_ID],Table1[Cashier_ID])</f>
        <v>222</v>
      </c>
      <c r="D97" s="3">
        <f>_xlfn.XLOOKUP(Table3[[#This Row],[Transaction_ID]],Table1[Transaction_ID],Table1[Transaction_Date])</f>
        <v>45730</v>
      </c>
      <c r="E97" t="str">
        <f>TEXT(Transactions!$D97,"dddd")</f>
        <v>Saturday</v>
      </c>
      <c r="F97">
        <v>123556</v>
      </c>
      <c r="G97" t="s">
        <v>1246</v>
      </c>
      <c r="H97">
        <v>0</v>
      </c>
      <c r="I97">
        <v>0</v>
      </c>
      <c r="J97" t="str">
        <f>_xlfn.XLOOKUP(Table3[[#This Row],[Transaction_ID]],Table1[Transaction_ID],Table1[Payment_Method])</f>
        <v>Cash</v>
      </c>
      <c r="K97" t="s">
        <v>1253</v>
      </c>
      <c r="L97" t="b">
        <v>0</v>
      </c>
      <c r="M97">
        <v>19.98</v>
      </c>
    </row>
    <row r="98" spans="1:13" hidden="1" x14ac:dyDescent="0.45">
      <c r="A98" t="s">
        <v>747</v>
      </c>
      <c r="B98" t="s">
        <v>322</v>
      </c>
      <c r="C98">
        <f>_xlfn.XLOOKUP(Table3[[#This Row],[Transaction_ID]],Table1[Transaction_ID],Table1[Cashier_ID])</f>
        <v>223</v>
      </c>
      <c r="D98" s="3">
        <f>_xlfn.XLOOKUP(Table3[[#This Row],[Transaction_ID]],Table1[Transaction_ID],Table1[Transaction_Date])</f>
        <v>45739</v>
      </c>
      <c r="E98" t="str">
        <f>TEXT(Transactions!$D98,"dddd")</f>
        <v>Saturday</v>
      </c>
      <c r="F98">
        <v>123540</v>
      </c>
      <c r="G98" t="s">
        <v>748</v>
      </c>
      <c r="H98">
        <v>4</v>
      </c>
      <c r="I98" cm="1">
        <f t="array" ref="I98">_xlfn.XLOOKUP(Table3[[#This Row],[SKU]],Table4[SKU],Products!E$2:E$91)</f>
        <v>4.49</v>
      </c>
      <c r="J98" t="str">
        <f>_xlfn.XLOOKUP(Table3[[#This Row],[Transaction_ID]],Table1[Transaction_ID],Table1[Payment_Method])</f>
        <v>Cash</v>
      </c>
      <c r="K98" t="s">
        <v>745</v>
      </c>
      <c r="L98" t="b">
        <f>_xlfn.XLOOKUP(Table3[[#This Row],[Transaction_ID]],Table1[Transaction_ID],Table1[PC_Optimum_Scanned])</f>
        <v>0</v>
      </c>
      <c r="M98">
        <v>17.96</v>
      </c>
    </row>
    <row r="99" spans="1:13" hidden="1" x14ac:dyDescent="0.45">
      <c r="A99" t="s">
        <v>1231</v>
      </c>
      <c r="B99" t="s">
        <v>322</v>
      </c>
      <c r="C99">
        <f>_xlfn.XLOOKUP(Table3[[#This Row],[Transaction_ID]],Table1[Transaction_ID],Table1[Cashier_ID])</f>
        <v>223</v>
      </c>
      <c r="D99" s="3">
        <f>_xlfn.XLOOKUP(Table3[[#This Row],[Transaction_ID]],Table1[Transaction_ID],Table1[Transaction_Date])</f>
        <v>45739</v>
      </c>
      <c r="E99" t="str">
        <f>TEXT(Transactions!$D99,"dddd")</f>
        <v>Friday</v>
      </c>
      <c r="F99">
        <v>123537</v>
      </c>
      <c r="G99" t="s">
        <v>1249</v>
      </c>
      <c r="H99">
        <f>_xlfn.XLOOKUP(Table3[[#This Row],[SKU]],Table1[SKU],Table1[Quantity_Sold])</f>
        <v>4</v>
      </c>
      <c r="I99">
        <f>IF(AND(Table3[[#This Row],[Return_Reason]]="50% Missed",Table3[[#This Row],[Original_Amount_Paid]]&gt;0),Table3[[#This Row],[Original_Amount_Paid]]/2,0)</f>
        <v>3.2450000000000001</v>
      </c>
      <c r="J99" t="str">
        <f>_xlfn.XLOOKUP(Table3[[#This Row],[Transaction_ID]],Table1[Transaction_ID],Table1[Payment_Method])</f>
        <v>Cash</v>
      </c>
      <c r="K99" t="s">
        <v>745</v>
      </c>
      <c r="L99" t="b">
        <f>_xlfn.XLOOKUP(Table3[[#This Row],[Transaction_ID]],Table1[Transaction_ID],Table1[PC_Optimum_Scanned])</f>
        <v>0</v>
      </c>
      <c r="M99">
        <v>6.49</v>
      </c>
    </row>
    <row r="100" spans="1:13" hidden="1" x14ac:dyDescent="0.45">
      <c r="A100" t="s">
        <v>1124</v>
      </c>
      <c r="B100" t="s">
        <v>323</v>
      </c>
      <c r="C100">
        <f>_xlfn.XLOOKUP(Table3[[#This Row],[Transaction_ID]],Table1[Transaction_ID],Table1[Cashier_ID])</f>
        <v>223</v>
      </c>
      <c r="D100" s="3">
        <f>_xlfn.XLOOKUP(Table3[[#This Row],[Transaction_ID]],Table1[Transaction_ID],Table1[Transaction_Date])</f>
        <v>45739</v>
      </c>
      <c r="E100" t="str">
        <f>TEXT(Transactions!$D100,"dddd")</f>
        <v>Friday</v>
      </c>
      <c r="F100">
        <v>123514</v>
      </c>
      <c r="G100" t="s">
        <v>1249</v>
      </c>
      <c r="H100">
        <v>5</v>
      </c>
      <c r="I100">
        <f>IF(AND(Table3[[#This Row],[Return_Reason]]="50% Missed",Table3[[#This Row],[Original_Amount_Paid]]&gt;0),Table3[[#This Row],[Original_Amount_Paid]]/2,0)</f>
        <v>24.975000000000001</v>
      </c>
      <c r="J100" t="str">
        <f>_xlfn.XLOOKUP(Table3[[#This Row],[Transaction_ID]],Table1[Transaction_ID],Table1[Payment_Method])</f>
        <v>Debit Card</v>
      </c>
      <c r="K100" t="s">
        <v>745</v>
      </c>
      <c r="L100" t="b">
        <f>_xlfn.XLOOKUP(Table3[[#This Row],[Transaction_ID]],Table1[Transaction_ID],Table1[PC_Optimum_Scanned])</f>
        <v>0</v>
      </c>
      <c r="M100">
        <v>49.95</v>
      </c>
    </row>
    <row r="101" spans="1:13" hidden="1" x14ac:dyDescent="0.45">
      <c r="A101" t="s">
        <v>964</v>
      </c>
      <c r="B101" t="s">
        <v>323</v>
      </c>
      <c r="C101">
        <f>_xlfn.XLOOKUP(Table3[[#This Row],[Transaction_ID]],Table1[Transaction_ID],Table1[Cashier_ID])</f>
        <v>223</v>
      </c>
      <c r="D101" s="3">
        <f>_xlfn.XLOOKUP(Table3[[#This Row],[Transaction_ID]],Table1[Transaction_ID],Table1[Transaction_Date])</f>
        <v>45739</v>
      </c>
      <c r="E101" t="str">
        <f>TEXT(Transactions!$D101,"dddd")</f>
        <v>Sunday</v>
      </c>
      <c r="F101">
        <v>123592</v>
      </c>
      <c r="G101" t="s">
        <v>748</v>
      </c>
      <c r="H101">
        <v>1</v>
      </c>
      <c r="I101" cm="1">
        <f t="array" ref="I101">_xlfn.XLOOKUP(Table3[[#This Row],[SKU]],Table4[SKU],Products!E$2:E$91)</f>
        <v>2.99</v>
      </c>
      <c r="J101" t="str">
        <f>_xlfn.XLOOKUP(Table3[[#This Row],[Transaction_ID]],Table1[Transaction_ID],Table1[Payment_Method])</f>
        <v>Debit Card</v>
      </c>
      <c r="K101" t="s">
        <v>745</v>
      </c>
      <c r="L101" t="b">
        <f>_xlfn.XLOOKUP(Table3[[#This Row],[Transaction_ID]],Table1[Transaction_ID],Table1[PC_Optimum_Scanned])</f>
        <v>0</v>
      </c>
      <c r="M101">
        <v>2.99</v>
      </c>
    </row>
    <row r="102" spans="1:13" hidden="1" x14ac:dyDescent="0.45">
      <c r="A102" t="s">
        <v>1041</v>
      </c>
      <c r="B102" t="s">
        <v>60</v>
      </c>
      <c r="C102">
        <f>_xlfn.XLOOKUP(Table3[[#This Row],[Transaction_ID]],Table1[Transaction_ID],Table1[Cashier_ID])</f>
        <v>219</v>
      </c>
      <c r="D102" s="3">
        <f>_xlfn.XLOOKUP(Table3[[#This Row],[Transaction_ID]],Table1[Transaction_ID],Table1[Transaction_Date])</f>
        <v>45729</v>
      </c>
      <c r="E102" t="str">
        <f>TEXT(Transactions!$D102,"dddd")</f>
        <v>Sunday</v>
      </c>
      <c r="F102">
        <v>123511</v>
      </c>
      <c r="G102" t="s">
        <v>1246</v>
      </c>
      <c r="H102">
        <v>0</v>
      </c>
      <c r="I102">
        <v>0</v>
      </c>
      <c r="J102" t="str">
        <f>_xlfn.XLOOKUP(Table3[[#This Row],[Transaction_ID]],Table1[Transaction_ID],Table1[Payment_Method])</f>
        <v>Debit Card</v>
      </c>
      <c r="K102" t="s">
        <v>1253</v>
      </c>
      <c r="L102" t="b">
        <v>0</v>
      </c>
      <c r="M102">
        <v>9.9600000000000009</v>
      </c>
    </row>
    <row r="103" spans="1:13" hidden="1" x14ac:dyDescent="0.45">
      <c r="A103" t="s">
        <v>1188</v>
      </c>
      <c r="B103" t="s">
        <v>324</v>
      </c>
      <c r="C103">
        <f>_xlfn.XLOOKUP(Table3[[#This Row],[Transaction_ID]],Table1[Transaction_ID],Table1[Cashier_ID])</f>
        <v>208</v>
      </c>
      <c r="D103" s="3">
        <f>_xlfn.XLOOKUP(Table3[[#This Row],[Transaction_ID]],Table1[Transaction_ID],Table1[Transaction_Date])</f>
        <v>45729</v>
      </c>
      <c r="E103" t="str">
        <f>TEXT(Transactions!$D103,"dddd")</f>
        <v>Thursday</v>
      </c>
      <c r="F103">
        <v>123524</v>
      </c>
      <c r="G103" t="s">
        <v>1247</v>
      </c>
      <c r="H103">
        <v>0</v>
      </c>
      <c r="I103" cm="1">
        <f t="array" ref="I103">_xlfn.XLOOKUP(Table3[[#This Row],[SKU]],Table4[SKU],Products!E$2:E$91)</f>
        <v>2.99</v>
      </c>
      <c r="J103" t="str">
        <f>_xlfn.XLOOKUP(Table3[[#This Row],[Transaction_ID]],Table1[Transaction_ID],Table1[Payment_Method])</f>
        <v>Debit Card</v>
      </c>
      <c r="K103" t="s">
        <v>745</v>
      </c>
      <c r="L103" t="b">
        <f>_xlfn.XLOOKUP(Table3[[#This Row],[Transaction_ID]],Table1[Transaction_ID],Table1[PC_Optimum_Scanned])</f>
        <v>0</v>
      </c>
      <c r="M103">
        <v>14.95</v>
      </c>
    </row>
    <row r="104" spans="1:13" hidden="1" x14ac:dyDescent="0.45">
      <c r="A104" t="s">
        <v>937</v>
      </c>
      <c r="B104" t="s">
        <v>324</v>
      </c>
      <c r="C104">
        <f>_xlfn.XLOOKUP(Table3[[#This Row],[Transaction_ID]],Table1[Transaction_ID],Table1[Cashier_ID])</f>
        <v>208</v>
      </c>
      <c r="D104" s="3">
        <f>_xlfn.XLOOKUP(Table3[[#This Row],[Transaction_ID]],Table1[Transaction_ID],Table1[Transaction_Date])</f>
        <v>45729</v>
      </c>
      <c r="E104" t="str">
        <f>TEXT(Transactions!$D104,"dddd")</f>
        <v>Thursday</v>
      </c>
      <c r="F104">
        <v>123592</v>
      </c>
      <c r="G104" t="s">
        <v>748</v>
      </c>
      <c r="H104">
        <v>1</v>
      </c>
      <c r="I104" cm="1">
        <f t="array" ref="I104">_xlfn.XLOOKUP(Table3[[#This Row],[SKU]],Table4[SKU],Products!E$2:E$91)</f>
        <v>2.99</v>
      </c>
      <c r="J104" t="str">
        <f>_xlfn.XLOOKUP(Table3[[#This Row],[Transaction_ID]],Table1[Transaction_ID],Table1[Payment_Method])</f>
        <v>Debit Card</v>
      </c>
      <c r="K104" t="s">
        <v>745</v>
      </c>
      <c r="L104" t="b">
        <f>_xlfn.XLOOKUP(Table3[[#This Row],[Transaction_ID]],Table1[Transaction_ID],Table1[PC_Optimum_Scanned])</f>
        <v>0</v>
      </c>
      <c r="M104">
        <v>2.99</v>
      </c>
    </row>
    <row r="105" spans="1:13" hidden="1" x14ac:dyDescent="0.45">
      <c r="A105" t="s">
        <v>1102</v>
      </c>
      <c r="B105" t="s">
        <v>326</v>
      </c>
      <c r="C105">
        <f>_xlfn.XLOOKUP(Table3[[#This Row],[Transaction_ID]],Table1[Transaction_ID],Table1[Cashier_ID])</f>
        <v>208</v>
      </c>
      <c r="D105" s="3">
        <f>_xlfn.XLOOKUP(Table3[[#This Row],[Transaction_ID]],Table1[Transaction_ID],Table1[Transaction_Date])</f>
        <v>45695</v>
      </c>
      <c r="E105" t="str">
        <f>TEXT(Transactions!$D105,"dddd")</f>
        <v>Friday</v>
      </c>
      <c r="F105">
        <v>123565</v>
      </c>
      <c r="G105" t="s">
        <v>744</v>
      </c>
      <c r="H105">
        <v>4</v>
      </c>
      <c r="I105" cm="1">
        <f t="array" ref="I105">_xlfn.XLOOKUP(Table3[[#This Row],[SKU]],Table4[SKU],Products!E$2:E$91)</f>
        <v>3.49</v>
      </c>
      <c r="J105" t="str">
        <f>_xlfn.XLOOKUP(Table3[[#This Row],[Transaction_ID]],Table1[Transaction_ID],Table1[Payment_Method])</f>
        <v>Debit Card</v>
      </c>
      <c r="K105" t="s">
        <v>745</v>
      </c>
      <c r="L105" t="b">
        <f>_xlfn.XLOOKUP(Table3[[#This Row],[Transaction_ID]],Table1[Transaction_ID],Table1[PC_Optimum_Scanned])</f>
        <v>0</v>
      </c>
      <c r="M105">
        <v>13.96</v>
      </c>
    </row>
    <row r="106" spans="1:13" hidden="1" x14ac:dyDescent="0.45">
      <c r="A106" t="s">
        <v>1006</v>
      </c>
      <c r="B106" t="s">
        <v>326</v>
      </c>
      <c r="C106">
        <f>_xlfn.XLOOKUP(Table3[[#This Row],[Transaction_ID]],Table1[Transaction_ID],Table1[Cashier_ID])</f>
        <v>208</v>
      </c>
      <c r="D106" s="3">
        <f>_xlfn.XLOOKUP(Table3[[#This Row],[Transaction_ID]],Table1[Transaction_ID],Table1[Transaction_Date])</f>
        <v>45695</v>
      </c>
      <c r="E106" t="str">
        <f>TEXT(Transactions!$D106,"dddd")</f>
        <v>Friday</v>
      </c>
      <c r="F106">
        <v>123548</v>
      </c>
      <c r="G106" t="s">
        <v>1247</v>
      </c>
      <c r="H106">
        <v>1</v>
      </c>
      <c r="I106" cm="1">
        <f t="array" ref="I106">_xlfn.XLOOKUP(Table3[[#This Row],[SKU]],Table4[SKU],Products!E$2:E$91)</f>
        <v>3.49</v>
      </c>
      <c r="J106" t="str">
        <f>_xlfn.XLOOKUP(Table3[[#This Row],[Transaction_ID]],Table1[Transaction_ID],Table1[Payment_Method])</f>
        <v>Debit Card</v>
      </c>
      <c r="K106" t="s">
        <v>745</v>
      </c>
      <c r="L106" t="b">
        <f>_xlfn.XLOOKUP(Table3[[#This Row],[Transaction_ID]],Table1[Transaction_ID],Table1[PC_Optimum_Scanned])</f>
        <v>0</v>
      </c>
      <c r="M106">
        <v>13.96</v>
      </c>
    </row>
    <row r="107" spans="1:13" hidden="1" x14ac:dyDescent="0.45">
      <c r="A107" t="s">
        <v>949</v>
      </c>
      <c r="B107" t="s">
        <v>326</v>
      </c>
      <c r="C107">
        <f>_xlfn.XLOOKUP(Table3[[#This Row],[Transaction_ID]],Table1[Transaction_ID],Table1[Cashier_ID])</f>
        <v>208</v>
      </c>
      <c r="D107" s="3">
        <f>_xlfn.XLOOKUP(Table3[[#This Row],[Transaction_ID]],Table1[Transaction_ID],Table1[Transaction_Date])</f>
        <v>45695</v>
      </c>
      <c r="E107" t="str">
        <f>TEXT(Transactions!$D107,"dddd")</f>
        <v>Friday</v>
      </c>
      <c r="F107">
        <v>123595</v>
      </c>
      <c r="G107" t="s">
        <v>1246</v>
      </c>
      <c r="H107">
        <v>0</v>
      </c>
      <c r="I107">
        <v>0</v>
      </c>
      <c r="J107" t="str">
        <f>_xlfn.XLOOKUP(Table3[[#This Row],[Transaction_ID]],Table1[Transaction_ID],Table1[Payment_Method])</f>
        <v>Debit Card</v>
      </c>
      <c r="K107" t="s">
        <v>1253</v>
      </c>
      <c r="L107" t="b">
        <v>0</v>
      </c>
      <c r="M107">
        <v>8.9700000000000006</v>
      </c>
    </row>
    <row r="108" spans="1:13" hidden="1" x14ac:dyDescent="0.45">
      <c r="A108" t="s">
        <v>787</v>
      </c>
      <c r="B108" t="s">
        <v>61</v>
      </c>
      <c r="C108">
        <f>_xlfn.XLOOKUP(Table3[[#This Row],[Transaction_ID]],Table1[Transaction_ID],Table1[Cashier_ID])</f>
        <v>216</v>
      </c>
      <c r="D108" s="3">
        <f>_xlfn.XLOOKUP(Table3[[#This Row],[Transaction_ID]],Table1[Transaction_ID],Table1[Transaction_Date])</f>
        <v>45695</v>
      </c>
      <c r="E108" t="str">
        <f>TEXT(Transactions!$D108,"dddd")</f>
        <v>Tuesday</v>
      </c>
      <c r="F108">
        <v>123588</v>
      </c>
      <c r="G108" t="s">
        <v>768</v>
      </c>
      <c r="H108">
        <v>2</v>
      </c>
      <c r="I108" cm="1">
        <f t="array" ref="I108">_xlfn.XLOOKUP(Table3[[#This Row],[SKU]],Table4[SKU],Products!E$2:E$91)</f>
        <v>2.4900000000000002</v>
      </c>
      <c r="J108" t="str">
        <f>_xlfn.XLOOKUP(Table3[[#This Row],[Transaction_ID]],Table1[Transaction_ID],Table1[Payment_Method])</f>
        <v>Debit Card</v>
      </c>
      <c r="K108" t="s">
        <v>745</v>
      </c>
      <c r="L108" t="b">
        <f>_xlfn.XLOOKUP(Table3[[#This Row],[Transaction_ID]],Table1[Transaction_ID],Table1[PC_Optimum_Scanned])</f>
        <v>0</v>
      </c>
      <c r="M108">
        <v>4.9800000000000004</v>
      </c>
    </row>
    <row r="109" spans="1:13" hidden="1" x14ac:dyDescent="0.45">
      <c r="A109" t="s">
        <v>1217</v>
      </c>
      <c r="B109" t="s">
        <v>64</v>
      </c>
      <c r="C109">
        <f>_xlfn.XLOOKUP(Table3[[#This Row],[Transaction_ID]],Table1[Transaction_ID],Table1[Cashier_ID])</f>
        <v>215</v>
      </c>
      <c r="D109" s="3">
        <f>_xlfn.XLOOKUP(Table3[[#This Row],[Transaction_ID]],Table1[Transaction_ID],Table1[Transaction_Date])</f>
        <v>45734</v>
      </c>
      <c r="E109" t="str">
        <f>TEXT(Transactions!$D109,"dddd")</f>
        <v>Tuesday</v>
      </c>
      <c r="F109">
        <v>123561</v>
      </c>
      <c r="G109" t="s">
        <v>748</v>
      </c>
      <c r="H109">
        <v>4</v>
      </c>
      <c r="I109" cm="1">
        <f t="array" ref="I109">_xlfn.XLOOKUP(Table3[[#This Row],[SKU]],Table4[SKU],Products!E$2:E$91)</f>
        <v>8.99</v>
      </c>
      <c r="J109" t="str">
        <f>_xlfn.XLOOKUP(Table3[[#This Row],[Transaction_ID]],Table1[Transaction_ID],Table1[Payment_Method])</f>
        <v>Debit Card</v>
      </c>
      <c r="K109" t="s">
        <v>745</v>
      </c>
      <c r="L109" t="b">
        <f>_xlfn.XLOOKUP(Table3[[#This Row],[Transaction_ID]],Table1[Transaction_ID],Table1[PC_Optimum_Scanned])</f>
        <v>0</v>
      </c>
      <c r="M109">
        <v>35.96</v>
      </c>
    </row>
    <row r="110" spans="1:13" hidden="1" x14ac:dyDescent="0.45">
      <c r="A110" t="s">
        <v>805</v>
      </c>
      <c r="B110" t="s">
        <v>65</v>
      </c>
      <c r="C110">
        <f>_xlfn.XLOOKUP(Table3[[#This Row],[Transaction_ID]],Table1[Transaction_ID],Table1[Cashier_ID])</f>
        <v>209</v>
      </c>
      <c r="D110" s="3">
        <f>_xlfn.XLOOKUP(Table3[[#This Row],[Transaction_ID]],Table1[Transaction_ID],Table1[Transaction_Date])</f>
        <v>45714</v>
      </c>
      <c r="E110" t="str">
        <f>TEXT(Transactions!$D110,"dddd")</f>
        <v>Tuesday</v>
      </c>
      <c r="F110">
        <v>123599</v>
      </c>
      <c r="G110" t="s">
        <v>759</v>
      </c>
      <c r="H110">
        <v>2</v>
      </c>
      <c r="I110" cm="1">
        <f t="array" ref="I110">_xlfn.XLOOKUP(Table3[[#This Row],[SKU]],Table4[SKU],Products!E$2:E$91)</f>
        <v>6.99</v>
      </c>
      <c r="J110" t="str">
        <f>_xlfn.XLOOKUP(Table3[[#This Row],[Transaction_ID]],Table1[Transaction_ID],Table1[Payment_Method])</f>
        <v>Debit Card</v>
      </c>
      <c r="K110" t="s">
        <v>745</v>
      </c>
      <c r="L110" t="b">
        <f>_xlfn.XLOOKUP(Table3[[#This Row],[Transaction_ID]],Table1[Transaction_ID],Table1[PC_Optimum_Scanned])</f>
        <v>0</v>
      </c>
      <c r="M110">
        <v>13.98</v>
      </c>
    </row>
    <row r="111" spans="1:13" hidden="1" x14ac:dyDescent="0.45">
      <c r="A111" t="s">
        <v>1045</v>
      </c>
      <c r="B111" t="s">
        <v>67</v>
      </c>
      <c r="C111">
        <f>_xlfn.XLOOKUP(Table3[[#This Row],[Transaction_ID]],Table1[Transaction_ID],Table1[Cashier_ID])</f>
        <v>216</v>
      </c>
      <c r="D111" s="3">
        <f>_xlfn.XLOOKUP(Table3[[#This Row],[Transaction_ID]],Table1[Transaction_ID],Table1[Transaction_Date])</f>
        <v>45714</v>
      </c>
      <c r="E111" t="str">
        <f>TEXT(Transactions!$D111,"dddd")</f>
        <v>Wednesday</v>
      </c>
      <c r="F111">
        <v>123512</v>
      </c>
      <c r="G111" t="s">
        <v>759</v>
      </c>
      <c r="H111">
        <v>5</v>
      </c>
      <c r="I111" cm="1">
        <f t="array" ref="I111">_xlfn.XLOOKUP(Table3[[#This Row],[SKU]],Table4[SKU],Products!E$2:E$91)</f>
        <v>3.49</v>
      </c>
      <c r="J111" t="str">
        <f>_xlfn.XLOOKUP(Table3[[#This Row],[Transaction_ID]],Table1[Transaction_ID],Table1[Payment_Method])</f>
        <v>Credit Card</v>
      </c>
      <c r="K111" t="s">
        <v>745</v>
      </c>
      <c r="L111" t="b">
        <f>_xlfn.XLOOKUP(Table3[[#This Row],[Transaction_ID]],Table1[Transaction_ID],Table1[PC_Optimum_Scanned])</f>
        <v>0</v>
      </c>
      <c r="M111">
        <v>17.45</v>
      </c>
    </row>
    <row r="112" spans="1:13" hidden="1" x14ac:dyDescent="0.45">
      <c r="A112" t="s">
        <v>905</v>
      </c>
      <c r="B112" t="s">
        <v>67</v>
      </c>
      <c r="C112">
        <f>_xlfn.XLOOKUP(Table3[[#This Row],[Transaction_ID]],Table1[Transaction_ID],Table1[Cashier_ID])</f>
        <v>216</v>
      </c>
      <c r="D112" s="3">
        <f>_xlfn.XLOOKUP(Table3[[#This Row],[Transaction_ID]],Table1[Transaction_ID],Table1[Transaction_Date])</f>
        <v>45714</v>
      </c>
      <c r="E112" t="str">
        <f>TEXT(Transactions!$D112,"dddd")</f>
        <v>Wednesday</v>
      </c>
      <c r="F112">
        <v>123579</v>
      </c>
      <c r="G112" t="s">
        <v>1249</v>
      </c>
      <c r="H112">
        <f>_xlfn.XLOOKUP(Table3[[#This Row],[SKU]],Table1[SKU],Table1[Quantity_Sold])</f>
        <v>5</v>
      </c>
      <c r="I112">
        <f>IF(AND(Table3[[#This Row],[Return_Reason]]="50% Missed",Table3[[#This Row],[Original_Amount_Paid]]&gt;0),Table3[[#This Row],[Original_Amount_Paid]]/2,0)</f>
        <v>4.1174999999999997</v>
      </c>
      <c r="J112" t="str">
        <f>_xlfn.XLOOKUP(Table3[[#This Row],[Transaction_ID]],Table1[Transaction_ID],Table1[Payment_Method])</f>
        <v>Credit Card</v>
      </c>
      <c r="K112" t="s">
        <v>745</v>
      </c>
      <c r="L112" t="b">
        <f>_xlfn.XLOOKUP(Table3[[#This Row],[Transaction_ID]],Table1[Transaction_ID],Table1[PC_Optimum_Scanned])</f>
        <v>0</v>
      </c>
      <c r="M112">
        <v>8.2349999999999994</v>
      </c>
    </row>
    <row r="113" spans="1:13" hidden="1" x14ac:dyDescent="0.45">
      <c r="A113" t="s">
        <v>857</v>
      </c>
      <c r="B113" t="s">
        <v>70</v>
      </c>
      <c r="C113">
        <f>_xlfn.XLOOKUP(Table3[[#This Row],[Transaction_ID]],Table1[Transaction_ID],Table1[Cashier_ID])</f>
        <v>211</v>
      </c>
      <c r="D113" s="3">
        <f>_xlfn.XLOOKUP(Table3[[#This Row],[Transaction_ID]],Table1[Transaction_ID],Table1[Transaction_Date])</f>
        <v>45714</v>
      </c>
      <c r="E113" t="str">
        <f>TEXT(Transactions!$D113,"dddd")</f>
        <v>Wednesday</v>
      </c>
      <c r="F113">
        <v>123518</v>
      </c>
      <c r="G113" t="s">
        <v>748</v>
      </c>
      <c r="H113">
        <v>1</v>
      </c>
      <c r="I113" cm="1">
        <f t="array" ref="I113">_xlfn.XLOOKUP(Table3[[#This Row],[SKU]],Table4[SKU],Products!E$2:E$91)</f>
        <v>1.99</v>
      </c>
      <c r="J113" t="str">
        <f>_xlfn.XLOOKUP(Table3[[#This Row],[Transaction_ID]],Table1[Transaction_ID],Table1[Payment_Method])</f>
        <v>Credit Card</v>
      </c>
      <c r="K113" t="s">
        <v>745</v>
      </c>
      <c r="L113" t="b">
        <f>_xlfn.XLOOKUP(Table3[[#This Row],[Transaction_ID]],Table1[Transaction_ID],Table1[PC_Optimum_Scanned])</f>
        <v>0</v>
      </c>
      <c r="M113">
        <v>7.96</v>
      </c>
    </row>
    <row r="114" spans="1:13" hidden="1" x14ac:dyDescent="0.45">
      <c r="A114" t="s">
        <v>854</v>
      </c>
      <c r="B114" t="s">
        <v>70</v>
      </c>
      <c r="C114">
        <f>_xlfn.XLOOKUP(Table3[[#This Row],[Transaction_ID]],Table1[Transaction_ID],Table1[Cashier_ID])</f>
        <v>211</v>
      </c>
      <c r="D114" s="3">
        <f>_xlfn.XLOOKUP(Table3[[#This Row],[Transaction_ID]],Table1[Transaction_ID],Table1[Transaction_Date])</f>
        <v>45714</v>
      </c>
      <c r="E114" t="str">
        <f>TEXT(Transactions!$D114,"dddd")</f>
        <v>Wednesday</v>
      </c>
      <c r="F114">
        <v>123560</v>
      </c>
      <c r="G114" t="s">
        <v>744</v>
      </c>
      <c r="H114">
        <v>0</v>
      </c>
      <c r="I114" cm="1">
        <f t="array" ref="I114">_xlfn.XLOOKUP(Table3[[#This Row],[SKU]],Table4[SKU],Products!E$2:E$91)</f>
        <v>7.99</v>
      </c>
      <c r="J114" t="str">
        <f>_xlfn.XLOOKUP(Table3[[#This Row],[Transaction_ID]],Table1[Transaction_ID],Table1[Payment_Method])</f>
        <v>Credit Card</v>
      </c>
      <c r="K114" t="s">
        <v>745</v>
      </c>
      <c r="L114" t="b">
        <f>_xlfn.XLOOKUP(Table3[[#This Row],[Transaction_ID]],Table1[Transaction_ID],Table1[PC_Optimum_Scanned])</f>
        <v>0</v>
      </c>
      <c r="M114">
        <v>7.99</v>
      </c>
    </row>
    <row r="115" spans="1:13" hidden="1" x14ac:dyDescent="0.45">
      <c r="A115" t="s">
        <v>1139</v>
      </c>
      <c r="B115" t="s">
        <v>71</v>
      </c>
      <c r="C115">
        <f>_xlfn.XLOOKUP(Table3[[#This Row],[Transaction_ID]],Table1[Transaction_ID],Table1[Cashier_ID])</f>
        <v>212</v>
      </c>
      <c r="D115" s="3">
        <f>_xlfn.XLOOKUP(Table3[[#This Row],[Transaction_ID]],Table1[Transaction_ID],Table1[Transaction_Date])</f>
        <v>45743</v>
      </c>
      <c r="E115" t="str">
        <f>TEXT(Transactions!$D115,"dddd")</f>
        <v>Wednesday</v>
      </c>
      <c r="F115">
        <v>123534</v>
      </c>
      <c r="G115" t="s">
        <v>748</v>
      </c>
      <c r="H115">
        <v>1</v>
      </c>
      <c r="I115" cm="1">
        <f t="array" ref="I115">_xlfn.XLOOKUP(Table3[[#This Row],[SKU]],Table4[SKU],Products!E$2:E$91)</f>
        <v>10.99</v>
      </c>
      <c r="J115" t="str">
        <f>_xlfn.XLOOKUP(Table3[[#This Row],[Transaction_ID]],Table1[Transaction_ID],Table1[Payment_Method])</f>
        <v>Credit Card</v>
      </c>
      <c r="K115" t="s">
        <v>745</v>
      </c>
      <c r="L115" t="b">
        <f>_xlfn.XLOOKUP(Table3[[#This Row],[Transaction_ID]],Table1[Transaction_ID],Table1[PC_Optimum_Scanned])</f>
        <v>0</v>
      </c>
      <c r="M115">
        <v>54.95</v>
      </c>
    </row>
    <row r="116" spans="1:13" hidden="1" x14ac:dyDescent="0.45">
      <c r="A116" t="s">
        <v>900</v>
      </c>
      <c r="B116" t="s">
        <v>327</v>
      </c>
      <c r="C116">
        <f>_xlfn.XLOOKUP(Table3[[#This Row],[Transaction_ID]],Table1[Transaction_ID],Table1[Cashier_ID])</f>
        <v>219</v>
      </c>
      <c r="D116" s="3">
        <f>_xlfn.XLOOKUP(Table3[[#This Row],[Transaction_ID]],Table1[Transaction_ID],Table1[Transaction_Date])</f>
        <v>45710</v>
      </c>
      <c r="E116" t="str">
        <f>TEXT(Transactions!$D116,"dddd")</f>
        <v>Wednesday</v>
      </c>
      <c r="F116">
        <v>123580</v>
      </c>
      <c r="G116" t="s">
        <v>1246</v>
      </c>
      <c r="H116">
        <v>0</v>
      </c>
      <c r="I116">
        <v>0</v>
      </c>
      <c r="J116" t="str">
        <f>_xlfn.XLOOKUP(Table3[[#This Row],[Transaction_ID]],Table1[Transaction_ID],Table1[Payment_Method])</f>
        <v>Debit Card</v>
      </c>
      <c r="K116" t="s">
        <v>1253</v>
      </c>
      <c r="L116" t="b">
        <v>0</v>
      </c>
      <c r="M116">
        <v>17.45</v>
      </c>
    </row>
    <row r="117" spans="1:13" hidden="1" x14ac:dyDescent="0.45">
      <c r="A117" t="s">
        <v>959</v>
      </c>
      <c r="B117" t="s">
        <v>328</v>
      </c>
      <c r="C117">
        <f>_xlfn.XLOOKUP(Table3[[#This Row],[Transaction_ID]],Table1[Transaction_ID],Table1[Cashier_ID])</f>
        <v>218</v>
      </c>
      <c r="D117" s="3">
        <f>_xlfn.XLOOKUP(Table3[[#This Row],[Transaction_ID]],Table1[Transaction_ID],Table1[Transaction_Date])</f>
        <v>45695</v>
      </c>
      <c r="E117" t="str">
        <f>TEXT(Transactions!$D117,"dddd")</f>
        <v>Thursday</v>
      </c>
      <c r="F117">
        <v>123537</v>
      </c>
      <c r="G117" t="s">
        <v>744</v>
      </c>
      <c r="H117">
        <v>3</v>
      </c>
      <c r="I117" cm="1">
        <f t="array" ref="I117">_xlfn.XLOOKUP(Table3[[#This Row],[SKU]],Table4[SKU],Products!E$2:E$91)</f>
        <v>6.49</v>
      </c>
      <c r="J117" t="str">
        <f>_xlfn.XLOOKUP(Table3[[#This Row],[Transaction_ID]],Table1[Transaction_ID],Table1[Payment_Method])</f>
        <v>Credit Card</v>
      </c>
      <c r="K117" t="s">
        <v>745</v>
      </c>
      <c r="L117" t="b">
        <f>_xlfn.XLOOKUP(Table3[[#This Row],[Transaction_ID]],Table1[Transaction_ID],Table1[PC_Optimum_Scanned])</f>
        <v>0</v>
      </c>
      <c r="M117">
        <v>19.47</v>
      </c>
    </row>
    <row r="118" spans="1:13" hidden="1" x14ac:dyDescent="0.45">
      <c r="A118" t="s">
        <v>1233</v>
      </c>
      <c r="B118" t="s">
        <v>73</v>
      </c>
      <c r="C118">
        <f>_xlfn.XLOOKUP(Table3[[#This Row],[Transaction_ID]],Table1[Transaction_ID],Table1[Cashier_ID])</f>
        <v>207</v>
      </c>
      <c r="D118" s="3">
        <f>_xlfn.XLOOKUP(Table3[[#This Row],[Transaction_ID]],Table1[Transaction_ID],Table1[Transaction_Date])</f>
        <v>45695</v>
      </c>
      <c r="E118" t="str">
        <f>TEXT(Transactions!$D118,"dddd")</f>
        <v>Saturday</v>
      </c>
      <c r="F118">
        <v>123563</v>
      </c>
      <c r="G118" t="s">
        <v>1249</v>
      </c>
      <c r="H118">
        <v>2</v>
      </c>
      <c r="I118">
        <f>IF(AND(Table3[[#This Row],[Return_Reason]]="50% Missed",Table3[[#This Row],[Original_Amount_Paid]]&gt;0),Table3[[#This Row],[Original_Amount_Paid]]/2,0)</f>
        <v>3.49</v>
      </c>
      <c r="J118" t="str">
        <f>_xlfn.XLOOKUP(Table3[[#This Row],[Transaction_ID]],Table1[Transaction_ID],Table1[Payment_Method])</f>
        <v>Credit Card</v>
      </c>
      <c r="K118" t="s">
        <v>745</v>
      </c>
      <c r="L118" t="b">
        <f>_xlfn.XLOOKUP(Table3[[#This Row],[Transaction_ID]],Table1[Transaction_ID],Table1[PC_Optimum_Scanned])</f>
        <v>1</v>
      </c>
      <c r="M118">
        <v>6.98</v>
      </c>
    </row>
    <row r="119" spans="1:13" hidden="1" x14ac:dyDescent="0.45">
      <c r="A119" t="s">
        <v>832</v>
      </c>
      <c r="B119" t="s">
        <v>73</v>
      </c>
      <c r="C119">
        <f>_xlfn.XLOOKUP(Table3[[#This Row],[Transaction_ID]],Table1[Transaction_ID],Table1[Cashier_ID])</f>
        <v>207</v>
      </c>
      <c r="D119" s="3">
        <f>_xlfn.XLOOKUP(Table3[[#This Row],[Transaction_ID]],Table1[Transaction_ID],Table1[Transaction_Date])</f>
        <v>45695</v>
      </c>
      <c r="E119" t="str">
        <f>TEXT(Transactions!$D119,"dddd")</f>
        <v>Friday</v>
      </c>
      <c r="F119">
        <v>123552</v>
      </c>
      <c r="G119" t="s">
        <v>1246</v>
      </c>
      <c r="H119">
        <v>0</v>
      </c>
      <c r="I119">
        <v>0</v>
      </c>
      <c r="J119" t="str">
        <f>_xlfn.XLOOKUP(Table3[[#This Row],[Transaction_ID]],Table1[Transaction_ID],Table1[Payment_Method])</f>
        <v>Credit Card</v>
      </c>
      <c r="K119" t="s">
        <v>1253</v>
      </c>
      <c r="L119" t="b">
        <v>0</v>
      </c>
      <c r="M119">
        <v>27.45</v>
      </c>
    </row>
    <row r="120" spans="1:13" hidden="1" x14ac:dyDescent="0.45">
      <c r="A120" t="s">
        <v>849</v>
      </c>
      <c r="B120" t="s">
        <v>74</v>
      </c>
      <c r="C120">
        <f>_xlfn.XLOOKUP(Table3[[#This Row],[Transaction_ID]],Table1[Transaction_ID],Table1[Cashier_ID])</f>
        <v>212</v>
      </c>
      <c r="D120" s="3">
        <f>_xlfn.XLOOKUP(Table3[[#This Row],[Transaction_ID]],Table1[Transaction_ID],Table1[Transaction_Date])</f>
        <v>45695</v>
      </c>
      <c r="E120" t="str">
        <f>TEXT(Transactions!$D120,"dddd")</f>
        <v>Friday</v>
      </c>
      <c r="F120">
        <v>123513</v>
      </c>
      <c r="G120" t="s">
        <v>1246</v>
      </c>
      <c r="H120">
        <v>0</v>
      </c>
      <c r="I120">
        <v>0</v>
      </c>
      <c r="J120" t="str">
        <f>_xlfn.XLOOKUP(Table3[[#This Row],[Transaction_ID]],Table1[Transaction_ID],Table1[Payment_Method])</f>
        <v>Credit Card</v>
      </c>
      <c r="K120" t="s">
        <v>1253</v>
      </c>
      <c r="L120" t="b">
        <v>0</v>
      </c>
      <c r="M120">
        <v>11.96</v>
      </c>
    </row>
    <row r="121" spans="1:13" hidden="1" x14ac:dyDescent="0.45">
      <c r="A121" t="s">
        <v>1028</v>
      </c>
      <c r="B121" t="s">
        <v>76</v>
      </c>
      <c r="C121">
        <f>_xlfn.XLOOKUP(Table3[[#This Row],[Transaction_ID]],Table1[Transaction_ID],Table1[Cashier_ID])</f>
        <v>213</v>
      </c>
      <c r="D121" s="3">
        <f>_xlfn.XLOOKUP(Table3[[#This Row],[Transaction_ID]],Table1[Transaction_ID],Table1[Transaction_Date])</f>
        <v>45737</v>
      </c>
      <c r="E121" t="str">
        <f>TEXT(Transactions!$D121,"dddd")</f>
        <v>Friday</v>
      </c>
      <c r="F121">
        <v>123511</v>
      </c>
      <c r="G121" t="s">
        <v>1247</v>
      </c>
      <c r="H121">
        <v>1</v>
      </c>
      <c r="I121" cm="1">
        <f t="array" ref="I121">_xlfn.XLOOKUP(Table3[[#This Row],[SKU]],Table4[SKU],Products!E$2:E$91)</f>
        <v>2.4900000000000002</v>
      </c>
      <c r="J121" t="str">
        <f>_xlfn.XLOOKUP(Table3[[#This Row],[Transaction_ID]],Table1[Transaction_ID],Table1[Payment_Method])</f>
        <v>Credit Card</v>
      </c>
      <c r="K121" t="s">
        <v>745</v>
      </c>
      <c r="L121" t="b">
        <f>_xlfn.XLOOKUP(Table3[[#This Row],[Transaction_ID]],Table1[Transaction_ID],Table1[PC_Optimum_Scanned])</f>
        <v>1</v>
      </c>
      <c r="M121">
        <v>2.4900000000000002</v>
      </c>
    </row>
    <row r="122" spans="1:13" hidden="1" x14ac:dyDescent="0.45">
      <c r="A122" t="s">
        <v>1194</v>
      </c>
      <c r="B122" t="s">
        <v>78</v>
      </c>
      <c r="C122">
        <f>_xlfn.XLOOKUP(Table3[[#This Row],[Transaction_ID]],Table1[Transaction_ID],Table1[Cashier_ID])</f>
        <v>222</v>
      </c>
      <c r="D122" s="3">
        <f>_xlfn.XLOOKUP(Table3[[#This Row],[Transaction_ID]],Table1[Transaction_ID],Table1[Transaction_Date])</f>
        <v>45692</v>
      </c>
      <c r="E122" t="str">
        <f>TEXT(Transactions!$D122,"dddd")</f>
        <v>Friday</v>
      </c>
      <c r="F122">
        <v>123586</v>
      </c>
      <c r="G122" t="s">
        <v>748</v>
      </c>
      <c r="H122">
        <v>4</v>
      </c>
      <c r="I122" cm="1">
        <f t="array" ref="I122">_xlfn.XLOOKUP(Table3[[#This Row],[SKU]],Table4[SKU],Products!E$2:E$91)</f>
        <v>3.49</v>
      </c>
      <c r="J122" t="str">
        <f>_xlfn.XLOOKUP(Table3[[#This Row],[Transaction_ID]],Table1[Transaction_ID],Table1[Payment_Method])</f>
        <v>Debit Card</v>
      </c>
      <c r="K122" t="s">
        <v>745</v>
      </c>
      <c r="L122" t="b">
        <f>_xlfn.XLOOKUP(Table3[[#This Row],[Transaction_ID]],Table1[Transaction_ID],Table1[PC_Optimum_Scanned])</f>
        <v>1</v>
      </c>
      <c r="M122">
        <v>13.96</v>
      </c>
    </row>
    <row r="123" spans="1:13" hidden="1" x14ac:dyDescent="0.45">
      <c r="A123" t="s">
        <v>1091</v>
      </c>
      <c r="B123" t="s">
        <v>79</v>
      </c>
      <c r="C123">
        <f>_xlfn.XLOOKUP(Table3[[#This Row],[Transaction_ID]],Table1[Transaction_ID],Table1[Cashier_ID])</f>
        <v>223</v>
      </c>
      <c r="D123" s="3">
        <f>_xlfn.XLOOKUP(Table3[[#This Row],[Transaction_ID]],Table1[Transaction_ID],Table1[Transaction_Date])</f>
        <v>45692</v>
      </c>
      <c r="E123" t="str">
        <f>TEXT(Transactions!$D123,"dddd")</f>
        <v>Friday</v>
      </c>
      <c r="F123">
        <v>123599</v>
      </c>
      <c r="G123" t="s">
        <v>753</v>
      </c>
      <c r="H123">
        <v>1</v>
      </c>
      <c r="I123">
        <v>0</v>
      </c>
      <c r="J123" t="str">
        <f>_xlfn.XLOOKUP(Table3[[#This Row],[Transaction_ID]],Table1[Transaction_ID],Table1[Payment_Method])</f>
        <v>Debit Card</v>
      </c>
      <c r="K123" t="s">
        <v>1253</v>
      </c>
      <c r="L123" t="b">
        <v>0</v>
      </c>
      <c r="M123">
        <v>6.99</v>
      </c>
    </row>
    <row r="124" spans="1:13" hidden="1" x14ac:dyDescent="0.45">
      <c r="A124" t="s">
        <v>834</v>
      </c>
      <c r="B124" t="s">
        <v>82</v>
      </c>
      <c r="C124">
        <f>_xlfn.XLOOKUP(Table3[[#This Row],[Transaction_ID]],Table1[Transaction_ID],Table1[Cashier_ID])</f>
        <v>216</v>
      </c>
      <c r="D124" s="3">
        <f>_xlfn.XLOOKUP(Table3[[#This Row],[Transaction_ID]],Table1[Transaction_ID],Table1[Transaction_Date])</f>
        <v>45710</v>
      </c>
      <c r="E124" t="str">
        <f>TEXT(Transactions!$D124,"dddd")</f>
        <v>Friday</v>
      </c>
      <c r="F124">
        <v>123550</v>
      </c>
      <c r="G124" t="s">
        <v>1247</v>
      </c>
      <c r="H124">
        <v>1</v>
      </c>
      <c r="I124" cm="1">
        <f t="array" ref="I124">_xlfn.XLOOKUP(Table3[[#This Row],[SKU]],Table4[SKU],Products!E$2:E$91)</f>
        <v>5.99</v>
      </c>
      <c r="J124" t="str">
        <f>_xlfn.XLOOKUP(Table3[[#This Row],[Transaction_ID]],Table1[Transaction_ID],Table1[Payment_Method])</f>
        <v>Debit Card</v>
      </c>
      <c r="K124" t="s">
        <v>745</v>
      </c>
      <c r="L124" t="b">
        <f>_xlfn.XLOOKUP(Table3[[#This Row],[Transaction_ID]],Table1[Transaction_ID],Table1[PC_Optimum_Scanned])</f>
        <v>1</v>
      </c>
      <c r="M124">
        <v>23.96</v>
      </c>
    </row>
    <row r="125" spans="1:13" hidden="1" x14ac:dyDescent="0.45">
      <c r="A125" t="s">
        <v>1239</v>
      </c>
      <c r="B125" t="s">
        <v>329</v>
      </c>
      <c r="C125">
        <f>_xlfn.XLOOKUP(Table3[[#This Row],[Transaction_ID]],Table1[Transaction_ID],Table1[Cashier_ID])</f>
        <v>208</v>
      </c>
      <c r="D125" s="3">
        <f>_xlfn.XLOOKUP(Table3[[#This Row],[Transaction_ID]],Table1[Transaction_ID],Table1[Transaction_Date])</f>
        <v>45744</v>
      </c>
      <c r="E125" t="str">
        <f>TEXT(Transactions!$D125,"dddd")</f>
        <v>Friday</v>
      </c>
      <c r="F125">
        <v>123588</v>
      </c>
      <c r="G125" t="s">
        <v>748</v>
      </c>
      <c r="H125">
        <v>5</v>
      </c>
      <c r="I125" cm="1">
        <f t="array" ref="I125">_xlfn.XLOOKUP(Table3[[#This Row],[SKU]],Table4[SKU],Products!E$2:E$91)</f>
        <v>2.4900000000000002</v>
      </c>
      <c r="J125" t="str">
        <f>_xlfn.XLOOKUP(Table3[[#This Row],[Transaction_ID]],Table1[Transaction_ID],Table1[Payment_Method])</f>
        <v>Debit Card</v>
      </c>
      <c r="K125" t="s">
        <v>745</v>
      </c>
      <c r="L125" t="b">
        <f>_xlfn.XLOOKUP(Table3[[#This Row],[Transaction_ID]],Table1[Transaction_ID],Table1[PC_Optimum_Scanned])</f>
        <v>1</v>
      </c>
      <c r="M125">
        <v>12.45</v>
      </c>
    </row>
    <row r="126" spans="1:13" hidden="1" x14ac:dyDescent="0.45">
      <c r="A126" t="s">
        <v>803</v>
      </c>
      <c r="B126" t="s">
        <v>329</v>
      </c>
      <c r="C126">
        <f>_xlfn.XLOOKUP(Table3[[#This Row],[Transaction_ID]],Table1[Transaction_ID],Table1[Cashier_ID])</f>
        <v>208</v>
      </c>
      <c r="D126" s="3">
        <f>_xlfn.XLOOKUP(Table3[[#This Row],[Transaction_ID]],Table1[Transaction_ID],Table1[Transaction_Date])</f>
        <v>45744</v>
      </c>
      <c r="E126" t="str">
        <f>TEXT(Transactions!$D126,"dddd")</f>
        <v>Tuesday</v>
      </c>
      <c r="F126">
        <v>123524</v>
      </c>
      <c r="G126" t="s">
        <v>1246</v>
      </c>
      <c r="H126">
        <v>0</v>
      </c>
      <c r="I126">
        <v>0</v>
      </c>
      <c r="J126" t="str">
        <f>_xlfn.XLOOKUP(Table3[[#This Row],[Transaction_ID]],Table1[Transaction_ID],Table1[Payment_Method])</f>
        <v>Debit Card</v>
      </c>
      <c r="K126" t="s">
        <v>1253</v>
      </c>
      <c r="L126" t="b">
        <v>0</v>
      </c>
      <c r="M126">
        <v>2.99</v>
      </c>
    </row>
    <row r="127" spans="1:13" hidden="1" x14ac:dyDescent="0.45">
      <c r="A127" t="s">
        <v>1112</v>
      </c>
      <c r="B127" t="s">
        <v>331</v>
      </c>
      <c r="C127">
        <f>_xlfn.XLOOKUP(Table3[[#This Row],[Transaction_ID]],Table1[Transaction_ID],Table1[Cashier_ID])</f>
        <v>207</v>
      </c>
      <c r="D127" s="3">
        <f>_xlfn.XLOOKUP(Table3[[#This Row],[Transaction_ID]],Table1[Transaction_ID],Table1[Transaction_Date])</f>
        <v>45725</v>
      </c>
      <c r="E127" t="str">
        <f>TEXT(Transactions!$D127,"dddd")</f>
        <v>Tuesday</v>
      </c>
      <c r="F127">
        <v>123520</v>
      </c>
      <c r="G127" t="s">
        <v>1246</v>
      </c>
      <c r="H127">
        <v>0</v>
      </c>
      <c r="I127">
        <v>0</v>
      </c>
      <c r="J127" t="str">
        <f>_xlfn.XLOOKUP(Table3[[#This Row],[Transaction_ID]],Table1[Transaction_ID],Table1[Payment_Method])</f>
        <v>Credit Card</v>
      </c>
      <c r="K127" t="s">
        <v>1253</v>
      </c>
      <c r="L127" t="b">
        <v>0</v>
      </c>
      <c r="M127">
        <v>3.49</v>
      </c>
    </row>
    <row r="128" spans="1:13" hidden="1" x14ac:dyDescent="0.45">
      <c r="A128" t="s">
        <v>1030</v>
      </c>
      <c r="B128" t="s">
        <v>84</v>
      </c>
      <c r="C128">
        <f>_xlfn.XLOOKUP(Table3[[#This Row],[Transaction_ID]],Table1[Transaction_ID],Table1[Cashier_ID])</f>
        <v>213</v>
      </c>
      <c r="D128" s="3">
        <f>_xlfn.XLOOKUP(Table3[[#This Row],[Transaction_ID]],Table1[Transaction_ID],Table1[Transaction_Date])</f>
        <v>45725</v>
      </c>
      <c r="E128" t="str">
        <f>TEXT(Transactions!$D128,"dddd")</f>
        <v>Saturday</v>
      </c>
      <c r="F128">
        <v>123553</v>
      </c>
      <c r="G128" t="s">
        <v>1248</v>
      </c>
      <c r="H128">
        <v>5</v>
      </c>
      <c r="I128" cm="1">
        <f t="array" ref="I128">_xlfn.XLOOKUP(Table3[[#This Row],[SKU]],Table4[SKU],Products!E$2:E$91)</f>
        <v>4.99</v>
      </c>
      <c r="J128" t="str">
        <f>_xlfn.XLOOKUP(Table3[[#This Row],[Transaction_ID]],Table1[Transaction_ID],Table1[Payment_Method])</f>
        <v>Credit Card</v>
      </c>
      <c r="K128" t="s">
        <v>745</v>
      </c>
      <c r="L128" t="b">
        <f>_xlfn.XLOOKUP(Table3[[#This Row],[Transaction_ID]],Table1[Transaction_ID],Table1[PC_Optimum_Scanned])</f>
        <v>1</v>
      </c>
      <c r="M128">
        <v>24.95</v>
      </c>
    </row>
    <row r="129" spans="1:13" hidden="1" x14ac:dyDescent="0.45">
      <c r="A129" t="s">
        <v>989</v>
      </c>
      <c r="B129" t="s">
        <v>85</v>
      </c>
      <c r="C129">
        <f>_xlfn.XLOOKUP(Table3[[#This Row],[Transaction_ID]],Table1[Transaction_ID],Table1[Cashier_ID])</f>
        <v>220</v>
      </c>
      <c r="D129" s="3">
        <f>_xlfn.XLOOKUP(Table3[[#This Row],[Transaction_ID]],Table1[Transaction_ID],Table1[Transaction_Date])</f>
        <v>45694</v>
      </c>
      <c r="E129" t="str">
        <f>TEXT(Transactions!$D129,"dddd")</f>
        <v>Saturday</v>
      </c>
      <c r="F129">
        <v>123591</v>
      </c>
      <c r="G129" t="s">
        <v>1247</v>
      </c>
      <c r="H129">
        <v>0</v>
      </c>
      <c r="I129" cm="1">
        <f t="array" ref="I129">_xlfn.XLOOKUP(Table3[[#This Row],[SKU]],Table4[SKU],Products!E$2:E$91)</f>
        <v>4.49</v>
      </c>
      <c r="J129" t="str">
        <f>_xlfn.XLOOKUP(Table3[[#This Row],[Transaction_ID]],Table1[Transaction_ID],Table1[Payment_Method])</f>
        <v>Cash</v>
      </c>
      <c r="K129" t="s">
        <v>745</v>
      </c>
      <c r="L129" t="b">
        <f>_xlfn.XLOOKUP(Table3[[#This Row],[Transaction_ID]],Table1[Transaction_ID],Table1[PC_Optimum_Scanned])</f>
        <v>1</v>
      </c>
      <c r="M129">
        <v>17.96</v>
      </c>
    </row>
    <row r="130" spans="1:13" hidden="1" x14ac:dyDescent="0.45">
      <c r="A130" t="s">
        <v>1130</v>
      </c>
      <c r="B130" t="s">
        <v>86</v>
      </c>
      <c r="C130">
        <f>_xlfn.XLOOKUP(Table3[[#This Row],[Transaction_ID]],Table1[Transaction_ID],Table1[Cashier_ID])</f>
        <v>223</v>
      </c>
      <c r="D130" s="3">
        <f>_xlfn.XLOOKUP(Table3[[#This Row],[Transaction_ID]],Table1[Transaction_ID],Table1[Transaction_Date])</f>
        <v>45694</v>
      </c>
      <c r="E130" t="str">
        <f>TEXT(Transactions!$D130,"dddd")</f>
        <v>Saturday</v>
      </c>
      <c r="F130">
        <v>123526</v>
      </c>
      <c r="G130" t="s">
        <v>1246</v>
      </c>
      <c r="H130">
        <v>0</v>
      </c>
      <c r="I130">
        <v>0</v>
      </c>
      <c r="J130" t="str">
        <f>_xlfn.XLOOKUP(Table3[[#This Row],[Transaction_ID]],Table1[Transaction_ID],Table1[Payment_Method])</f>
        <v>Cash</v>
      </c>
      <c r="K130" t="s">
        <v>1253</v>
      </c>
      <c r="L130" t="b">
        <v>0</v>
      </c>
      <c r="M130">
        <v>27.45</v>
      </c>
    </row>
    <row r="131" spans="1:13" hidden="1" x14ac:dyDescent="0.45">
      <c r="A131" t="s">
        <v>988</v>
      </c>
      <c r="B131" t="s">
        <v>86</v>
      </c>
      <c r="C131">
        <f>_xlfn.XLOOKUP(Table3[[#This Row],[Transaction_ID]],Table1[Transaction_ID],Table1[Cashier_ID])</f>
        <v>223</v>
      </c>
      <c r="D131" s="3">
        <f>_xlfn.XLOOKUP(Table3[[#This Row],[Transaction_ID]],Table1[Transaction_ID],Table1[Transaction_Date])</f>
        <v>45694</v>
      </c>
      <c r="E131" t="str">
        <f>TEXT(Transactions!$D131,"dddd")</f>
        <v>Friday</v>
      </c>
      <c r="F131">
        <v>123516</v>
      </c>
      <c r="G131" t="s">
        <v>1246</v>
      </c>
      <c r="H131">
        <v>0</v>
      </c>
      <c r="I131">
        <v>0</v>
      </c>
      <c r="J131" t="str">
        <f>_xlfn.XLOOKUP(Table3[[#This Row],[Transaction_ID]],Table1[Transaction_ID],Table1[Payment_Method])</f>
        <v>Cash</v>
      </c>
      <c r="K131" t="s">
        <v>1253</v>
      </c>
      <c r="L131" t="b">
        <v>0</v>
      </c>
      <c r="M131">
        <v>39.950000000000003</v>
      </c>
    </row>
    <row r="132" spans="1:13" hidden="1" x14ac:dyDescent="0.45">
      <c r="A132" t="s">
        <v>1167</v>
      </c>
      <c r="B132" t="s">
        <v>332</v>
      </c>
      <c r="C132">
        <f>_xlfn.XLOOKUP(Table3[[#This Row],[Transaction_ID]],Table1[Transaction_ID],Table1[Cashier_ID])</f>
        <v>217</v>
      </c>
      <c r="D132" s="3">
        <f>_xlfn.XLOOKUP(Table3[[#This Row],[Transaction_ID]],Table1[Transaction_ID],Table1[Transaction_Date])</f>
        <v>45694</v>
      </c>
      <c r="E132" t="str">
        <f>TEXT(Transactions!$D132,"dddd")</f>
        <v>Friday</v>
      </c>
      <c r="F132">
        <v>123547</v>
      </c>
      <c r="G132" t="s">
        <v>776</v>
      </c>
      <c r="H132">
        <v>1</v>
      </c>
      <c r="I132" cm="1">
        <f t="array" ref="I132">_xlfn.XLOOKUP(Table3[[#This Row],[SKU]],Table4[SKU],Products!E$2:E$91)</f>
        <v>2.99</v>
      </c>
      <c r="J132" t="str">
        <f>_xlfn.XLOOKUP(Table3[[#This Row],[Transaction_ID]],Table1[Transaction_ID],Table1[Payment_Method])</f>
        <v>Cash</v>
      </c>
      <c r="K132" t="s">
        <v>745</v>
      </c>
      <c r="L132" t="b">
        <f>_xlfn.XLOOKUP(Table3[[#This Row],[Transaction_ID]],Table1[Transaction_ID],Table1[PC_Optimum_Scanned])</f>
        <v>1</v>
      </c>
      <c r="M132">
        <v>14.95</v>
      </c>
    </row>
    <row r="133" spans="1:13" hidden="1" x14ac:dyDescent="0.45">
      <c r="A133" t="s">
        <v>801</v>
      </c>
      <c r="B133" t="s">
        <v>332</v>
      </c>
      <c r="C133">
        <f>_xlfn.XLOOKUP(Table3[[#This Row],[Transaction_ID]],Table1[Transaction_ID],Table1[Cashier_ID])</f>
        <v>217</v>
      </c>
      <c r="D133" s="3">
        <f>_xlfn.XLOOKUP(Table3[[#This Row],[Transaction_ID]],Table1[Transaction_ID],Table1[Transaction_Date])</f>
        <v>45694</v>
      </c>
      <c r="E133" t="str">
        <f>TEXT(Transactions!$D133,"dddd")</f>
        <v>Sunday</v>
      </c>
      <c r="F133">
        <v>123567</v>
      </c>
      <c r="G133" t="s">
        <v>1249</v>
      </c>
      <c r="H133">
        <f>_xlfn.XLOOKUP(Table3[[#This Row],[SKU]],Table1[SKU],Table1[Quantity_Sold])</f>
        <v>3</v>
      </c>
      <c r="I133">
        <f>IF(AND(Table3[[#This Row],[Return_Reason]]="50% Missed",Table3[[#This Row],[Original_Amount_Paid]]&gt;0),Table3[[#This Row],[Original_Amount_Paid]]/2,0)</f>
        <v>5.2350000000000003</v>
      </c>
      <c r="J133" t="str">
        <f>_xlfn.XLOOKUP(Table3[[#This Row],[Transaction_ID]],Table1[Transaction_ID],Table1[Payment_Method])</f>
        <v>Cash</v>
      </c>
      <c r="K133" t="s">
        <v>745</v>
      </c>
      <c r="L133" t="b">
        <f>_xlfn.XLOOKUP(Table3[[#This Row],[Transaction_ID]],Table1[Transaction_ID],Table1[PC_Optimum_Scanned])</f>
        <v>1</v>
      </c>
      <c r="M133">
        <v>10.47</v>
      </c>
    </row>
    <row r="134" spans="1:13" hidden="1" x14ac:dyDescent="0.45">
      <c r="A134" t="s">
        <v>894</v>
      </c>
      <c r="B134" t="s">
        <v>87</v>
      </c>
      <c r="C134">
        <f>_xlfn.XLOOKUP(Table3[[#This Row],[Transaction_ID]],Table1[Transaction_ID],Table1[Cashier_ID])</f>
        <v>210</v>
      </c>
      <c r="D134" s="3">
        <f>_xlfn.XLOOKUP(Table3[[#This Row],[Transaction_ID]],Table1[Transaction_ID],Table1[Transaction_Date])</f>
        <v>45726</v>
      </c>
      <c r="E134" t="str">
        <f>TEXT(Transactions!$D134,"dddd")</f>
        <v>Sunday</v>
      </c>
      <c r="F134">
        <v>123565</v>
      </c>
      <c r="G134" t="s">
        <v>759</v>
      </c>
      <c r="H134">
        <v>1</v>
      </c>
      <c r="I134" cm="1">
        <f t="array" ref="I134">_xlfn.XLOOKUP(Table3[[#This Row],[SKU]],Table4[SKU],Products!E$2:E$91)</f>
        <v>3.49</v>
      </c>
      <c r="J134" t="str">
        <f>_xlfn.XLOOKUP(Table3[[#This Row],[Transaction_ID]],Table1[Transaction_ID],Table1[Payment_Method])</f>
        <v>Debit Card</v>
      </c>
      <c r="K134" t="s">
        <v>745</v>
      </c>
      <c r="L134" t="b">
        <f>_xlfn.XLOOKUP(Table3[[#This Row],[Transaction_ID]],Table1[Transaction_ID],Table1[PC_Optimum_Scanned])</f>
        <v>1</v>
      </c>
      <c r="M134">
        <v>17.45</v>
      </c>
    </row>
    <row r="135" spans="1:13" hidden="1" x14ac:dyDescent="0.45">
      <c r="A135" t="s">
        <v>953</v>
      </c>
      <c r="B135" t="s">
        <v>87</v>
      </c>
      <c r="C135">
        <f>_xlfn.XLOOKUP(Table3[[#This Row],[Transaction_ID]],Table1[Transaction_ID],Table1[Cashier_ID])</f>
        <v>210</v>
      </c>
      <c r="D135" s="3">
        <f>_xlfn.XLOOKUP(Table3[[#This Row],[Transaction_ID]],Table1[Transaction_ID],Table1[Transaction_Date])</f>
        <v>45726</v>
      </c>
      <c r="E135" t="str">
        <f>TEXT(Transactions!$D135,"dddd")</f>
        <v>Sunday</v>
      </c>
      <c r="F135">
        <v>123566</v>
      </c>
      <c r="G135" t="s">
        <v>753</v>
      </c>
      <c r="H135">
        <v>1</v>
      </c>
      <c r="I135">
        <v>0</v>
      </c>
      <c r="J135" t="str">
        <f>_xlfn.XLOOKUP(Table3[[#This Row],[Transaction_ID]],Table1[Transaction_ID],Table1[Payment_Method])</f>
        <v>Debit Card</v>
      </c>
      <c r="K135" t="s">
        <v>1253</v>
      </c>
      <c r="L135" t="b">
        <v>0</v>
      </c>
      <c r="M135">
        <v>12.45</v>
      </c>
    </row>
    <row r="136" spans="1:13" hidden="1" x14ac:dyDescent="0.45">
      <c r="A136" t="s">
        <v>963</v>
      </c>
      <c r="B136" t="s">
        <v>88</v>
      </c>
      <c r="C136">
        <f>_xlfn.XLOOKUP(Table3[[#This Row],[Transaction_ID]],Table1[Transaction_ID],Table1[Cashier_ID])</f>
        <v>218</v>
      </c>
      <c r="D136" s="3">
        <f>_xlfn.XLOOKUP(Table3[[#This Row],[Transaction_ID]],Table1[Transaction_ID],Table1[Transaction_Date])</f>
        <v>45746</v>
      </c>
      <c r="E136" t="str">
        <f>TEXT(Transactions!$D136,"dddd")</f>
        <v>Thursday</v>
      </c>
      <c r="F136">
        <v>123527</v>
      </c>
      <c r="G136" t="s">
        <v>776</v>
      </c>
      <c r="H136">
        <v>5</v>
      </c>
      <c r="I136" cm="1">
        <f t="array" ref="I136">_xlfn.XLOOKUP(Table3[[#This Row],[SKU]],Table4[SKU],Products!E$2:E$91)</f>
        <v>4.99</v>
      </c>
      <c r="J136" t="str">
        <f>_xlfn.XLOOKUP(Table3[[#This Row],[Transaction_ID]],Table1[Transaction_ID],Table1[Payment_Method])</f>
        <v>Debit Card</v>
      </c>
      <c r="K136" t="s">
        <v>745</v>
      </c>
      <c r="L136" t="b">
        <f>_xlfn.XLOOKUP(Table3[[#This Row],[Transaction_ID]],Table1[Transaction_ID],Table1[PC_Optimum_Scanned])</f>
        <v>1</v>
      </c>
      <c r="M136">
        <v>24.95</v>
      </c>
    </row>
    <row r="137" spans="1:13" hidden="1" x14ac:dyDescent="0.45">
      <c r="A137" t="s">
        <v>994</v>
      </c>
      <c r="B137" t="s">
        <v>88</v>
      </c>
      <c r="C137">
        <f>_xlfn.XLOOKUP(Table3[[#This Row],[Transaction_ID]],Table1[Transaction_ID],Table1[Cashier_ID])</f>
        <v>218</v>
      </c>
      <c r="D137" s="3">
        <f>_xlfn.XLOOKUP(Table3[[#This Row],[Transaction_ID]],Table1[Transaction_ID],Table1[Transaction_Date])</f>
        <v>45746</v>
      </c>
      <c r="E137" t="str">
        <f>TEXT(Transactions!$D137,"dddd")</f>
        <v>Thursday</v>
      </c>
      <c r="F137">
        <v>123576</v>
      </c>
      <c r="G137" t="s">
        <v>1247</v>
      </c>
      <c r="H137">
        <v>2</v>
      </c>
      <c r="I137" cm="1">
        <f t="array" ref="I137">_xlfn.XLOOKUP(Table3[[#This Row],[SKU]],Table4[SKU],Products!E$2:E$91)</f>
        <v>2.99</v>
      </c>
      <c r="J137" t="str">
        <f>_xlfn.XLOOKUP(Table3[[#This Row],[Transaction_ID]],Table1[Transaction_ID],Table1[Payment_Method])</f>
        <v>Debit Card</v>
      </c>
      <c r="K137" t="s">
        <v>745</v>
      </c>
      <c r="L137" t="b">
        <f>_xlfn.XLOOKUP(Table3[[#This Row],[Transaction_ID]],Table1[Transaction_ID],Table1[PC_Optimum_Scanned])</f>
        <v>1</v>
      </c>
      <c r="M137">
        <v>5.98</v>
      </c>
    </row>
    <row r="138" spans="1:13" hidden="1" x14ac:dyDescent="0.45">
      <c r="A138" t="s">
        <v>920</v>
      </c>
      <c r="B138" t="s">
        <v>89</v>
      </c>
      <c r="C138">
        <f>_xlfn.XLOOKUP(Table3[[#This Row],[Transaction_ID]],Table1[Transaction_ID],Table1[Cashier_ID])</f>
        <v>218</v>
      </c>
      <c r="D138" s="3">
        <f>_xlfn.XLOOKUP(Table3[[#This Row],[Transaction_ID]],Table1[Transaction_ID],Table1[Transaction_Date])</f>
        <v>45746</v>
      </c>
      <c r="E138" t="str">
        <f>TEXT(Transactions!$D138,"dddd")</f>
        <v>Thursday</v>
      </c>
      <c r="F138">
        <v>123547</v>
      </c>
      <c r="G138" t="s">
        <v>748</v>
      </c>
      <c r="H138">
        <v>2</v>
      </c>
      <c r="I138" cm="1">
        <f t="array" ref="I138">_xlfn.XLOOKUP(Table3[[#This Row],[SKU]],Table4[SKU],Products!E$2:E$91)</f>
        <v>2.99</v>
      </c>
      <c r="J138" t="str">
        <f>_xlfn.XLOOKUP(Table3[[#This Row],[Transaction_ID]],Table1[Transaction_ID],Table1[Payment_Method])</f>
        <v>Debit Card</v>
      </c>
      <c r="K138" t="s">
        <v>745</v>
      </c>
      <c r="L138" t="b">
        <f>_xlfn.XLOOKUP(Table3[[#This Row],[Transaction_ID]],Table1[Transaction_ID],Table1[PC_Optimum_Scanned])</f>
        <v>1</v>
      </c>
      <c r="M138">
        <v>5.98</v>
      </c>
    </row>
    <row r="139" spans="1:13" hidden="1" x14ac:dyDescent="0.45">
      <c r="A139" t="s">
        <v>1229</v>
      </c>
      <c r="B139" t="s">
        <v>89</v>
      </c>
      <c r="C139">
        <f>_xlfn.XLOOKUP(Table3[[#This Row],[Transaction_ID]],Table1[Transaction_ID],Table1[Cashier_ID])</f>
        <v>218</v>
      </c>
      <c r="D139" s="3">
        <f>_xlfn.XLOOKUP(Table3[[#This Row],[Transaction_ID]],Table1[Transaction_ID],Table1[Transaction_Date])</f>
        <v>45746</v>
      </c>
      <c r="E139" t="str">
        <f>TEXT(Transactions!$D139,"dddd")</f>
        <v>Monday</v>
      </c>
      <c r="F139">
        <v>123560</v>
      </c>
      <c r="G139" t="s">
        <v>1246</v>
      </c>
      <c r="H139">
        <v>0</v>
      </c>
      <c r="I139">
        <v>0</v>
      </c>
      <c r="J139" t="str">
        <f>_xlfn.XLOOKUP(Table3[[#This Row],[Transaction_ID]],Table1[Transaction_ID],Table1[Payment_Method])</f>
        <v>Debit Card</v>
      </c>
      <c r="K139" t="s">
        <v>1253</v>
      </c>
      <c r="L139" t="b">
        <v>0</v>
      </c>
      <c r="M139">
        <v>15.98</v>
      </c>
    </row>
    <row r="140" spans="1:13" hidden="1" x14ac:dyDescent="0.45">
      <c r="A140" t="s">
        <v>1019</v>
      </c>
      <c r="B140" t="s">
        <v>334</v>
      </c>
      <c r="C140">
        <f>_xlfn.XLOOKUP(Table3[[#This Row],[Transaction_ID]],Table1[Transaction_ID],Table1[Cashier_ID])</f>
        <v>207</v>
      </c>
      <c r="D140" s="3">
        <f>_xlfn.XLOOKUP(Table3[[#This Row],[Transaction_ID]],Table1[Transaction_ID],Table1[Transaction_Date])</f>
        <v>45704</v>
      </c>
      <c r="E140" t="str">
        <f>TEXT(Transactions!$D140,"dddd")</f>
        <v>Monday</v>
      </c>
      <c r="F140">
        <v>123538</v>
      </c>
      <c r="G140" t="s">
        <v>748</v>
      </c>
      <c r="H140">
        <v>1</v>
      </c>
      <c r="I140" cm="1">
        <f t="array" ref="I140">_xlfn.XLOOKUP(Table3[[#This Row],[SKU]],Table4[SKU],Products!E$2:E$91)</f>
        <v>5.49</v>
      </c>
      <c r="J140" t="str">
        <f>_xlfn.XLOOKUP(Table3[[#This Row],[Transaction_ID]],Table1[Transaction_ID],Table1[Payment_Method])</f>
        <v>Debit Card</v>
      </c>
      <c r="K140" t="s">
        <v>745</v>
      </c>
      <c r="L140" t="b">
        <f>_xlfn.XLOOKUP(Table3[[#This Row],[Transaction_ID]],Table1[Transaction_ID],Table1[PC_Optimum_Scanned])</f>
        <v>1</v>
      </c>
      <c r="M140">
        <v>5.49</v>
      </c>
    </row>
    <row r="141" spans="1:13" hidden="1" x14ac:dyDescent="0.45">
      <c r="A141" t="s">
        <v>1176</v>
      </c>
      <c r="B141" t="s">
        <v>91</v>
      </c>
      <c r="C141">
        <f>_xlfn.XLOOKUP(Table3[[#This Row],[Transaction_ID]],Table1[Transaction_ID],Table1[Cashier_ID])</f>
        <v>216</v>
      </c>
      <c r="D141" s="3">
        <f>_xlfn.XLOOKUP(Table3[[#This Row],[Transaction_ID]],Table1[Transaction_ID],Table1[Transaction_Date])</f>
        <v>45704</v>
      </c>
      <c r="E141" t="str">
        <f>TEXT(Transactions!$D141,"dddd")</f>
        <v>Sunday</v>
      </c>
      <c r="F141">
        <v>123599</v>
      </c>
      <c r="G141" t="s">
        <v>1246</v>
      </c>
      <c r="H141">
        <v>0</v>
      </c>
      <c r="I141">
        <v>0</v>
      </c>
      <c r="J141" t="str">
        <f>_xlfn.XLOOKUP(Table3[[#This Row],[Transaction_ID]],Table1[Transaction_ID],Table1[Payment_Method])</f>
        <v>Debit Card</v>
      </c>
      <c r="K141" t="s">
        <v>1253</v>
      </c>
      <c r="L141" t="b">
        <v>0</v>
      </c>
      <c r="M141">
        <v>20.97</v>
      </c>
    </row>
    <row r="142" spans="1:13" hidden="1" x14ac:dyDescent="0.45">
      <c r="A142" t="s">
        <v>1221</v>
      </c>
      <c r="B142" t="s">
        <v>92</v>
      </c>
      <c r="C142">
        <f>_xlfn.XLOOKUP(Table3[[#This Row],[Transaction_ID]],Table1[Transaction_ID],Table1[Cashier_ID])</f>
        <v>209</v>
      </c>
      <c r="D142" s="3">
        <f>_xlfn.XLOOKUP(Table3[[#This Row],[Transaction_ID]],Table1[Transaction_ID],Table1[Transaction_Date])</f>
        <v>45704</v>
      </c>
      <c r="E142" t="str">
        <f>TEXT(Transactions!$D142,"dddd")</f>
        <v>Sunday</v>
      </c>
      <c r="F142">
        <v>123544</v>
      </c>
      <c r="G142" t="s">
        <v>759</v>
      </c>
      <c r="H142">
        <v>4</v>
      </c>
      <c r="I142" cm="1">
        <f t="array" ref="I142">_xlfn.XLOOKUP(Table3[[#This Row],[SKU]],Table4[SKU],Products!E$2:E$91)</f>
        <v>4.99</v>
      </c>
      <c r="J142" t="str">
        <f>_xlfn.XLOOKUP(Table3[[#This Row],[Transaction_ID]],Table1[Transaction_ID],Table1[Payment_Method])</f>
        <v>Cash</v>
      </c>
      <c r="K142" t="s">
        <v>745</v>
      </c>
      <c r="L142" t="b">
        <f>_xlfn.XLOOKUP(Table3[[#This Row],[Transaction_ID]],Table1[Transaction_ID],Table1[PC_Optimum_Scanned])</f>
        <v>1</v>
      </c>
      <c r="M142">
        <v>19.96</v>
      </c>
    </row>
    <row r="143" spans="1:13" hidden="1" x14ac:dyDescent="0.45">
      <c r="A143" t="s">
        <v>878</v>
      </c>
      <c r="B143" t="s">
        <v>335</v>
      </c>
      <c r="C143">
        <f>_xlfn.XLOOKUP(Table3[[#This Row],[Transaction_ID]],Table1[Transaction_ID],Table1[Cashier_ID])</f>
        <v>215</v>
      </c>
      <c r="D143" s="3">
        <f>_xlfn.XLOOKUP(Table3[[#This Row],[Transaction_ID]],Table1[Transaction_ID],Table1[Transaction_Date])</f>
        <v>45704</v>
      </c>
      <c r="E143" t="str">
        <f>TEXT(Transactions!$D143,"dddd")</f>
        <v>Sunday</v>
      </c>
      <c r="F143">
        <v>123529</v>
      </c>
      <c r="G143" t="s">
        <v>776</v>
      </c>
      <c r="H143">
        <v>2</v>
      </c>
      <c r="I143" cm="1">
        <f t="array" ref="I143">_xlfn.XLOOKUP(Table3[[#This Row],[SKU]],Table4[SKU],Products!E$2:E$91)</f>
        <v>2.99</v>
      </c>
      <c r="J143" t="str">
        <f>_xlfn.XLOOKUP(Table3[[#This Row],[Transaction_ID]],Table1[Transaction_ID],Table1[Payment_Method])</f>
        <v>Cash</v>
      </c>
      <c r="K143" t="s">
        <v>745</v>
      </c>
      <c r="L143" t="b">
        <f>_xlfn.XLOOKUP(Table3[[#This Row],[Transaction_ID]],Table1[Transaction_ID],Table1[PC_Optimum_Scanned])</f>
        <v>1</v>
      </c>
      <c r="M143">
        <v>5.98</v>
      </c>
    </row>
    <row r="144" spans="1:13" hidden="1" x14ac:dyDescent="0.45">
      <c r="A144" t="s">
        <v>1095</v>
      </c>
      <c r="B144" t="s">
        <v>93</v>
      </c>
      <c r="C144">
        <f>_xlfn.XLOOKUP(Table3[[#This Row],[Transaction_ID]],Table1[Transaction_ID],Table1[Cashier_ID])</f>
        <v>216</v>
      </c>
      <c r="D144" s="3">
        <f>_xlfn.XLOOKUP(Table3[[#This Row],[Transaction_ID]],Table1[Transaction_ID],Table1[Transaction_Date])</f>
        <v>45709</v>
      </c>
      <c r="E144" t="str">
        <f>TEXT(Transactions!$D144,"dddd")</f>
        <v>Sunday</v>
      </c>
      <c r="F144">
        <v>123534</v>
      </c>
      <c r="G144" t="s">
        <v>1248</v>
      </c>
      <c r="H144">
        <v>4</v>
      </c>
      <c r="I144" cm="1">
        <f t="array" ref="I144">_xlfn.XLOOKUP(Table3[[#This Row],[SKU]],Table4[SKU],Products!E$2:E$91)</f>
        <v>10.99</v>
      </c>
      <c r="J144" t="str">
        <f>_xlfn.XLOOKUP(Table3[[#This Row],[Transaction_ID]],Table1[Transaction_ID],Table1[Payment_Method])</f>
        <v>Cash</v>
      </c>
      <c r="K144" t="s">
        <v>745</v>
      </c>
      <c r="L144" t="b">
        <f>_xlfn.XLOOKUP(Table3[[#This Row],[Transaction_ID]],Table1[Transaction_ID],Table1[PC_Optimum_Scanned])</f>
        <v>1</v>
      </c>
      <c r="M144">
        <v>43.96</v>
      </c>
    </row>
    <row r="145" spans="1:13" hidden="1" x14ac:dyDescent="0.45">
      <c r="A145" t="s">
        <v>1005</v>
      </c>
      <c r="B145" t="s">
        <v>93</v>
      </c>
      <c r="C145">
        <f>_xlfn.XLOOKUP(Table3[[#This Row],[Transaction_ID]],Table1[Transaction_ID],Table1[Cashier_ID])</f>
        <v>216</v>
      </c>
      <c r="D145" s="3">
        <f>_xlfn.XLOOKUP(Table3[[#This Row],[Transaction_ID]],Table1[Transaction_ID],Table1[Transaction_Date])</f>
        <v>45709</v>
      </c>
      <c r="E145" t="str">
        <f>TEXT(Transactions!$D145,"dddd")</f>
        <v>Sunday</v>
      </c>
      <c r="F145">
        <v>123531</v>
      </c>
      <c r="G145" t="s">
        <v>1246</v>
      </c>
      <c r="H145">
        <v>0</v>
      </c>
      <c r="I145">
        <v>0</v>
      </c>
      <c r="J145" t="str">
        <f>_xlfn.XLOOKUP(Table3[[#This Row],[Transaction_ID]],Table1[Transaction_ID],Table1[Payment_Method])</f>
        <v>Cash</v>
      </c>
      <c r="K145" t="s">
        <v>1253</v>
      </c>
      <c r="L145" t="b">
        <v>0</v>
      </c>
      <c r="M145">
        <v>31.96</v>
      </c>
    </row>
    <row r="146" spans="1:13" x14ac:dyDescent="0.45">
      <c r="A146" t="s">
        <v>1215</v>
      </c>
      <c r="B146" t="s">
        <v>94</v>
      </c>
      <c r="C146">
        <f>_xlfn.XLOOKUP(Table3[[#This Row],[Transaction_ID]],Table1[Transaction_ID],Table1[Cashier_ID])</f>
        <v>214</v>
      </c>
      <c r="D146" s="3">
        <f>_xlfn.XLOOKUP(Table3[[#This Row],[Transaction_ID]],Table1[Transaction_ID],Table1[Transaction_Date])</f>
        <v>45709</v>
      </c>
      <c r="E146" t="str">
        <f>TEXT(Transactions!$D146,"dddd")</f>
        <v>Sunday</v>
      </c>
      <c r="F146">
        <v>123523</v>
      </c>
      <c r="G146" t="s">
        <v>744</v>
      </c>
      <c r="H146">
        <v>0</v>
      </c>
      <c r="I146" cm="1">
        <f t="array" ref="I146">_xlfn.XLOOKUP(Table3[[#This Row],[SKU]],Table4[SKU],Products!E$2:E$91)</f>
        <v>5.99</v>
      </c>
      <c r="J146" t="str">
        <f>_xlfn.XLOOKUP(Table3[[#This Row],[Transaction_ID]],Table1[Transaction_ID],Table1[Payment_Method])</f>
        <v>Cash</v>
      </c>
      <c r="K146" t="s">
        <v>745</v>
      </c>
      <c r="L146" t="b">
        <f>_xlfn.XLOOKUP(Table3[[#This Row],[Transaction_ID]],Table1[Transaction_ID],Table1[PC_Optimum_Scanned])</f>
        <v>1</v>
      </c>
      <c r="M146">
        <v>23.96</v>
      </c>
    </row>
    <row r="147" spans="1:13" hidden="1" x14ac:dyDescent="0.45">
      <c r="A147" t="s">
        <v>866</v>
      </c>
      <c r="B147" t="s">
        <v>94</v>
      </c>
      <c r="C147">
        <f>_xlfn.XLOOKUP(Table3[[#This Row],[Transaction_ID]],Table1[Transaction_ID],Table1[Cashier_ID])</f>
        <v>214</v>
      </c>
      <c r="D147" s="3">
        <f>_xlfn.XLOOKUP(Table3[[#This Row],[Transaction_ID]],Table1[Transaction_ID],Table1[Transaction_Date])</f>
        <v>45709</v>
      </c>
      <c r="E147" t="str">
        <f>TEXT(Transactions!$D147,"dddd")</f>
        <v>Sunday</v>
      </c>
      <c r="F147">
        <v>123511</v>
      </c>
      <c r="G147" t="s">
        <v>748</v>
      </c>
      <c r="H147">
        <v>1</v>
      </c>
      <c r="I147" cm="1">
        <f t="array" ref="I147">_xlfn.XLOOKUP(Table3[[#This Row],[SKU]],Table4[SKU],Products!E$2:E$91)</f>
        <v>2.4900000000000002</v>
      </c>
      <c r="J147" t="str">
        <f>_xlfn.XLOOKUP(Table3[[#This Row],[Transaction_ID]],Table1[Transaction_ID],Table1[Payment_Method])</f>
        <v>Cash</v>
      </c>
      <c r="K147" t="s">
        <v>745</v>
      </c>
      <c r="L147" t="b">
        <f>_xlfn.XLOOKUP(Table3[[#This Row],[Transaction_ID]],Table1[Transaction_ID],Table1[PC_Optimum_Scanned])</f>
        <v>1</v>
      </c>
      <c r="M147">
        <v>4.9800000000000004</v>
      </c>
    </row>
    <row r="148" spans="1:13" hidden="1" x14ac:dyDescent="0.45">
      <c r="A148" t="s">
        <v>1084</v>
      </c>
      <c r="B148" t="s">
        <v>96</v>
      </c>
      <c r="C148">
        <f>_xlfn.XLOOKUP(Table3[[#This Row],[Transaction_ID]],Table1[Transaction_ID],Table1[Cashier_ID])</f>
        <v>207</v>
      </c>
      <c r="D148" s="3">
        <f>_xlfn.XLOOKUP(Table3[[#This Row],[Transaction_ID]],Table1[Transaction_ID],Table1[Transaction_Date])</f>
        <v>45741</v>
      </c>
      <c r="E148" t="str">
        <f>TEXT(Transactions!$D148,"dddd")</f>
        <v>Friday</v>
      </c>
      <c r="F148">
        <v>123597</v>
      </c>
      <c r="G148" t="s">
        <v>1246</v>
      </c>
      <c r="H148">
        <v>0</v>
      </c>
      <c r="I148">
        <v>0</v>
      </c>
      <c r="J148" t="str">
        <f>_xlfn.XLOOKUP(Table3[[#This Row],[Transaction_ID]],Table1[Transaction_ID],Table1[Payment_Method])</f>
        <v>Credit Card</v>
      </c>
      <c r="K148" t="s">
        <v>1253</v>
      </c>
      <c r="L148" t="b">
        <v>0</v>
      </c>
      <c r="M148">
        <v>10.98</v>
      </c>
    </row>
    <row r="149" spans="1:13" hidden="1" x14ac:dyDescent="0.45">
      <c r="A149" t="s">
        <v>877</v>
      </c>
      <c r="B149" t="s">
        <v>338</v>
      </c>
      <c r="C149">
        <f>_xlfn.XLOOKUP(Table3[[#This Row],[Transaction_ID]],Table1[Transaction_ID],Table1[Cashier_ID])</f>
        <v>210</v>
      </c>
      <c r="D149" s="3">
        <f>_xlfn.XLOOKUP(Table3[[#This Row],[Transaction_ID]],Table1[Transaction_ID],Table1[Transaction_Date])</f>
        <v>45709</v>
      </c>
      <c r="E149" t="str">
        <f>TEXT(Transactions!$D149,"dddd")</f>
        <v>Friday</v>
      </c>
      <c r="F149">
        <v>123562</v>
      </c>
      <c r="G149" t="s">
        <v>748</v>
      </c>
      <c r="H149">
        <v>2</v>
      </c>
      <c r="I149" cm="1">
        <f t="array" ref="I149">_xlfn.XLOOKUP(Table3[[#This Row],[SKU]],Table4[SKU],Products!E$2:E$91)</f>
        <v>5.99</v>
      </c>
      <c r="J149" t="str">
        <f>_xlfn.XLOOKUP(Table3[[#This Row],[Transaction_ID]],Table1[Transaction_ID],Table1[Payment_Method])</f>
        <v>Credit Card</v>
      </c>
      <c r="K149" t="s">
        <v>745</v>
      </c>
      <c r="L149" t="b">
        <f>_xlfn.XLOOKUP(Table3[[#This Row],[Transaction_ID]],Table1[Transaction_ID],Table1[PC_Optimum_Scanned])</f>
        <v>1</v>
      </c>
      <c r="M149">
        <v>11.98</v>
      </c>
    </row>
    <row r="150" spans="1:13" hidden="1" x14ac:dyDescent="0.45">
      <c r="A150" t="s">
        <v>1039</v>
      </c>
      <c r="B150" t="s">
        <v>339</v>
      </c>
      <c r="C150">
        <f>_xlfn.XLOOKUP(Table3[[#This Row],[Transaction_ID]],Table1[Transaction_ID],Table1[Cashier_ID])</f>
        <v>213</v>
      </c>
      <c r="D150" s="3">
        <f>_xlfn.XLOOKUP(Table3[[#This Row],[Transaction_ID]],Table1[Transaction_ID],Table1[Transaction_Date])</f>
        <v>45709</v>
      </c>
      <c r="E150" t="str">
        <f>TEXT(Transactions!$D150,"dddd")</f>
        <v>Friday</v>
      </c>
      <c r="F150">
        <v>123558</v>
      </c>
      <c r="G150" t="s">
        <v>744</v>
      </c>
      <c r="H150">
        <v>1</v>
      </c>
      <c r="I150" cm="1">
        <f t="array" ref="I150">_xlfn.XLOOKUP(Table3[[#This Row],[SKU]],Table4[SKU],Products!E$2:E$91)</f>
        <v>3.99</v>
      </c>
      <c r="J150" t="str">
        <f>_xlfn.XLOOKUP(Table3[[#This Row],[Transaction_ID]],Table1[Transaction_ID],Table1[Payment_Method])</f>
        <v>Credit Card</v>
      </c>
      <c r="K150" t="s">
        <v>745</v>
      </c>
      <c r="L150" t="b">
        <f>_xlfn.XLOOKUP(Table3[[#This Row],[Transaction_ID]],Table1[Transaction_ID],Table1[PC_Optimum_Scanned])</f>
        <v>1</v>
      </c>
      <c r="M150">
        <v>19.95</v>
      </c>
    </row>
    <row r="151" spans="1:13" hidden="1" x14ac:dyDescent="0.45">
      <c r="A151" t="s">
        <v>1196</v>
      </c>
      <c r="B151" t="s">
        <v>339</v>
      </c>
      <c r="C151">
        <f>_xlfn.XLOOKUP(Table3[[#This Row],[Transaction_ID]],Table1[Transaction_ID],Table1[Cashier_ID])</f>
        <v>213</v>
      </c>
      <c r="D151" s="3">
        <f>_xlfn.XLOOKUP(Table3[[#This Row],[Transaction_ID]],Table1[Transaction_ID],Table1[Transaction_Date])</f>
        <v>45709</v>
      </c>
      <c r="E151" t="str">
        <f>TEXT(Transactions!$D151,"dddd")</f>
        <v>Tuesday</v>
      </c>
      <c r="F151">
        <v>123555</v>
      </c>
      <c r="G151" t="s">
        <v>768</v>
      </c>
      <c r="H151">
        <v>5</v>
      </c>
      <c r="I151" cm="1">
        <f t="array" ref="I151">_xlfn.XLOOKUP(Table3[[#This Row],[SKU]],Table4[SKU],Products!E$2:E$91)</f>
        <v>2.29</v>
      </c>
      <c r="J151" t="str">
        <f>_xlfn.XLOOKUP(Table3[[#This Row],[Transaction_ID]],Table1[Transaction_ID],Table1[Payment_Method])</f>
        <v>Credit Card</v>
      </c>
      <c r="K151" t="s">
        <v>745</v>
      </c>
      <c r="L151" t="b">
        <f>_xlfn.XLOOKUP(Table3[[#This Row],[Transaction_ID]],Table1[Transaction_ID],Table1[PC_Optimum_Scanned])</f>
        <v>1</v>
      </c>
      <c r="M151">
        <v>11.45</v>
      </c>
    </row>
    <row r="152" spans="1:13" hidden="1" x14ac:dyDescent="0.45">
      <c r="A152" t="s">
        <v>1118</v>
      </c>
      <c r="B152" t="s">
        <v>341</v>
      </c>
      <c r="C152">
        <f>_xlfn.XLOOKUP(Table3[[#This Row],[Transaction_ID]],Table1[Transaction_ID],Table1[Cashier_ID])</f>
        <v>222</v>
      </c>
      <c r="D152" s="3">
        <f>_xlfn.XLOOKUP(Table3[[#This Row],[Transaction_ID]],Table1[Transaction_ID],Table1[Transaction_Date])</f>
        <v>45705</v>
      </c>
      <c r="E152" t="str">
        <f>TEXT(Transactions!$D152,"dddd")</f>
        <v>Tuesday</v>
      </c>
      <c r="F152">
        <v>123575</v>
      </c>
      <c r="G152" t="s">
        <v>1249</v>
      </c>
      <c r="H152">
        <f>_xlfn.XLOOKUP(Table3[[#This Row],[SKU]],Table1[SKU],Table1[Quantity_Sold])</f>
        <v>3</v>
      </c>
      <c r="I152">
        <v>0</v>
      </c>
      <c r="J152" t="str">
        <f>_xlfn.XLOOKUP(Table3[[#This Row],[Transaction_ID]],Table1[Transaction_ID],Table1[Payment_Method])</f>
        <v>Credit Card</v>
      </c>
      <c r="K152" t="s">
        <v>745</v>
      </c>
      <c r="L152" t="b">
        <f>_xlfn.XLOOKUP(Table3[[#This Row],[Transaction_ID]],Table1[Transaction_ID],Table1[PC_Optimum_Scanned])</f>
        <v>1</v>
      </c>
      <c r="M152">
        <v>3.49</v>
      </c>
    </row>
    <row r="153" spans="1:13" hidden="1" x14ac:dyDescent="0.45">
      <c r="A153" t="s">
        <v>782</v>
      </c>
      <c r="B153" t="s">
        <v>341</v>
      </c>
      <c r="C153">
        <f>_xlfn.XLOOKUP(Table3[[#This Row],[Transaction_ID]],Table1[Transaction_ID],Table1[Cashier_ID])</f>
        <v>222</v>
      </c>
      <c r="D153" s="3">
        <f>_xlfn.XLOOKUP(Table3[[#This Row],[Transaction_ID]],Table1[Transaction_ID],Table1[Transaction_Date])</f>
        <v>45705</v>
      </c>
      <c r="E153" t="str">
        <f>TEXT(Transactions!$D153,"dddd")</f>
        <v>Tuesday</v>
      </c>
      <c r="F153">
        <v>123557</v>
      </c>
      <c r="G153" t="s">
        <v>759</v>
      </c>
      <c r="H153">
        <v>1</v>
      </c>
      <c r="I153" cm="1">
        <f t="array" ref="I153">_xlfn.XLOOKUP(Table3[[#This Row],[SKU]],Table4[SKU],Products!E$2:E$91)</f>
        <v>6.49</v>
      </c>
      <c r="J153" t="str">
        <f>_xlfn.XLOOKUP(Table3[[#This Row],[Transaction_ID]],Table1[Transaction_ID],Table1[Payment_Method])</f>
        <v>Credit Card</v>
      </c>
      <c r="K153" t="s">
        <v>745</v>
      </c>
      <c r="L153" t="b">
        <f>_xlfn.XLOOKUP(Table3[[#This Row],[Transaction_ID]],Table1[Transaction_ID],Table1[PC_Optimum_Scanned])</f>
        <v>1</v>
      </c>
      <c r="M153">
        <v>4.99</v>
      </c>
    </row>
    <row r="154" spans="1:13" hidden="1" x14ac:dyDescent="0.45">
      <c r="A154" t="s">
        <v>1081</v>
      </c>
      <c r="B154" t="s">
        <v>97</v>
      </c>
      <c r="C154">
        <f>_xlfn.XLOOKUP(Table3[[#This Row],[Transaction_ID]],Table1[Transaction_ID],Table1[Cashier_ID])</f>
        <v>213</v>
      </c>
      <c r="D154" s="3">
        <f>_xlfn.XLOOKUP(Table3[[#This Row],[Transaction_ID]],Table1[Transaction_ID],Table1[Transaction_Date])</f>
        <v>45696</v>
      </c>
      <c r="E154" t="str">
        <f>TEXT(Transactions!$D154,"dddd")</f>
        <v>Friday</v>
      </c>
      <c r="F154">
        <v>123576</v>
      </c>
      <c r="G154" t="s">
        <v>1249</v>
      </c>
      <c r="H154">
        <f>_xlfn.XLOOKUP(Table3[[#This Row],[SKU]],Table1[SKU],Table1[Quantity_Sold])</f>
        <v>2</v>
      </c>
      <c r="I154">
        <f>IF(AND(Table3[[#This Row],[Return_Reason]]="50% Missed",Table3[[#This Row],[Original_Amount_Paid]]&gt;0),Table3[[#This Row],[Original_Amount_Paid]]/2,0)</f>
        <v>1.4950000000000001</v>
      </c>
      <c r="J154" t="str">
        <f>_xlfn.XLOOKUP(Table3[[#This Row],[Transaction_ID]],Table1[Transaction_ID],Table1[Payment_Method])</f>
        <v>Credit Card</v>
      </c>
      <c r="K154" t="s">
        <v>745</v>
      </c>
      <c r="L154" t="b">
        <f>_xlfn.XLOOKUP(Table3[[#This Row],[Transaction_ID]],Table1[Transaction_ID],Table1[PC_Optimum_Scanned])</f>
        <v>1</v>
      </c>
      <c r="M154">
        <v>2.99</v>
      </c>
    </row>
    <row r="155" spans="1:13" hidden="1" x14ac:dyDescent="0.45">
      <c r="A155" t="s">
        <v>892</v>
      </c>
      <c r="B155" t="s">
        <v>97</v>
      </c>
      <c r="C155">
        <f>_xlfn.XLOOKUP(Table3[[#This Row],[Transaction_ID]],Table1[Transaction_ID],Table1[Cashier_ID])</f>
        <v>213</v>
      </c>
      <c r="D155" s="3">
        <f>_xlfn.XLOOKUP(Table3[[#This Row],[Transaction_ID]],Table1[Transaction_ID],Table1[Transaction_Date])</f>
        <v>45696</v>
      </c>
      <c r="E155" t="str">
        <f>TEXT(Transactions!$D155,"dddd")</f>
        <v>Friday</v>
      </c>
      <c r="F155">
        <v>123516</v>
      </c>
      <c r="G155" t="s">
        <v>753</v>
      </c>
      <c r="H155">
        <v>1</v>
      </c>
      <c r="I155">
        <v>0</v>
      </c>
      <c r="J155" t="str">
        <f>_xlfn.XLOOKUP(Table3[[#This Row],[Transaction_ID]],Table1[Transaction_ID],Table1[Payment_Method])</f>
        <v>Credit Card</v>
      </c>
      <c r="K155" t="s">
        <v>1253</v>
      </c>
      <c r="L155" t="b">
        <v>0</v>
      </c>
      <c r="M155">
        <v>15.98</v>
      </c>
    </row>
    <row r="156" spans="1:13" hidden="1" x14ac:dyDescent="0.45">
      <c r="A156" t="s">
        <v>741</v>
      </c>
      <c r="B156" t="s">
        <v>342</v>
      </c>
      <c r="C156">
        <f>_xlfn.XLOOKUP(Table3[[#This Row],[Transaction_ID]],Table1[Transaction_ID],Table1[Cashier_ID])</f>
        <v>210</v>
      </c>
      <c r="D156" s="3">
        <f>_xlfn.XLOOKUP(Table3[[#This Row],[Transaction_ID]],Table1[Transaction_ID],Table1[Transaction_Date])</f>
        <v>45696</v>
      </c>
      <c r="E156" t="str">
        <f>TEXT(Transactions!$D156,"dddd")</f>
        <v>Friday</v>
      </c>
      <c r="F156">
        <v>123559</v>
      </c>
      <c r="G156" t="s">
        <v>1246</v>
      </c>
      <c r="H156">
        <v>0</v>
      </c>
      <c r="I156">
        <v>0</v>
      </c>
      <c r="J156" t="str">
        <f>_xlfn.XLOOKUP(Table3[[#This Row],[Transaction_ID]],Table1[Transaction_ID],Table1[Payment_Method])</f>
        <v>Debit Card</v>
      </c>
      <c r="K156" t="s">
        <v>1253</v>
      </c>
      <c r="L156" t="b">
        <v>0</v>
      </c>
      <c r="M156">
        <v>14.95</v>
      </c>
    </row>
    <row r="157" spans="1:13" hidden="1" x14ac:dyDescent="0.45">
      <c r="A157" t="s">
        <v>1228</v>
      </c>
      <c r="B157" t="s">
        <v>342</v>
      </c>
      <c r="C157">
        <f>_xlfn.XLOOKUP(Table3[[#This Row],[Transaction_ID]],Table1[Transaction_ID],Table1[Cashier_ID])</f>
        <v>210</v>
      </c>
      <c r="D157" s="3">
        <f>_xlfn.XLOOKUP(Table3[[#This Row],[Transaction_ID]],Table1[Transaction_ID],Table1[Transaction_Date])</f>
        <v>45696</v>
      </c>
      <c r="E157" t="str">
        <f>TEXT(Transactions!$D157,"dddd")</f>
        <v>Monday</v>
      </c>
      <c r="F157">
        <v>123556</v>
      </c>
      <c r="G157" t="s">
        <v>1246</v>
      </c>
      <c r="H157">
        <v>0</v>
      </c>
      <c r="I157">
        <v>0</v>
      </c>
      <c r="J157" t="str">
        <f>_xlfn.XLOOKUP(Table3[[#This Row],[Transaction_ID]],Table1[Transaction_ID],Table1[Payment_Method])</f>
        <v>Debit Card</v>
      </c>
      <c r="K157" t="s">
        <v>1253</v>
      </c>
      <c r="L157" t="b">
        <v>0</v>
      </c>
      <c r="M157">
        <v>19.98</v>
      </c>
    </row>
    <row r="158" spans="1:13" hidden="1" x14ac:dyDescent="0.45">
      <c r="A158" t="s">
        <v>946</v>
      </c>
      <c r="B158" t="s">
        <v>98</v>
      </c>
      <c r="C158">
        <f>_xlfn.XLOOKUP(Table3[[#This Row],[Transaction_ID]],Table1[Transaction_ID],Table1[Cashier_ID])</f>
        <v>215</v>
      </c>
      <c r="D158" s="3">
        <f>_xlfn.XLOOKUP(Table3[[#This Row],[Transaction_ID]],Table1[Transaction_ID],Table1[Transaction_Date])</f>
        <v>45706</v>
      </c>
      <c r="E158" t="str">
        <f>TEXT(Transactions!$D158,"dddd")</f>
        <v>Saturday</v>
      </c>
      <c r="F158">
        <v>123534</v>
      </c>
      <c r="G158" t="s">
        <v>768</v>
      </c>
      <c r="H158">
        <v>2</v>
      </c>
      <c r="I158" cm="1">
        <f t="array" ref="I158">_xlfn.XLOOKUP(Table3[[#This Row],[SKU]],Table4[SKU],Products!E$2:E$91)</f>
        <v>10.99</v>
      </c>
      <c r="J158" t="str">
        <f>_xlfn.XLOOKUP(Table3[[#This Row],[Transaction_ID]],Table1[Transaction_ID],Table1[Payment_Method])</f>
        <v>Debit Card</v>
      </c>
      <c r="K158" t="s">
        <v>745</v>
      </c>
      <c r="L158" t="b">
        <f>_xlfn.XLOOKUP(Table3[[#This Row],[Transaction_ID]],Table1[Transaction_ID],Table1[PC_Optimum_Scanned])</f>
        <v>1</v>
      </c>
      <c r="M158">
        <v>21.98</v>
      </c>
    </row>
    <row r="159" spans="1:13" hidden="1" x14ac:dyDescent="0.45">
      <c r="A159" t="s">
        <v>1168</v>
      </c>
      <c r="B159" t="s">
        <v>99</v>
      </c>
      <c r="C159">
        <f>_xlfn.XLOOKUP(Table3[[#This Row],[Transaction_ID]],Table1[Transaction_ID],Table1[Cashier_ID])</f>
        <v>222</v>
      </c>
      <c r="D159" s="3">
        <f>_xlfn.XLOOKUP(Table3[[#This Row],[Transaction_ID]],Table1[Transaction_ID],Table1[Transaction_Date])</f>
        <v>45706</v>
      </c>
      <c r="E159" t="str">
        <f>TEXT(Transactions!$D159,"dddd")</f>
        <v>Saturday</v>
      </c>
      <c r="F159">
        <v>123555</v>
      </c>
      <c r="G159" t="s">
        <v>1249</v>
      </c>
      <c r="H159">
        <v>3</v>
      </c>
      <c r="I159">
        <f>IF(AND(Table3[[#This Row],[Return_Reason]]="50% Missed",Table3[[#This Row],[Original_Amount_Paid]]&gt;0),Table3[[#This Row],[Original_Amount_Paid]]/2,0)</f>
        <v>3.4350000000000001</v>
      </c>
      <c r="J159" t="str">
        <f>_xlfn.XLOOKUP(Table3[[#This Row],[Transaction_ID]],Table1[Transaction_ID],Table1[Payment_Method])</f>
        <v>Credit Card</v>
      </c>
      <c r="K159" t="s">
        <v>745</v>
      </c>
      <c r="L159" t="b">
        <f>_xlfn.XLOOKUP(Table3[[#This Row],[Transaction_ID]],Table1[Transaction_ID],Table1[PC_Optimum_Scanned])</f>
        <v>1</v>
      </c>
      <c r="M159">
        <v>6.87</v>
      </c>
    </row>
    <row r="160" spans="1:13" hidden="1" x14ac:dyDescent="0.45">
      <c r="A160" t="s">
        <v>891</v>
      </c>
      <c r="B160" t="s">
        <v>100</v>
      </c>
      <c r="C160">
        <f>_xlfn.XLOOKUP(Table3[[#This Row],[Transaction_ID]],Table1[Transaction_ID],Table1[Cashier_ID])</f>
        <v>210</v>
      </c>
      <c r="D160" s="3">
        <f>_xlfn.XLOOKUP(Table3[[#This Row],[Transaction_ID]],Table1[Transaction_ID],Table1[Transaction_Date])</f>
        <v>45719</v>
      </c>
      <c r="E160" t="str">
        <f>TEXT(Transactions!$D160,"dddd")</f>
        <v>Tuesday</v>
      </c>
      <c r="F160">
        <v>123584</v>
      </c>
      <c r="G160" t="s">
        <v>744</v>
      </c>
      <c r="H160">
        <v>1</v>
      </c>
      <c r="I160" cm="1">
        <f t="array" ref="I160">_xlfn.XLOOKUP(Table3[[#This Row],[SKU]],Table4[SKU],Products!E$2:E$91)</f>
        <v>4.99</v>
      </c>
      <c r="J160" t="str">
        <f>_xlfn.XLOOKUP(Table3[[#This Row],[Transaction_ID]],Table1[Transaction_ID],Table1[Payment_Method])</f>
        <v>Credit Card</v>
      </c>
      <c r="K160" t="s">
        <v>745</v>
      </c>
      <c r="L160" t="b">
        <f>_xlfn.XLOOKUP(Table3[[#This Row],[Transaction_ID]],Table1[Transaction_ID],Table1[PC_Optimum_Scanned])</f>
        <v>1</v>
      </c>
      <c r="M160">
        <v>19.96</v>
      </c>
    </row>
    <row r="161" spans="1:13" hidden="1" x14ac:dyDescent="0.45">
      <c r="A161" t="s">
        <v>1192</v>
      </c>
      <c r="B161" t="s">
        <v>100</v>
      </c>
      <c r="C161">
        <f>_xlfn.XLOOKUP(Table3[[#This Row],[Transaction_ID]],Table1[Transaction_ID],Table1[Cashier_ID])</f>
        <v>210</v>
      </c>
      <c r="D161" s="3">
        <f>_xlfn.XLOOKUP(Table3[[#This Row],[Transaction_ID]],Table1[Transaction_ID],Table1[Transaction_Date])</f>
        <v>45719</v>
      </c>
      <c r="E161" t="str">
        <f>TEXT(Transactions!$D161,"dddd")</f>
        <v>Tuesday</v>
      </c>
      <c r="F161">
        <v>123544</v>
      </c>
      <c r="G161" t="s">
        <v>1246</v>
      </c>
      <c r="H161">
        <v>0</v>
      </c>
      <c r="I161">
        <v>0</v>
      </c>
      <c r="J161" t="str">
        <f>_xlfn.XLOOKUP(Table3[[#This Row],[Transaction_ID]],Table1[Transaction_ID],Table1[Payment_Method])</f>
        <v>Credit Card</v>
      </c>
      <c r="K161" t="s">
        <v>1253</v>
      </c>
      <c r="L161" t="b">
        <v>0</v>
      </c>
      <c r="M161">
        <v>14.97</v>
      </c>
    </row>
    <row r="162" spans="1:13" hidden="1" x14ac:dyDescent="0.45">
      <c r="A162" t="s">
        <v>1048</v>
      </c>
      <c r="B162" t="s">
        <v>101</v>
      </c>
      <c r="C162">
        <f>_xlfn.XLOOKUP(Table3[[#This Row],[Transaction_ID]],Table1[Transaction_ID],Table1[Cashier_ID])</f>
        <v>223</v>
      </c>
      <c r="D162" s="3">
        <f>_xlfn.XLOOKUP(Table3[[#This Row],[Transaction_ID]],Table1[Transaction_ID],Table1[Transaction_Date])</f>
        <v>45719</v>
      </c>
      <c r="E162" t="str">
        <f>TEXT(Transactions!$D162,"dddd")</f>
        <v>Monday</v>
      </c>
      <c r="F162">
        <v>123577</v>
      </c>
      <c r="G162" t="s">
        <v>1246</v>
      </c>
      <c r="H162">
        <v>0</v>
      </c>
      <c r="I162">
        <v>0</v>
      </c>
      <c r="J162" t="str">
        <f>_xlfn.XLOOKUP(Table3[[#This Row],[Transaction_ID]],Table1[Transaction_ID],Table1[Payment_Method])</f>
        <v>Cash</v>
      </c>
      <c r="K162" t="s">
        <v>1253</v>
      </c>
      <c r="L162" t="b">
        <v>0</v>
      </c>
      <c r="M162">
        <v>7.4700000000000006</v>
      </c>
    </row>
    <row r="163" spans="1:13" hidden="1" x14ac:dyDescent="0.45">
      <c r="A163" t="s">
        <v>1090</v>
      </c>
      <c r="B163" t="s">
        <v>102</v>
      </c>
      <c r="C163">
        <f>_xlfn.XLOOKUP(Table3[[#This Row],[Transaction_ID]],Table1[Transaction_ID],Table1[Cashier_ID])</f>
        <v>218</v>
      </c>
      <c r="D163" s="3">
        <f>_xlfn.XLOOKUP(Table3[[#This Row],[Transaction_ID]],Table1[Transaction_ID],Table1[Transaction_Date])</f>
        <v>45719</v>
      </c>
      <c r="E163" t="str">
        <f>TEXT(Transactions!$D163,"dddd")</f>
        <v>Monday</v>
      </c>
      <c r="F163">
        <v>123518</v>
      </c>
      <c r="G163" t="s">
        <v>759</v>
      </c>
      <c r="H163">
        <v>5</v>
      </c>
      <c r="I163" cm="1">
        <f t="array" ref="I163">_xlfn.XLOOKUP(Table3[[#This Row],[SKU]],Table4[SKU],Products!E$2:E$91)</f>
        <v>1.99</v>
      </c>
      <c r="J163" t="str">
        <f>_xlfn.XLOOKUP(Table3[[#This Row],[Transaction_ID]],Table1[Transaction_ID],Table1[Payment_Method])</f>
        <v>Cash</v>
      </c>
      <c r="K163" t="s">
        <v>745</v>
      </c>
      <c r="L163" t="b">
        <f>_xlfn.XLOOKUP(Table3[[#This Row],[Transaction_ID]],Table1[Transaction_ID],Table1[PC_Optimum_Scanned])</f>
        <v>1</v>
      </c>
      <c r="M163">
        <v>9.9499999999999993</v>
      </c>
    </row>
    <row r="164" spans="1:13" hidden="1" x14ac:dyDescent="0.45">
      <c r="A164" t="s">
        <v>1243</v>
      </c>
      <c r="B164" t="s">
        <v>343</v>
      </c>
      <c r="C164">
        <f>_xlfn.XLOOKUP(Table3[[#This Row],[Transaction_ID]],Table1[Transaction_ID],Table1[Cashier_ID])</f>
        <v>210</v>
      </c>
      <c r="D164" s="3">
        <f>_xlfn.XLOOKUP(Table3[[#This Row],[Transaction_ID]],Table1[Transaction_ID],Table1[Transaction_Date])</f>
        <v>45719</v>
      </c>
      <c r="E164" t="str">
        <f>TEXT(Transactions!$D164,"dddd")</f>
        <v>Monday</v>
      </c>
      <c r="F164">
        <v>123530</v>
      </c>
      <c r="G164" t="s">
        <v>1249</v>
      </c>
      <c r="H164">
        <v>4</v>
      </c>
      <c r="I164">
        <f>IF(AND(Table3[[#This Row],[Return_Reason]]="50% Missed",Table3[[#This Row],[Original_Amount_Paid]]&gt;0),Table3[[#This Row],[Original_Amount_Paid]]/2,0)</f>
        <v>6.98</v>
      </c>
      <c r="J164" t="str">
        <f>_xlfn.XLOOKUP(Table3[[#This Row],[Transaction_ID]],Table1[Transaction_ID],Table1[Payment_Method])</f>
        <v>Credit Card</v>
      </c>
      <c r="K164" t="s">
        <v>745</v>
      </c>
      <c r="L164" t="b">
        <f>_xlfn.XLOOKUP(Table3[[#This Row],[Transaction_ID]],Table1[Transaction_ID],Table1[PC_Optimum_Scanned])</f>
        <v>1</v>
      </c>
      <c r="M164">
        <v>13.96</v>
      </c>
    </row>
    <row r="165" spans="1:13" hidden="1" x14ac:dyDescent="0.45">
      <c r="A165" t="s">
        <v>954</v>
      </c>
      <c r="B165" t="s">
        <v>343</v>
      </c>
      <c r="C165">
        <f>_xlfn.XLOOKUP(Table3[[#This Row],[Transaction_ID]],Table1[Transaction_ID],Table1[Cashier_ID])</f>
        <v>210</v>
      </c>
      <c r="D165" s="3">
        <f>_xlfn.XLOOKUP(Table3[[#This Row],[Transaction_ID]],Table1[Transaction_ID],Table1[Transaction_Date])</f>
        <v>45719</v>
      </c>
      <c r="E165" t="str">
        <f>TEXT(Transactions!$D165,"dddd")</f>
        <v>Monday</v>
      </c>
      <c r="F165">
        <v>123525</v>
      </c>
      <c r="G165" t="s">
        <v>1246</v>
      </c>
      <c r="H165">
        <v>0</v>
      </c>
      <c r="I165">
        <v>0</v>
      </c>
      <c r="J165" t="str">
        <f>_xlfn.XLOOKUP(Table3[[#This Row],[Transaction_ID]],Table1[Transaction_ID],Table1[Payment_Method])</f>
        <v>Credit Card</v>
      </c>
      <c r="K165" t="s">
        <v>1253</v>
      </c>
      <c r="L165" t="b">
        <v>0</v>
      </c>
      <c r="M165">
        <v>12</v>
      </c>
    </row>
    <row r="166" spans="1:13" hidden="1" x14ac:dyDescent="0.45">
      <c r="A166" t="s">
        <v>885</v>
      </c>
      <c r="B166" t="s">
        <v>103</v>
      </c>
      <c r="C166">
        <f>_xlfn.XLOOKUP(Table3[[#This Row],[Transaction_ID]],Table1[Transaction_ID],Table1[Cashier_ID])</f>
        <v>212</v>
      </c>
      <c r="D166" s="3">
        <f>_xlfn.XLOOKUP(Table3[[#This Row],[Transaction_ID]],Table1[Transaction_ID],Table1[Transaction_Date])</f>
        <v>45696</v>
      </c>
      <c r="E166" t="str">
        <f>TEXT(Transactions!$D166,"dddd")</f>
        <v>Saturday</v>
      </c>
      <c r="F166">
        <v>123578</v>
      </c>
      <c r="G166" t="s">
        <v>759</v>
      </c>
      <c r="H166">
        <v>0</v>
      </c>
      <c r="I166" cm="1">
        <f t="array" ref="I166">_xlfn.XLOOKUP(Table3[[#This Row],[SKU]],Table4[SKU],Products!E$2:E$91)</f>
        <v>3.29</v>
      </c>
      <c r="J166" t="str">
        <f>_xlfn.XLOOKUP(Table3[[#This Row],[Transaction_ID]],Table1[Transaction_ID],Table1[Payment_Method])</f>
        <v>Credit Card</v>
      </c>
      <c r="K166" t="s">
        <v>745</v>
      </c>
      <c r="L166" t="b">
        <f>_xlfn.XLOOKUP(Table3[[#This Row],[Transaction_ID]],Table1[Transaction_ID],Table1[PC_Optimum_Scanned])</f>
        <v>1</v>
      </c>
      <c r="M166">
        <v>16.45</v>
      </c>
    </row>
    <row r="167" spans="1:13" hidden="1" x14ac:dyDescent="0.45">
      <c r="A167" t="s">
        <v>757</v>
      </c>
      <c r="B167" t="s">
        <v>105</v>
      </c>
      <c r="C167">
        <f>_xlfn.XLOOKUP(Table3[[#This Row],[Transaction_ID]],Table1[Transaction_ID],Table1[Cashier_ID])</f>
        <v>210</v>
      </c>
      <c r="D167" s="3">
        <f>_xlfn.XLOOKUP(Table3[[#This Row],[Transaction_ID]],Table1[Transaction_ID],Table1[Transaction_Date])</f>
        <v>45720</v>
      </c>
      <c r="E167" t="str">
        <f>TEXT(Transactions!$D167,"dddd")</f>
        <v>Saturday</v>
      </c>
      <c r="F167">
        <v>123569</v>
      </c>
      <c r="G167" t="s">
        <v>759</v>
      </c>
      <c r="H167">
        <v>0</v>
      </c>
      <c r="I167" cm="1">
        <f t="array" ref="I167">_xlfn.XLOOKUP(Table3[[#This Row],[SKU]],Table4[SKU],Products!E$2:E$91)</f>
        <v>3.99</v>
      </c>
      <c r="J167" t="str">
        <f>_xlfn.XLOOKUP(Table3[[#This Row],[Transaction_ID]],Table1[Transaction_ID],Table1[Payment_Method])</f>
        <v>Debit Card</v>
      </c>
      <c r="K167" t="s">
        <v>745</v>
      </c>
      <c r="L167" t="b">
        <f>_xlfn.XLOOKUP(Table3[[#This Row],[Transaction_ID]],Table1[Transaction_ID],Table1[PC_Optimum_Scanned])</f>
        <v>1</v>
      </c>
      <c r="M167">
        <v>7.98</v>
      </c>
    </row>
    <row r="168" spans="1:13" hidden="1" x14ac:dyDescent="0.45">
      <c r="A168" t="s">
        <v>1162</v>
      </c>
      <c r="B168" t="s">
        <v>106</v>
      </c>
      <c r="C168">
        <f>_xlfn.XLOOKUP(Table3[[#This Row],[Transaction_ID]],Table1[Transaction_ID],Table1[Cashier_ID])</f>
        <v>211</v>
      </c>
      <c r="D168" s="3">
        <f>_xlfn.XLOOKUP(Table3[[#This Row],[Transaction_ID]],Table1[Transaction_ID],Table1[Transaction_Date])</f>
        <v>45720</v>
      </c>
      <c r="E168" t="str">
        <f>TEXT(Transactions!$D168,"dddd")</f>
        <v>Tuesday</v>
      </c>
      <c r="F168">
        <v>123574</v>
      </c>
      <c r="G168" t="s">
        <v>753</v>
      </c>
      <c r="H168">
        <v>2</v>
      </c>
      <c r="I168">
        <v>0</v>
      </c>
      <c r="J168" t="str">
        <f>_xlfn.XLOOKUP(Table3[[#This Row],[Transaction_ID]],Table1[Transaction_ID],Table1[Payment_Method])</f>
        <v>Debit Card</v>
      </c>
      <c r="K168" t="s">
        <v>1253</v>
      </c>
      <c r="L168" t="b">
        <v>0</v>
      </c>
      <c r="M168">
        <v>9.98</v>
      </c>
    </row>
    <row r="169" spans="1:13" hidden="1" x14ac:dyDescent="0.45">
      <c r="A169" t="s">
        <v>846</v>
      </c>
      <c r="B169" t="s">
        <v>344</v>
      </c>
      <c r="C169">
        <f>_xlfn.XLOOKUP(Table3[[#This Row],[Transaction_ID]],Table1[Transaction_ID],Table1[Cashier_ID])</f>
        <v>217</v>
      </c>
      <c r="D169" s="3">
        <f>_xlfn.XLOOKUP(Table3[[#This Row],[Transaction_ID]],Table1[Transaction_ID],Table1[Transaction_Date])</f>
        <v>45710</v>
      </c>
      <c r="E169" t="str">
        <f>TEXT(Transactions!$D169,"dddd")</f>
        <v>Tuesday</v>
      </c>
      <c r="F169">
        <v>123563</v>
      </c>
      <c r="G169" t="s">
        <v>744</v>
      </c>
      <c r="H169">
        <v>1</v>
      </c>
      <c r="I169" cm="1">
        <f t="array" ref="I169">_xlfn.XLOOKUP(Table3[[#This Row],[SKU]],Table4[SKU],Products!E$2:E$91)</f>
        <v>3.49</v>
      </c>
      <c r="J169" t="str">
        <f>_xlfn.XLOOKUP(Table3[[#This Row],[Transaction_ID]],Table1[Transaction_ID],Table1[Payment_Method])</f>
        <v>Credit Card</v>
      </c>
      <c r="K169" t="s">
        <v>745</v>
      </c>
      <c r="L169" t="b">
        <f>_xlfn.XLOOKUP(Table3[[#This Row],[Transaction_ID]],Table1[Transaction_ID],Table1[PC_Optimum_Scanned])</f>
        <v>1</v>
      </c>
      <c r="M169">
        <v>6.98</v>
      </c>
    </row>
    <row r="170" spans="1:13" hidden="1" x14ac:dyDescent="0.45">
      <c r="A170" t="s">
        <v>932</v>
      </c>
      <c r="B170" t="s">
        <v>108</v>
      </c>
      <c r="C170">
        <f>_xlfn.XLOOKUP(Table3[[#This Row],[Transaction_ID]],Table1[Transaction_ID],Table1[Cashier_ID])</f>
        <v>215</v>
      </c>
      <c r="D170" s="3">
        <f>_xlfn.XLOOKUP(Table3[[#This Row],[Transaction_ID]],Table1[Transaction_ID],Table1[Transaction_Date])</f>
        <v>45708</v>
      </c>
      <c r="E170" t="str">
        <f>TEXT(Transactions!$D170,"dddd")</f>
        <v>Saturday</v>
      </c>
      <c r="F170">
        <v>123589</v>
      </c>
      <c r="G170" t="s">
        <v>759</v>
      </c>
      <c r="H170">
        <v>4</v>
      </c>
      <c r="I170" cm="1">
        <f t="array" ref="I170">_xlfn.XLOOKUP(Table3[[#This Row],[SKU]],Table4[SKU],Products!E$2:E$91)</f>
        <v>4.99</v>
      </c>
      <c r="J170" t="str">
        <f>_xlfn.XLOOKUP(Table3[[#This Row],[Transaction_ID]],Table1[Transaction_ID],Table1[Payment_Method])</f>
        <v>Credit Card</v>
      </c>
      <c r="K170" t="s">
        <v>745</v>
      </c>
      <c r="L170" t="b">
        <f>_xlfn.XLOOKUP(Table3[[#This Row],[Transaction_ID]],Table1[Transaction_ID],Table1[PC_Optimum_Scanned])</f>
        <v>1</v>
      </c>
      <c r="M170">
        <v>19.96</v>
      </c>
    </row>
    <row r="171" spans="1:13" hidden="1" x14ac:dyDescent="0.45">
      <c r="A171" t="s">
        <v>939</v>
      </c>
      <c r="B171" t="s">
        <v>108</v>
      </c>
      <c r="C171">
        <f>_xlfn.XLOOKUP(Table3[[#This Row],[Transaction_ID]],Table1[Transaction_ID],Table1[Cashier_ID])</f>
        <v>215</v>
      </c>
      <c r="D171" s="3">
        <f>_xlfn.XLOOKUP(Table3[[#This Row],[Transaction_ID]],Table1[Transaction_ID],Table1[Transaction_Date])</f>
        <v>45708</v>
      </c>
      <c r="E171" t="str">
        <f>TEXT(Transactions!$D171,"dddd")</f>
        <v>Thursday</v>
      </c>
      <c r="F171">
        <v>123532</v>
      </c>
      <c r="G171" t="s">
        <v>1246</v>
      </c>
      <c r="H171">
        <v>0</v>
      </c>
      <c r="I171">
        <v>0</v>
      </c>
      <c r="J171" t="str">
        <f>_xlfn.XLOOKUP(Table3[[#This Row],[Transaction_ID]],Table1[Transaction_ID],Table1[Payment_Method])</f>
        <v>Credit Card</v>
      </c>
      <c r="K171" t="s">
        <v>1253</v>
      </c>
      <c r="L171" t="b">
        <v>0</v>
      </c>
      <c r="M171">
        <v>44.95</v>
      </c>
    </row>
    <row r="172" spans="1:13" hidden="1" x14ac:dyDescent="0.45">
      <c r="A172" t="s">
        <v>772</v>
      </c>
      <c r="B172" t="s">
        <v>108</v>
      </c>
      <c r="C172">
        <f>_xlfn.XLOOKUP(Table3[[#This Row],[Transaction_ID]],Table1[Transaction_ID],Table1[Cashier_ID])</f>
        <v>215</v>
      </c>
      <c r="D172" s="3">
        <f>_xlfn.XLOOKUP(Table3[[#This Row],[Transaction_ID]],Table1[Transaction_ID],Table1[Transaction_Date])</f>
        <v>45708</v>
      </c>
      <c r="E172" t="str">
        <f>TEXT(Transactions!$D172,"dddd")</f>
        <v>Thursday</v>
      </c>
      <c r="F172">
        <v>123522</v>
      </c>
      <c r="G172" t="s">
        <v>768</v>
      </c>
      <c r="H172">
        <v>1</v>
      </c>
      <c r="I172" cm="1">
        <f t="array" ref="I172">_xlfn.XLOOKUP(Table3[[#This Row],[SKU]],Table4[SKU],Products!E$2:E$91)</f>
        <v>4.49</v>
      </c>
      <c r="J172" t="str">
        <f>_xlfn.XLOOKUP(Table3[[#This Row],[Transaction_ID]],Table1[Transaction_ID],Table1[Payment_Method])</f>
        <v>Credit Card</v>
      </c>
      <c r="K172" t="s">
        <v>745</v>
      </c>
      <c r="L172" t="b">
        <f>_xlfn.XLOOKUP(Table3[[#This Row],[Transaction_ID]],Table1[Transaction_ID],Table1[PC_Optimum_Scanned])</f>
        <v>1</v>
      </c>
      <c r="M172">
        <v>4.49</v>
      </c>
    </row>
    <row r="173" spans="1:13" hidden="1" x14ac:dyDescent="0.45">
      <c r="A173" t="s">
        <v>1134</v>
      </c>
      <c r="B173" t="s">
        <v>109</v>
      </c>
      <c r="C173">
        <f>_xlfn.XLOOKUP(Table3[[#This Row],[Transaction_ID]],Table1[Transaction_ID],Table1[Cashier_ID])</f>
        <v>217</v>
      </c>
      <c r="D173" s="3">
        <f>_xlfn.XLOOKUP(Table3[[#This Row],[Transaction_ID]],Table1[Transaction_ID],Table1[Transaction_Date])</f>
        <v>45708</v>
      </c>
      <c r="E173" t="str">
        <f>TEXT(Transactions!$D173,"dddd")</f>
        <v>Thursday</v>
      </c>
      <c r="F173">
        <v>123574</v>
      </c>
      <c r="G173" t="s">
        <v>1249</v>
      </c>
      <c r="H173">
        <v>3</v>
      </c>
      <c r="I173">
        <f>IF(AND(Table3[[#This Row],[Return_Reason]]="50% Missed",Table3[[#This Row],[Original_Amount_Paid]]&gt;0),Table3[[#This Row],[Original_Amount_Paid]]/2,0)</f>
        <v>7.4850000000000003</v>
      </c>
      <c r="J173" t="str">
        <f>_xlfn.XLOOKUP(Table3[[#This Row],[Transaction_ID]],Table1[Transaction_ID],Table1[Payment_Method])</f>
        <v>Credit Card</v>
      </c>
      <c r="K173" t="s">
        <v>745</v>
      </c>
      <c r="L173" t="b">
        <f>_xlfn.XLOOKUP(Table3[[#This Row],[Transaction_ID]],Table1[Transaction_ID],Table1[PC_Optimum_Scanned])</f>
        <v>1</v>
      </c>
      <c r="M173">
        <v>14.97</v>
      </c>
    </row>
    <row r="174" spans="1:13" hidden="1" x14ac:dyDescent="0.45">
      <c r="A174" t="s">
        <v>1127</v>
      </c>
      <c r="B174" t="s">
        <v>110</v>
      </c>
      <c r="C174">
        <f>_xlfn.XLOOKUP(Table3[[#This Row],[Transaction_ID]],Table1[Transaction_ID],Table1[Cashier_ID])</f>
        <v>218</v>
      </c>
      <c r="D174" s="3">
        <f>_xlfn.XLOOKUP(Table3[[#This Row],[Transaction_ID]],Table1[Transaction_ID],Table1[Transaction_Date])</f>
        <v>45708</v>
      </c>
      <c r="E174" t="str">
        <f>TEXT(Transactions!$D174,"dddd")</f>
        <v>Thursday</v>
      </c>
      <c r="F174">
        <v>123532</v>
      </c>
      <c r="G174" t="s">
        <v>744</v>
      </c>
      <c r="H174">
        <v>3</v>
      </c>
      <c r="I174" cm="1">
        <f t="array" ref="I174">_xlfn.XLOOKUP(Table3[[#This Row],[SKU]],Table4[SKU],Products!E$2:E$91)</f>
        <v>8.99</v>
      </c>
      <c r="J174" t="str">
        <f>_xlfn.XLOOKUP(Table3[[#This Row],[Transaction_ID]],Table1[Transaction_ID],Table1[Payment_Method])</f>
        <v>Credit Card</v>
      </c>
      <c r="K174" t="s">
        <v>745</v>
      </c>
      <c r="L174" t="b">
        <f>_xlfn.XLOOKUP(Table3[[#This Row],[Transaction_ID]],Table1[Transaction_ID],Table1[PC_Optimum_Scanned])</f>
        <v>1</v>
      </c>
      <c r="M174">
        <v>26.97</v>
      </c>
    </row>
    <row r="175" spans="1:13" hidden="1" x14ac:dyDescent="0.45">
      <c r="A175" t="s">
        <v>1153</v>
      </c>
      <c r="B175" t="s">
        <v>345</v>
      </c>
      <c r="C175">
        <f>_xlfn.XLOOKUP(Table3[[#This Row],[Transaction_ID]],Table1[Transaction_ID],Table1[Cashier_ID])</f>
        <v>219</v>
      </c>
      <c r="D175" s="3">
        <f>_xlfn.XLOOKUP(Table3[[#This Row],[Transaction_ID]],Table1[Transaction_ID],Table1[Transaction_Date])</f>
        <v>45710</v>
      </c>
      <c r="E175" t="str">
        <f>TEXT(Transactions!$D175,"dddd")</f>
        <v>Saturday</v>
      </c>
      <c r="F175">
        <v>123544</v>
      </c>
      <c r="G175" t="s">
        <v>759</v>
      </c>
      <c r="H175">
        <v>1</v>
      </c>
      <c r="I175" cm="1">
        <f t="array" ref="I175">_xlfn.XLOOKUP(Table3[[#This Row],[SKU]],Table4[SKU],Products!E$2:E$91)</f>
        <v>4.99</v>
      </c>
      <c r="J175" t="str">
        <f>_xlfn.XLOOKUP(Table3[[#This Row],[Transaction_ID]],Table1[Transaction_ID],Table1[Payment_Method])</f>
        <v>Credit Card</v>
      </c>
      <c r="K175" t="s">
        <v>745</v>
      </c>
      <c r="L175" t="b">
        <f>_xlfn.XLOOKUP(Table3[[#This Row],[Transaction_ID]],Table1[Transaction_ID],Table1[PC_Optimum_Scanned])</f>
        <v>1</v>
      </c>
      <c r="M175">
        <v>9.98</v>
      </c>
    </row>
    <row r="176" spans="1:13" hidden="1" x14ac:dyDescent="0.45">
      <c r="A176" t="s">
        <v>1037</v>
      </c>
      <c r="B176" t="s">
        <v>114</v>
      </c>
      <c r="C176">
        <f>_xlfn.XLOOKUP(Table3[[#This Row],[Transaction_ID]],Table1[Transaction_ID],Table1[Cashier_ID])</f>
        <v>218</v>
      </c>
      <c r="D176" s="3">
        <f>_xlfn.XLOOKUP(Table3[[#This Row],[Transaction_ID]],Table1[Transaction_ID],Table1[Transaction_Date])</f>
        <v>45741</v>
      </c>
      <c r="E176" t="str">
        <f>TEXT(Transactions!$D176,"dddd")</f>
        <v>Saturday</v>
      </c>
      <c r="F176">
        <v>123528</v>
      </c>
      <c r="G176" t="s">
        <v>1246</v>
      </c>
      <c r="H176">
        <v>0</v>
      </c>
      <c r="I176">
        <v>0</v>
      </c>
      <c r="J176" t="str">
        <f>_xlfn.XLOOKUP(Table3[[#This Row],[Transaction_ID]],Table1[Transaction_ID],Table1[Payment_Method])</f>
        <v>Credit Card</v>
      </c>
      <c r="K176" t="s">
        <v>1253</v>
      </c>
      <c r="L176" t="b">
        <v>0</v>
      </c>
      <c r="M176">
        <v>15.96</v>
      </c>
    </row>
    <row r="177" spans="1:13" hidden="1" x14ac:dyDescent="0.45">
      <c r="A177" t="s">
        <v>977</v>
      </c>
      <c r="B177" t="s">
        <v>346</v>
      </c>
      <c r="C177">
        <f>_xlfn.XLOOKUP(Table3[[#This Row],[Transaction_ID]],Table1[Transaction_ID],Table1[Cashier_ID])</f>
        <v>217</v>
      </c>
      <c r="D177" s="3">
        <f>_xlfn.XLOOKUP(Table3[[#This Row],[Transaction_ID]],Table1[Transaction_ID],Table1[Transaction_Date])</f>
        <v>45741</v>
      </c>
      <c r="E177" t="str">
        <f>TEXT(Transactions!$D177,"dddd")</f>
        <v>Saturday</v>
      </c>
      <c r="F177">
        <v>123549</v>
      </c>
      <c r="G177" t="s">
        <v>1248</v>
      </c>
      <c r="H177">
        <v>4</v>
      </c>
      <c r="I177" cm="1">
        <f t="array" ref="I177">_xlfn.XLOOKUP(Table3[[#This Row],[SKU]],Table4[SKU],Products!E$2:E$91)</f>
        <v>4.99</v>
      </c>
      <c r="J177" t="str">
        <f>_xlfn.XLOOKUP(Table3[[#This Row],[Transaction_ID]],Table1[Transaction_ID],Table1[Payment_Method])</f>
        <v>Credit Card</v>
      </c>
      <c r="K177" t="s">
        <v>745</v>
      </c>
      <c r="L177" t="b">
        <f>_xlfn.XLOOKUP(Table3[[#This Row],[Transaction_ID]],Table1[Transaction_ID],Table1[PC_Optimum_Scanned])</f>
        <v>1</v>
      </c>
      <c r="M177">
        <v>19.96</v>
      </c>
    </row>
    <row r="178" spans="1:13" hidden="1" x14ac:dyDescent="0.45">
      <c r="A178" t="s">
        <v>887</v>
      </c>
      <c r="B178" t="s">
        <v>348</v>
      </c>
      <c r="C178">
        <f>_xlfn.XLOOKUP(Table3[[#This Row],[Transaction_ID]],Table1[Transaction_ID],Table1[Cashier_ID])</f>
        <v>212</v>
      </c>
      <c r="D178" s="3">
        <f>_xlfn.XLOOKUP(Table3[[#This Row],[Transaction_ID]],Table1[Transaction_ID],Table1[Transaction_Date])</f>
        <v>45741</v>
      </c>
      <c r="E178" t="str">
        <f>TEXT(Transactions!$D178,"dddd")</f>
        <v>Saturday</v>
      </c>
      <c r="F178">
        <v>123549</v>
      </c>
      <c r="G178" t="s">
        <v>744</v>
      </c>
      <c r="H178">
        <v>0</v>
      </c>
      <c r="I178" cm="1">
        <f t="array" ref="I178">_xlfn.XLOOKUP(Table3[[#This Row],[SKU]],Table4[SKU],Products!E$2:E$91)</f>
        <v>4.99</v>
      </c>
      <c r="J178" t="str">
        <f>_xlfn.XLOOKUP(Table3[[#This Row],[Transaction_ID]],Table1[Transaction_ID],Table1[Payment_Method])</f>
        <v>Credit Card</v>
      </c>
      <c r="K178" t="s">
        <v>745</v>
      </c>
      <c r="L178" t="b">
        <f>_xlfn.XLOOKUP(Table3[[#This Row],[Transaction_ID]],Table1[Transaction_ID],Table1[PC_Optimum_Scanned])</f>
        <v>1</v>
      </c>
      <c r="M178">
        <v>24.95</v>
      </c>
    </row>
    <row r="179" spans="1:13" hidden="1" x14ac:dyDescent="0.45">
      <c r="A179" t="s">
        <v>1101</v>
      </c>
      <c r="B179" t="s">
        <v>349</v>
      </c>
      <c r="C179">
        <f>_xlfn.XLOOKUP(Table3[[#This Row],[Transaction_ID]],Table1[Transaction_ID],Table1[Cashier_ID])</f>
        <v>219</v>
      </c>
      <c r="D179" s="3">
        <f>_xlfn.XLOOKUP(Table3[[#This Row],[Transaction_ID]],Table1[Transaction_ID],Table1[Transaction_Date])</f>
        <v>45719</v>
      </c>
      <c r="E179" t="str">
        <f>TEXT(Transactions!$D179,"dddd")</f>
        <v>Tuesday</v>
      </c>
      <c r="F179">
        <v>123565</v>
      </c>
      <c r="G179" t="s">
        <v>744</v>
      </c>
      <c r="H179">
        <v>3</v>
      </c>
      <c r="I179" cm="1">
        <f t="array" ref="I179">_xlfn.XLOOKUP(Table3[[#This Row],[SKU]],Table4[SKU],Products!E$2:E$91)</f>
        <v>3.49</v>
      </c>
      <c r="J179" t="str">
        <f>_xlfn.XLOOKUP(Table3[[#This Row],[Transaction_ID]],Table1[Transaction_ID],Table1[Payment_Method])</f>
        <v>Credit Card</v>
      </c>
      <c r="K179" t="s">
        <v>745</v>
      </c>
      <c r="L179" t="b">
        <f>_xlfn.XLOOKUP(Table3[[#This Row],[Transaction_ID]],Table1[Transaction_ID],Table1[PC_Optimum_Scanned])</f>
        <v>1</v>
      </c>
      <c r="M179">
        <v>10.47</v>
      </c>
    </row>
    <row r="180" spans="1:13" hidden="1" x14ac:dyDescent="0.45">
      <c r="A180" t="s">
        <v>821</v>
      </c>
      <c r="B180" t="s">
        <v>349</v>
      </c>
      <c r="C180">
        <f>_xlfn.XLOOKUP(Table3[[#This Row],[Transaction_ID]],Table1[Transaction_ID],Table1[Cashier_ID])</f>
        <v>219</v>
      </c>
      <c r="D180" s="3">
        <f>_xlfn.XLOOKUP(Table3[[#This Row],[Transaction_ID]],Table1[Transaction_ID],Table1[Transaction_Date])</f>
        <v>45719</v>
      </c>
      <c r="E180" t="str">
        <f>TEXT(Transactions!$D180,"dddd")</f>
        <v>Tuesday</v>
      </c>
      <c r="F180">
        <v>123521</v>
      </c>
      <c r="G180" t="s">
        <v>1246</v>
      </c>
      <c r="H180">
        <v>0</v>
      </c>
      <c r="I180">
        <v>0</v>
      </c>
      <c r="J180" t="str">
        <f>_xlfn.XLOOKUP(Table3[[#This Row],[Transaction_ID]],Table1[Transaction_ID],Table1[Payment_Method])</f>
        <v>Credit Card</v>
      </c>
      <c r="K180" t="s">
        <v>1253</v>
      </c>
      <c r="L180" t="b">
        <v>0</v>
      </c>
      <c r="M180">
        <v>3.99</v>
      </c>
    </row>
    <row r="181" spans="1:13" hidden="1" x14ac:dyDescent="0.45">
      <c r="A181" t="s">
        <v>1132</v>
      </c>
      <c r="B181" t="s">
        <v>349</v>
      </c>
      <c r="C181">
        <f>_xlfn.XLOOKUP(Table3[[#This Row],[Transaction_ID]],Table1[Transaction_ID],Table1[Cashier_ID])</f>
        <v>219</v>
      </c>
      <c r="D181" s="3">
        <f>_xlfn.XLOOKUP(Table3[[#This Row],[Transaction_ID]],Table1[Transaction_ID],Table1[Transaction_Date])</f>
        <v>45719</v>
      </c>
      <c r="E181" t="str">
        <f>TEXT(Transactions!$D181,"dddd")</f>
        <v>Tuesday</v>
      </c>
      <c r="F181">
        <v>123575</v>
      </c>
      <c r="G181" t="s">
        <v>1246</v>
      </c>
      <c r="H181">
        <v>0</v>
      </c>
      <c r="I181">
        <v>0</v>
      </c>
      <c r="J181" t="str">
        <f>_xlfn.XLOOKUP(Table3[[#This Row],[Transaction_ID]],Table1[Transaction_ID],Table1[Payment_Method])</f>
        <v>Credit Card</v>
      </c>
      <c r="K181" t="s">
        <v>1253</v>
      </c>
      <c r="L181" t="b">
        <v>0</v>
      </c>
      <c r="M181">
        <v>13.96</v>
      </c>
    </row>
    <row r="182" spans="1:13" hidden="1" x14ac:dyDescent="0.45">
      <c r="A182" t="s">
        <v>955</v>
      </c>
      <c r="B182" t="s">
        <v>118</v>
      </c>
      <c r="C182">
        <f>_xlfn.XLOOKUP(Table3[[#This Row],[Transaction_ID]],Table1[Transaction_ID],Table1[Cashier_ID])</f>
        <v>220</v>
      </c>
      <c r="D182" s="3">
        <f>_xlfn.XLOOKUP(Table3[[#This Row],[Transaction_ID]],Table1[Transaction_ID],Table1[Transaction_Date])</f>
        <v>45719</v>
      </c>
      <c r="E182" t="str">
        <f>TEXT(Transactions!$D182,"dddd")</f>
        <v>Tuesday</v>
      </c>
      <c r="F182">
        <v>123568</v>
      </c>
      <c r="G182" t="s">
        <v>744</v>
      </c>
      <c r="H182">
        <v>0</v>
      </c>
      <c r="I182" cm="1">
        <f t="array" ref="I182">_xlfn.XLOOKUP(Table3[[#This Row],[SKU]],Table4[SKU],Products!E$2:E$91)</f>
        <v>4.99</v>
      </c>
      <c r="J182" t="str">
        <f>_xlfn.XLOOKUP(Table3[[#This Row],[Transaction_ID]],Table1[Transaction_ID],Table1[Payment_Method])</f>
        <v>Cash</v>
      </c>
      <c r="K182" t="s">
        <v>745</v>
      </c>
      <c r="L182" t="b">
        <f>_xlfn.XLOOKUP(Table3[[#This Row],[Transaction_ID]],Table1[Transaction_ID],Table1[PC_Optimum_Scanned])</f>
        <v>1</v>
      </c>
      <c r="M182">
        <v>24.95</v>
      </c>
    </row>
    <row r="183" spans="1:13" hidden="1" x14ac:dyDescent="0.45">
      <c r="A183" t="s">
        <v>1144</v>
      </c>
      <c r="B183" t="s">
        <v>118</v>
      </c>
      <c r="C183">
        <f>_xlfn.XLOOKUP(Table3[[#This Row],[Transaction_ID]],Table1[Transaction_ID],Table1[Cashier_ID])</f>
        <v>220</v>
      </c>
      <c r="D183" s="3">
        <f>_xlfn.XLOOKUP(Table3[[#This Row],[Transaction_ID]],Table1[Transaction_ID],Table1[Transaction_Date])</f>
        <v>45719</v>
      </c>
      <c r="E183" t="str">
        <f>TEXT(Transactions!$D183,"dddd")</f>
        <v>Wednesday</v>
      </c>
      <c r="F183">
        <v>123547</v>
      </c>
      <c r="G183" t="s">
        <v>1246</v>
      </c>
      <c r="H183">
        <v>0</v>
      </c>
      <c r="I183">
        <v>0</v>
      </c>
      <c r="J183" t="str">
        <f>_xlfn.XLOOKUP(Table3[[#This Row],[Transaction_ID]],Table1[Transaction_ID],Table1[Payment_Method])</f>
        <v>Cash</v>
      </c>
      <c r="K183" t="s">
        <v>1253</v>
      </c>
      <c r="L183" t="b">
        <v>0</v>
      </c>
      <c r="M183">
        <v>11.96</v>
      </c>
    </row>
    <row r="184" spans="1:13" hidden="1" x14ac:dyDescent="0.45">
      <c r="A184" t="s">
        <v>938</v>
      </c>
      <c r="B184" t="s">
        <v>351</v>
      </c>
      <c r="C184">
        <f>_xlfn.XLOOKUP(Table3[[#This Row],[Transaction_ID]],Table1[Transaction_ID],Table1[Cashier_ID])</f>
        <v>219</v>
      </c>
      <c r="D184" s="3">
        <f>_xlfn.XLOOKUP(Table3[[#This Row],[Transaction_ID]],Table1[Transaction_ID],Table1[Transaction_Date])</f>
        <v>45741</v>
      </c>
      <c r="E184" t="str">
        <f>TEXT(Transactions!$D184,"dddd")</f>
        <v>Wednesday</v>
      </c>
      <c r="F184">
        <v>123522</v>
      </c>
      <c r="G184" t="s">
        <v>759</v>
      </c>
      <c r="H184">
        <v>2</v>
      </c>
      <c r="I184" cm="1">
        <f t="array" ref="I184">_xlfn.XLOOKUP(Table3[[#This Row],[SKU]],Table4[SKU],Products!E$2:E$91)</f>
        <v>4.49</v>
      </c>
      <c r="J184" t="str">
        <f>_xlfn.XLOOKUP(Table3[[#This Row],[Transaction_ID]],Table1[Transaction_ID],Table1[Payment_Method])</f>
        <v>Cash</v>
      </c>
      <c r="K184" t="s">
        <v>745</v>
      </c>
      <c r="L184" t="b">
        <f>_xlfn.XLOOKUP(Table3[[#This Row],[Transaction_ID]],Table1[Transaction_ID],Table1[PC_Optimum_Scanned])</f>
        <v>1</v>
      </c>
      <c r="M184">
        <v>8.98</v>
      </c>
    </row>
    <row r="185" spans="1:13" hidden="1" x14ac:dyDescent="0.45">
      <c r="A185" t="s">
        <v>764</v>
      </c>
      <c r="B185" t="s">
        <v>351</v>
      </c>
      <c r="C185">
        <f>_xlfn.XLOOKUP(Table3[[#This Row],[Transaction_ID]],Table1[Transaction_ID],Table1[Cashier_ID])</f>
        <v>219</v>
      </c>
      <c r="D185" s="3">
        <f>_xlfn.XLOOKUP(Table3[[#This Row],[Transaction_ID]],Table1[Transaction_ID],Table1[Transaction_Date])</f>
        <v>45741</v>
      </c>
      <c r="E185" t="str">
        <f>TEXT(Transactions!$D185,"dddd")</f>
        <v>Monday</v>
      </c>
      <c r="F185">
        <v>123526</v>
      </c>
      <c r="G185" t="s">
        <v>744</v>
      </c>
      <c r="H185">
        <v>0</v>
      </c>
      <c r="I185" cm="1">
        <f t="array" ref="I185">_xlfn.XLOOKUP(Table3[[#This Row],[SKU]],Table4[SKU],Products!E$2:E$91)</f>
        <v>5.49</v>
      </c>
      <c r="J185" t="str">
        <f>_xlfn.XLOOKUP(Table3[[#This Row],[Transaction_ID]],Table1[Transaction_ID],Table1[Payment_Method])</f>
        <v>Cash</v>
      </c>
      <c r="K185" t="s">
        <v>745</v>
      </c>
      <c r="L185" t="b">
        <f>_xlfn.XLOOKUP(Table3[[#This Row],[Transaction_ID]],Table1[Transaction_ID],Table1[PC_Optimum_Scanned])</f>
        <v>1</v>
      </c>
      <c r="M185">
        <v>16.47</v>
      </c>
    </row>
    <row r="186" spans="1:13" hidden="1" x14ac:dyDescent="0.45">
      <c r="A186" t="s">
        <v>1038</v>
      </c>
      <c r="B186" t="s">
        <v>119</v>
      </c>
      <c r="C186">
        <f>_xlfn.XLOOKUP(Table3[[#This Row],[Transaction_ID]],Table1[Transaction_ID],Table1[Cashier_ID])</f>
        <v>218</v>
      </c>
      <c r="D186" s="3">
        <f>_xlfn.XLOOKUP(Table3[[#This Row],[Transaction_ID]],Table1[Transaction_ID],Table1[Transaction_Date])</f>
        <v>45741</v>
      </c>
      <c r="E186" t="str">
        <f>TEXT(Transactions!$D186,"dddd")</f>
        <v>Monday</v>
      </c>
      <c r="F186">
        <v>123585</v>
      </c>
      <c r="G186" t="s">
        <v>1246</v>
      </c>
      <c r="H186">
        <v>0</v>
      </c>
      <c r="I186">
        <v>0</v>
      </c>
      <c r="J186" t="str">
        <f>_xlfn.XLOOKUP(Table3[[#This Row],[Transaction_ID]],Table1[Transaction_ID],Table1[Payment_Method])</f>
        <v>Cash</v>
      </c>
      <c r="K186" t="s">
        <v>1253</v>
      </c>
      <c r="L186" t="b">
        <v>0</v>
      </c>
      <c r="M186">
        <v>8.9700000000000006</v>
      </c>
    </row>
    <row r="187" spans="1:13" hidden="1" x14ac:dyDescent="0.45">
      <c r="A187" t="s">
        <v>1164</v>
      </c>
      <c r="B187" t="s">
        <v>352</v>
      </c>
      <c r="C187">
        <f>_xlfn.XLOOKUP(Table3[[#This Row],[Transaction_ID]],Table1[Transaction_ID],Table1[Cashier_ID])</f>
        <v>212</v>
      </c>
      <c r="D187" s="3">
        <f>_xlfn.XLOOKUP(Table3[[#This Row],[Transaction_ID]],Table1[Transaction_ID],Table1[Transaction_Date])</f>
        <v>45741</v>
      </c>
      <c r="E187" t="str">
        <f>TEXT(Transactions!$D187,"dddd")</f>
        <v>Monday</v>
      </c>
      <c r="F187">
        <v>123582</v>
      </c>
      <c r="G187" t="s">
        <v>1246</v>
      </c>
      <c r="H187">
        <v>0</v>
      </c>
      <c r="I187">
        <v>0</v>
      </c>
      <c r="J187" t="str">
        <f>_xlfn.XLOOKUP(Table3[[#This Row],[Transaction_ID]],Table1[Transaction_ID],Table1[Payment_Method])</f>
        <v>Credit Card</v>
      </c>
      <c r="K187" t="s">
        <v>1253</v>
      </c>
      <c r="L187" t="b">
        <v>0</v>
      </c>
      <c r="M187">
        <v>7.98</v>
      </c>
    </row>
    <row r="188" spans="1:13" hidden="1" x14ac:dyDescent="0.45">
      <c r="A188" t="s">
        <v>902</v>
      </c>
      <c r="B188" t="s">
        <v>121</v>
      </c>
      <c r="C188">
        <f>_xlfn.XLOOKUP(Table3[[#This Row],[Transaction_ID]],Table1[Transaction_ID],Table1[Cashier_ID])</f>
        <v>217</v>
      </c>
      <c r="D188" s="3">
        <f>_xlfn.XLOOKUP(Table3[[#This Row],[Transaction_ID]],Table1[Transaction_ID],Table1[Transaction_Date])</f>
        <v>45740</v>
      </c>
      <c r="E188" t="str">
        <f>TEXT(Transactions!$D188,"dddd")</f>
        <v>Monday</v>
      </c>
      <c r="F188">
        <v>123579</v>
      </c>
      <c r="G188" t="s">
        <v>759</v>
      </c>
      <c r="H188">
        <v>0</v>
      </c>
      <c r="I188" cm="1">
        <f t="array" ref="I188">_xlfn.XLOOKUP(Table3[[#This Row],[SKU]],Table4[SKU],Products!E$2:E$91)</f>
        <v>5.49</v>
      </c>
      <c r="J188" t="str">
        <f>_xlfn.XLOOKUP(Table3[[#This Row],[Transaction_ID]],Table1[Transaction_ID],Table1[Payment_Method])</f>
        <v>Credit Card</v>
      </c>
      <c r="K188" t="s">
        <v>745</v>
      </c>
      <c r="L188" t="b">
        <f>_xlfn.XLOOKUP(Table3[[#This Row],[Transaction_ID]],Table1[Transaction_ID],Table1[PC_Optimum_Scanned])</f>
        <v>1</v>
      </c>
      <c r="M188">
        <v>16.47</v>
      </c>
    </row>
    <row r="189" spans="1:13" hidden="1" x14ac:dyDescent="0.45">
      <c r="A189" t="s">
        <v>1120</v>
      </c>
      <c r="B189" t="s">
        <v>355</v>
      </c>
      <c r="C189">
        <f>_xlfn.XLOOKUP(Table3[[#This Row],[Transaction_ID]],Table1[Transaction_ID],Table1[Cashier_ID])</f>
        <v>213</v>
      </c>
      <c r="D189" s="3">
        <f>_xlfn.XLOOKUP(Table3[[#This Row],[Transaction_ID]],Table1[Transaction_ID],Table1[Transaction_Date])</f>
        <v>45733</v>
      </c>
      <c r="E189" t="str">
        <f>TEXT(Transactions!$D189,"dddd")</f>
        <v>Tuesday</v>
      </c>
      <c r="F189">
        <v>123526</v>
      </c>
      <c r="G189" t="s">
        <v>1246</v>
      </c>
      <c r="H189">
        <v>0</v>
      </c>
      <c r="I189">
        <v>0</v>
      </c>
      <c r="J189" t="str">
        <f>_xlfn.XLOOKUP(Table3[[#This Row],[Transaction_ID]],Table1[Transaction_ID],Table1[Payment_Method])</f>
        <v>Credit Card</v>
      </c>
      <c r="K189" t="s">
        <v>1253</v>
      </c>
      <c r="L189" t="b">
        <v>0</v>
      </c>
      <c r="M189">
        <v>10.98</v>
      </c>
    </row>
    <row r="190" spans="1:13" hidden="1" x14ac:dyDescent="0.45">
      <c r="A190" t="s">
        <v>1110</v>
      </c>
      <c r="B190" t="s">
        <v>122</v>
      </c>
      <c r="C190">
        <f>_xlfn.XLOOKUP(Table3[[#This Row],[Transaction_ID]],Table1[Transaction_ID],Table1[Cashier_ID])</f>
        <v>219</v>
      </c>
      <c r="D190" s="3">
        <f>_xlfn.XLOOKUP(Table3[[#This Row],[Transaction_ID]],Table1[Transaction_ID],Table1[Transaction_Date])</f>
        <v>45733</v>
      </c>
      <c r="E190" t="str">
        <f>TEXT(Transactions!$D190,"dddd")</f>
        <v>Tuesday</v>
      </c>
      <c r="F190">
        <v>123570</v>
      </c>
      <c r="G190" t="s">
        <v>744</v>
      </c>
      <c r="H190">
        <v>4</v>
      </c>
      <c r="I190" cm="1">
        <f t="array" ref="I190">_xlfn.XLOOKUP(Table3[[#This Row],[SKU]],Table4[SKU],Products!E$2:E$91)</f>
        <v>5.49</v>
      </c>
      <c r="J190" t="str">
        <f>_xlfn.XLOOKUP(Table3[[#This Row],[Transaction_ID]],Table1[Transaction_ID],Table1[Payment_Method])</f>
        <v>Credit Card</v>
      </c>
      <c r="K190" t="s">
        <v>745</v>
      </c>
      <c r="L190" t="b">
        <f>_xlfn.XLOOKUP(Table3[[#This Row],[Transaction_ID]],Table1[Transaction_ID],Table1[PC_Optimum_Scanned])</f>
        <v>1</v>
      </c>
      <c r="M190">
        <v>21.96</v>
      </c>
    </row>
    <row r="191" spans="1:13" hidden="1" x14ac:dyDescent="0.45">
      <c r="A191" t="s">
        <v>767</v>
      </c>
      <c r="B191" t="s">
        <v>122</v>
      </c>
      <c r="C191">
        <f>_xlfn.XLOOKUP(Table3[[#This Row],[Transaction_ID]],Table1[Transaction_ID],Table1[Cashier_ID])</f>
        <v>219</v>
      </c>
      <c r="D191" s="3">
        <f>_xlfn.XLOOKUP(Table3[[#This Row],[Transaction_ID]],Table1[Transaction_ID],Table1[Transaction_Date])</f>
        <v>45733</v>
      </c>
      <c r="E191" t="str">
        <f>TEXT(Transactions!$D191,"dddd")</f>
        <v>Tuesday</v>
      </c>
      <c r="F191">
        <v>123564</v>
      </c>
      <c r="G191" t="s">
        <v>768</v>
      </c>
      <c r="H191">
        <v>1</v>
      </c>
      <c r="I191" cm="1">
        <f t="array" ref="I191">_xlfn.XLOOKUP(Table3[[#This Row],[SKU]],Table4[SKU],Products!E$2:E$91)</f>
        <v>4.49</v>
      </c>
      <c r="J191" t="str">
        <f>_xlfn.XLOOKUP(Table3[[#This Row],[Transaction_ID]],Table1[Transaction_ID],Table1[Payment_Method])</f>
        <v>Credit Card</v>
      </c>
      <c r="K191" t="s">
        <v>745</v>
      </c>
      <c r="L191" t="b">
        <f>_xlfn.XLOOKUP(Table3[[#This Row],[Transaction_ID]],Table1[Transaction_ID],Table1[PC_Optimum_Scanned])</f>
        <v>1</v>
      </c>
      <c r="M191">
        <v>17.96</v>
      </c>
    </row>
    <row r="192" spans="1:13" hidden="1" x14ac:dyDescent="0.45">
      <c r="A192" t="s">
        <v>802</v>
      </c>
      <c r="B192" t="s">
        <v>122</v>
      </c>
      <c r="C192">
        <f>_xlfn.XLOOKUP(Table3[[#This Row],[Transaction_ID]],Table1[Transaction_ID],Table1[Cashier_ID])</f>
        <v>219</v>
      </c>
      <c r="D192" s="3">
        <f>_xlfn.XLOOKUP(Table3[[#This Row],[Transaction_ID]],Table1[Transaction_ID],Table1[Transaction_Date])</f>
        <v>45733</v>
      </c>
      <c r="E192" t="str">
        <f>TEXT(Transactions!$D192,"dddd")</f>
        <v>Tuesday</v>
      </c>
      <c r="F192">
        <v>123553</v>
      </c>
      <c r="G192" t="s">
        <v>1246</v>
      </c>
      <c r="H192">
        <v>0</v>
      </c>
      <c r="I192">
        <v>0</v>
      </c>
      <c r="J192" t="str">
        <f>_xlfn.XLOOKUP(Table3[[#This Row],[Transaction_ID]],Table1[Transaction_ID],Table1[Payment_Method])</f>
        <v>Credit Card</v>
      </c>
      <c r="K192" t="s">
        <v>1253</v>
      </c>
      <c r="L192" t="b">
        <v>0</v>
      </c>
      <c r="M192">
        <v>4.99</v>
      </c>
    </row>
    <row r="193" spans="1:13" hidden="1" x14ac:dyDescent="0.45">
      <c r="A193" t="s">
        <v>833</v>
      </c>
      <c r="B193" t="s">
        <v>123</v>
      </c>
      <c r="C193">
        <f>_xlfn.XLOOKUP(Table3[[#This Row],[Transaction_ID]],Table1[Transaction_ID],Table1[Cashier_ID])</f>
        <v>220</v>
      </c>
      <c r="D193" s="3">
        <f>_xlfn.XLOOKUP(Table3[[#This Row],[Transaction_ID]],Table1[Transaction_ID],Table1[Transaction_Date])</f>
        <v>45694</v>
      </c>
      <c r="E193" t="str">
        <f>TEXT(Transactions!$D193,"dddd")</f>
        <v>Monday</v>
      </c>
      <c r="F193">
        <v>123590</v>
      </c>
      <c r="G193" t="s">
        <v>1249</v>
      </c>
      <c r="H193">
        <v>1</v>
      </c>
      <c r="I193">
        <f>IF(AND(Table3[[#This Row],[Return_Reason]]="50% Missed",Table3[[#This Row],[Original_Amount_Paid]]&gt;0),Table3[[#This Row],[Original_Amount_Paid]]/2,0)</f>
        <v>3.4950000000000001</v>
      </c>
      <c r="J193" t="str">
        <f>_xlfn.XLOOKUP(Table3[[#This Row],[Transaction_ID]],Table1[Transaction_ID],Table1[Payment_Method])</f>
        <v>Debit Card</v>
      </c>
      <c r="K193" t="s">
        <v>745</v>
      </c>
      <c r="L193" t="b">
        <f>_xlfn.XLOOKUP(Table3[[#This Row],[Transaction_ID]],Table1[Transaction_ID],Table1[PC_Optimum_Scanned])</f>
        <v>1</v>
      </c>
      <c r="M193">
        <v>6.99</v>
      </c>
    </row>
    <row r="194" spans="1:13" hidden="1" x14ac:dyDescent="0.45">
      <c r="A194" t="s">
        <v>1032</v>
      </c>
      <c r="B194" t="s">
        <v>123</v>
      </c>
      <c r="C194">
        <f>_xlfn.XLOOKUP(Table3[[#This Row],[Transaction_ID]],Table1[Transaction_ID],Table1[Cashier_ID])</f>
        <v>220</v>
      </c>
      <c r="D194" s="3">
        <f>_xlfn.XLOOKUP(Table3[[#This Row],[Transaction_ID]],Table1[Transaction_ID],Table1[Transaction_Date])</f>
        <v>45694</v>
      </c>
      <c r="E194" t="str">
        <f>TEXT(Transactions!$D194,"dddd")</f>
        <v>Monday</v>
      </c>
      <c r="F194">
        <v>123575</v>
      </c>
      <c r="G194" t="s">
        <v>1249</v>
      </c>
      <c r="H194">
        <v>5</v>
      </c>
      <c r="I194">
        <f>IF(AND(Table3[[#This Row],[Return_Reason]]="50% Missed",Table3[[#This Row],[Original_Amount_Paid]]&gt;0),Table3[[#This Row],[Original_Amount_Paid]]/2,0)</f>
        <v>8.7249999999999996</v>
      </c>
      <c r="J194" t="str">
        <f>_xlfn.XLOOKUP(Table3[[#This Row],[Transaction_ID]],Table1[Transaction_ID],Table1[Payment_Method])</f>
        <v>Debit Card</v>
      </c>
      <c r="K194" t="s">
        <v>745</v>
      </c>
      <c r="L194" t="b">
        <f>_xlfn.XLOOKUP(Table3[[#This Row],[Transaction_ID]],Table1[Transaction_ID],Table1[PC_Optimum_Scanned])</f>
        <v>1</v>
      </c>
      <c r="M194">
        <v>17.45</v>
      </c>
    </row>
    <row r="195" spans="1:13" hidden="1" x14ac:dyDescent="0.45">
      <c r="A195" t="s">
        <v>1143</v>
      </c>
      <c r="B195" t="s">
        <v>356</v>
      </c>
      <c r="C195">
        <f>_xlfn.XLOOKUP(Table3[[#This Row],[Transaction_ID]],Table1[Transaction_ID],Table1[Cashier_ID])</f>
        <v>215</v>
      </c>
      <c r="D195" s="3">
        <f>_xlfn.XLOOKUP(Table3[[#This Row],[Transaction_ID]],Table1[Transaction_ID],Table1[Transaction_Date])</f>
        <v>45694</v>
      </c>
      <c r="E195" t="str">
        <f>TEXT(Transactions!$D195,"dddd")</f>
        <v>Monday</v>
      </c>
      <c r="F195">
        <v>123565</v>
      </c>
      <c r="G195" t="s">
        <v>1246</v>
      </c>
      <c r="H195">
        <v>0</v>
      </c>
      <c r="I195">
        <v>0</v>
      </c>
      <c r="J195" t="str">
        <f>_xlfn.XLOOKUP(Table3[[#This Row],[Transaction_ID]],Table1[Transaction_ID],Table1[Payment_Method])</f>
        <v>Debit Card</v>
      </c>
      <c r="K195" t="s">
        <v>1253</v>
      </c>
      <c r="L195" t="b">
        <v>0</v>
      </c>
      <c r="M195">
        <v>6.98</v>
      </c>
    </row>
    <row r="196" spans="1:13" hidden="1" x14ac:dyDescent="0.45">
      <c r="A196" t="s">
        <v>1094</v>
      </c>
      <c r="B196" t="s">
        <v>357</v>
      </c>
      <c r="C196">
        <f>_xlfn.XLOOKUP(Table3[[#This Row],[Transaction_ID]],Table1[Transaction_ID],Table1[Cashier_ID])</f>
        <v>207</v>
      </c>
      <c r="D196" s="3">
        <f>_xlfn.XLOOKUP(Table3[[#This Row],[Transaction_ID]],Table1[Transaction_ID],Table1[Transaction_Date])</f>
        <v>45694</v>
      </c>
      <c r="E196" t="str">
        <f>TEXT(Transactions!$D196,"dddd")</f>
        <v>Monday</v>
      </c>
      <c r="F196">
        <v>123591</v>
      </c>
      <c r="G196" t="s">
        <v>1246</v>
      </c>
      <c r="H196">
        <v>0</v>
      </c>
      <c r="I196">
        <v>0</v>
      </c>
      <c r="J196" t="str">
        <f>_xlfn.XLOOKUP(Table3[[#This Row],[Transaction_ID]],Table1[Transaction_ID],Table1[Payment_Method])</f>
        <v>Debit Card</v>
      </c>
      <c r="K196" t="s">
        <v>1253</v>
      </c>
      <c r="L196" t="b">
        <v>0</v>
      </c>
      <c r="M196">
        <v>17.96</v>
      </c>
    </row>
    <row r="197" spans="1:13" hidden="1" x14ac:dyDescent="0.45">
      <c r="A197" t="s">
        <v>1073</v>
      </c>
      <c r="B197" t="s">
        <v>358</v>
      </c>
      <c r="C197">
        <f>_xlfn.XLOOKUP(Table3[[#This Row],[Transaction_ID]],Table1[Transaction_ID],Table1[Cashier_ID])</f>
        <v>215</v>
      </c>
      <c r="D197" s="3">
        <f>_xlfn.XLOOKUP(Table3[[#This Row],[Transaction_ID]],Table1[Transaction_ID],Table1[Transaction_Date])</f>
        <v>45714</v>
      </c>
      <c r="E197" t="str">
        <f>TEXT(Transactions!$D197,"dddd")</f>
        <v>Monday</v>
      </c>
      <c r="F197">
        <v>123523</v>
      </c>
      <c r="G197" t="s">
        <v>748</v>
      </c>
      <c r="H197">
        <v>1</v>
      </c>
      <c r="I197" cm="1">
        <f t="array" ref="I197">_xlfn.XLOOKUP(Table3[[#This Row],[SKU]],Table4[SKU],Products!E$2:E$91)</f>
        <v>5.99</v>
      </c>
      <c r="J197" t="str">
        <f>_xlfn.XLOOKUP(Table3[[#This Row],[Transaction_ID]],Table1[Transaction_ID],Table1[Payment_Method])</f>
        <v>Credit Card</v>
      </c>
      <c r="K197" t="s">
        <v>745</v>
      </c>
      <c r="L197" t="b">
        <f>_xlfn.XLOOKUP(Table3[[#This Row],[Transaction_ID]],Table1[Transaction_ID],Table1[PC_Optimum_Scanned])</f>
        <v>1</v>
      </c>
      <c r="M197">
        <v>5.99</v>
      </c>
    </row>
    <row r="198" spans="1:13" hidden="1" x14ac:dyDescent="0.45">
      <c r="A198" t="s">
        <v>819</v>
      </c>
      <c r="B198" t="s">
        <v>358</v>
      </c>
      <c r="C198">
        <f>_xlfn.XLOOKUP(Table3[[#This Row],[Transaction_ID]],Table1[Transaction_ID],Table1[Cashier_ID])</f>
        <v>215</v>
      </c>
      <c r="D198" s="3">
        <f>_xlfn.XLOOKUP(Table3[[#This Row],[Transaction_ID]],Table1[Transaction_ID],Table1[Transaction_Date])</f>
        <v>45714</v>
      </c>
      <c r="E198" t="str">
        <f>TEXT(Transactions!$D198,"dddd")</f>
        <v>Thursday</v>
      </c>
      <c r="F198">
        <v>123576</v>
      </c>
      <c r="G198" t="s">
        <v>1249</v>
      </c>
      <c r="H198">
        <f>_xlfn.XLOOKUP(Table3[[#This Row],[SKU]],Table1[SKU],Table1[Quantity_Sold])</f>
        <v>2</v>
      </c>
      <c r="I198">
        <f>IF(AND(Table3[[#This Row],[Return_Reason]]="50% Missed",Table3[[#This Row],[Original_Amount_Paid]]&gt;0),Table3[[#This Row],[Original_Amount_Paid]]/2,0)</f>
        <v>3.7375000000000007</v>
      </c>
      <c r="J198" t="str">
        <f>_xlfn.XLOOKUP(Table3[[#This Row],[Transaction_ID]],Table1[Transaction_ID],Table1[Payment_Method])</f>
        <v>Credit Card</v>
      </c>
      <c r="K198" t="s">
        <v>745</v>
      </c>
      <c r="L198" t="b">
        <f>_xlfn.XLOOKUP(Table3[[#This Row],[Transaction_ID]],Table1[Transaction_ID],Table1[PC_Optimum_Scanned])</f>
        <v>1</v>
      </c>
      <c r="M198">
        <v>7.4750000000000014</v>
      </c>
    </row>
    <row r="199" spans="1:13" hidden="1" x14ac:dyDescent="0.45">
      <c r="A199" t="s">
        <v>1044</v>
      </c>
      <c r="B199" t="s">
        <v>359</v>
      </c>
      <c r="C199">
        <f>_xlfn.XLOOKUP(Table3[[#This Row],[Transaction_ID]],Table1[Transaction_ID],Table1[Cashier_ID])</f>
        <v>213</v>
      </c>
      <c r="D199" s="3">
        <f>_xlfn.XLOOKUP(Table3[[#This Row],[Transaction_ID]],Table1[Transaction_ID],Table1[Transaction_Date])</f>
        <v>45714</v>
      </c>
      <c r="E199" t="str">
        <f>TEXT(Transactions!$D199,"dddd")</f>
        <v>Thursday</v>
      </c>
      <c r="F199">
        <v>123561</v>
      </c>
      <c r="G199" t="s">
        <v>759</v>
      </c>
      <c r="H199">
        <v>1</v>
      </c>
      <c r="I199" cm="1">
        <f t="array" ref="I199">_xlfn.XLOOKUP(Table3[[#This Row],[SKU]],Table4[SKU],Products!E$2:E$91)</f>
        <v>8.99</v>
      </c>
      <c r="J199" t="str">
        <f>_xlfn.XLOOKUP(Table3[[#This Row],[Transaction_ID]],Table1[Transaction_ID],Table1[Payment_Method])</f>
        <v>Credit Card</v>
      </c>
      <c r="K199" t="s">
        <v>745</v>
      </c>
      <c r="L199" t="b">
        <f>_xlfn.XLOOKUP(Table3[[#This Row],[Transaction_ID]],Table1[Transaction_ID],Table1[PC_Optimum_Scanned])</f>
        <v>1</v>
      </c>
      <c r="M199">
        <v>8.99</v>
      </c>
    </row>
    <row r="200" spans="1:13" hidden="1" x14ac:dyDescent="0.45">
      <c r="A200" t="s">
        <v>1187</v>
      </c>
      <c r="B200" t="s">
        <v>359</v>
      </c>
      <c r="C200">
        <f>_xlfn.XLOOKUP(Table3[[#This Row],[Transaction_ID]],Table1[Transaction_ID],Table1[Cashier_ID])</f>
        <v>213</v>
      </c>
      <c r="D200" s="3">
        <f>_xlfn.XLOOKUP(Table3[[#This Row],[Transaction_ID]],Table1[Transaction_ID],Table1[Transaction_Date])</f>
        <v>45714</v>
      </c>
      <c r="E200" t="str">
        <f>TEXT(Transactions!$D200,"dddd")</f>
        <v>Thursday</v>
      </c>
      <c r="F200">
        <v>123600</v>
      </c>
      <c r="G200" t="s">
        <v>1246</v>
      </c>
      <c r="H200">
        <v>0</v>
      </c>
      <c r="I200">
        <v>0</v>
      </c>
      <c r="J200" t="str">
        <f>_xlfn.XLOOKUP(Table3[[#This Row],[Transaction_ID]],Table1[Transaction_ID],Table1[Payment_Method])</f>
        <v>Credit Card</v>
      </c>
      <c r="K200" t="s">
        <v>1253</v>
      </c>
      <c r="L200" t="b">
        <v>0</v>
      </c>
      <c r="M200">
        <v>14.97</v>
      </c>
    </row>
    <row r="201" spans="1:13" hidden="1" x14ac:dyDescent="0.45">
      <c r="A201" t="s">
        <v>973</v>
      </c>
      <c r="B201" t="s">
        <v>360</v>
      </c>
      <c r="C201">
        <f>_xlfn.XLOOKUP(Table3[[#This Row],[Transaction_ID]],Table1[Transaction_ID],Table1[Cashier_ID])</f>
        <v>213</v>
      </c>
      <c r="D201" s="3">
        <f>_xlfn.XLOOKUP(Table3[[#This Row],[Transaction_ID]],Table1[Transaction_ID],Table1[Transaction_Date])</f>
        <v>45695</v>
      </c>
      <c r="E201" t="str">
        <f>TEXT(Transactions!$D201,"dddd")</f>
        <v>Wednesday</v>
      </c>
      <c r="F201">
        <v>123584</v>
      </c>
      <c r="G201" t="s">
        <v>744</v>
      </c>
      <c r="H201">
        <v>1</v>
      </c>
      <c r="I201" cm="1">
        <f t="array" ref="I201">_xlfn.XLOOKUP(Table3[[#This Row],[SKU]],Table4[SKU],Products!E$2:E$91)</f>
        <v>4.99</v>
      </c>
      <c r="J201" t="str">
        <f>_xlfn.XLOOKUP(Table3[[#This Row],[Transaction_ID]],Table1[Transaction_ID],Table1[Payment_Method])</f>
        <v>Credit Card</v>
      </c>
      <c r="K201" t="s">
        <v>745</v>
      </c>
      <c r="L201" t="b">
        <f>_xlfn.XLOOKUP(Table3[[#This Row],[Transaction_ID]],Table1[Transaction_ID],Table1[PC_Optimum_Scanned])</f>
        <v>1</v>
      </c>
      <c r="M201">
        <v>14.97</v>
      </c>
    </row>
    <row r="202" spans="1:13" hidden="1" x14ac:dyDescent="0.45">
      <c r="A202" t="s">
        <v>1049</v>
      </c>
      <c r="B202" t="s">
        <v>360</v>
      </c>
      <c r="C202">
        <f>_xlfn.XLOOKUP(Table3[[#This Row],[Transaction_ID]],Table1[Transaction_ID],Table1[Cashier_ID])</f>
        <v>213</v>
      </c>
      <c r="D202" s="3">
        <f>_xlfn.XLOOKUP(Table3[[#This Row],[Transaction_ID]],Table1[Transaction_ID],Table1[Transaction_Date])</f>
        <v>45695</v>
      </c>
      <c r="E202" t="str">
        <f>TEXT(Transactions!$D202,"dddd")</f>
        <v>Wednesday</v>
      </c>
      <c r="F202">
        <v>123575</v>
      </c>
      <c r="G202" t="s">
        <v>744</v>
      </c>
      <c r="H202">
        <v>0</v>
      </c>
      <c r="I202" cm="1">
        <f t="array" ref="I202">_xlfn.XLOOKUP(Table3[[#This Row],[SKU]],Table4[SKU],Products!E$2:E$91)</f>
        <v>3.49</v>
      </c>
      <c r="J202" t="str">
        <f>_xlfn.XLOOKUP(Table3[[#This Row],[Transaction_ID]],Table1[Transaction_ID],Table1[Payment_Method])</f>
        <v>Credit Card</v>
      </c>
      <c r="K202" t="s">
        <v>745</v>
      </c>
      <c r="L202" t="b">
        <f>_xlfn.XLOOKUP(Table3[[#This Row],[Transaction_ID]],Table1[Transaction_ID],Table1[PC_Optimum_Scanned])</f>
        <v>1</v>
      </c>
      <c r="M202">
        <v>6.98</v>
      </c>
    </row>
    <row r="203" spans="1:13" hidden="1" x14ac:dyDescent="0.45">
      <c r="A203" t="s">
        <v>864</v>
      </c>
      <c r="B203" t="s">
        <v>360</v>
      </c>
      <c r="C203">
        <f>_xlfn.XLOOKUP(Table3[[#This Row],[Transaction_ID]],Table1[Transaction_ID],Table1[Cashier_ID])</f>
        <v>213</v>
      </c>
      <c r="D203" s="3">
        <f>_xlfn.XLOOKUP(Table3[[#This Row],[Transaction_ID]],Table1[Transaction_ID],Table1[Transaction_Date])</f>
        <v>45695</v>
      </c>
      <c r="E203" t="str">
        <f>TEXT(Transactions!$D203,"dddd")</f>
        <v>Wednesday</v>
      </c>
      <c r="F203">
        <v>123572</v>
      </c>
      <c r="G203" t="s">
        <v>748</v>
      </c>
      <c r="H203">
        <v>4</v>
      </c>
      <c r="I203" cm="1">
        <f t="array" ref="I203">_xlfn.XLOOKUP(Table3[[#This Row],[SKU]],Table4[SKU],Products!E$2:E$91)</f>
        <v>2.99</v>
      </c>
      <c r="J203" t="str">
        <f>_xlfn.XLOOKUP(Table3[[#This Row],[Transaction_ID]],Table1[Transaction_ID],Table1[Payment_Method])</f>
        <v>Credit Card</v>
      </c>
      <c r="K203" t="s">
        <v>745</v>
      </c>
      <c r="L203" t="b">
        <f>_xlfn.XLOOKUP(Table3[[#This Row],[Transaction_ID]],Table1[Transaction_ID],Table1[PC_Optimum_Scanned])</f>
        <v>1</v>
      </c>
      <c r="M203">
        <v>11.96</v>
      </c>
    </row>
    <row r="204" spans="1:13" hidden="1" x14ac:dyDescent="0.45">
      <c r="A204" t="s">
        <v>899</v>
      </c>
      <c r="B204" t="s">
        <v>361</v>
      </c>
      <c r="C204">
        <f>_xlfn.XLOOKUP(Table3[[#This Row],[Transaction_ID]],Table1[Transaction_ID],Table1[Cashier_ID])</f>
        <v>214</v>
      </c>
      <c r="D204" s="3">
        <f>_xlfn.XLOOKUP(Table3[[#This Row],[Transaction_ID]],Table1[Transaction_ID],Table1[Transaction_Date])</f>
        <v>45695</v>
      </c>
      <c r="E204" t="str">
        <f>TEXT(Transactions!$D204,"dddd")</f>
        <v>Friday</v>
      </c>
      <c r="F204">
        <v>123512</v>
      </c>
      <c r="G204" t="s">
        <v>744</v>
      </c>
      <c r="H204">
        <v>0</v>
      </c>
      <c r="I204" cm="1">
        <f t="array" ref="I204">_xlfn.XLOOKUP(Table3[[#This Row],[SKU]],Table4[SKU],Products!E$2:E$91)</f>
        <v>3.49</v>
      </c>
      <c r="J204" t="str">
        <f>_xlfn.XLOOKUP(Table3[[#This Row],[Transaction_ID]],Table1[Transaction_ID],Table1[Payment_Method])</f>
        <v>Debit Card</v>
      </c>
      <c r="K204" t="s">
        <v>745</v>
      </c>
      <c r="L204" t="b">
        <f>_xlfn.XLOOKUP(Table3[[#This Row],[Transaction_ID]],Table1[Transaction_ID],Table1[PC_Optimum_Scanned])</f>
        <v>1</v>
      </c>
      <c r="M204">
        <v>10.47</v>
      </c>
    </row>
    <row r="205" spans="1:13" hidden="1" x14ac:dyDescent="0.45">
      <c r="A205" t="s">
        <v>789</v>
      </c>
      <c r="B205" t="s">
        <v>125</v>
      </c>
      <c r="C205">
        <f>_xlfn.XLOOKUP(Table3[[#This Row],[Transaction_ID]],Table1[Transaction_ID],Table1[Cashier_ID])</f>
        <v>209</v>
      </c>
      <c r="D205" s="3">
        <f>_xlfn.XLOOKUP(Table3[[#This Row],[Transaction_ID]],Table1[Transaction_ID],Table1[Transaction_Date])</f>
        <v>45695</v>
      </c>
      <c r="E205" t="str">
        <f>TEXT(Transactions!$D205,"dddd")</f>
        <v>Friday</v>
      </c>
      <c r="F205">
        <v>123554</v>
      </c>
      <c r="G205" t="s">
        <v>744</v>
      </c>
      <c r="H205">
        <v>3</v>
      </c>
      <c r="I205" cm="1">
        <f t="array" ref="I205">_xlfn.XLOOKUP(Table3[[#This Row],[SKU]],Table4[SKU],Products!E$2:E$91)</f>
        <v>2.4900000000000002</v>
      </c>
      <c r="J205" t="str">
        <f>_xlfn.XLOOKUP(Table3[[#This Row],[Transaction_ID]],Table1[Transaction_ID],Table1[Payment_Method])</f>
        <v>Debit Card</v>
      </c>
      <c r="K205" t="s">
        <v>745</v>
      </c>
      <c r="L205" t="b">
        <f>_xlfn.XLOOKUP(Table3[[#This Row],[Transaction_ID]],Table1[Transaction_ID],Table1[PC_Optimum_Scanned])</f>
        <v>1</v>
      </c>
      <c r="M205">
        <v>7.4700000000000006</v>
      </c>
    </row>
    <row r="206" spans="1:13" hidden="1" x14ac:dyDescent="0.45">
      <c r="A206" t="s">
        <v>996</v>
      </c>
      <c r="B206" t="s">
        <v>125</v>
      </c>
      <c r="C206">
        <f>_xlfn.XLOOKUP(Table3[[#This Row],[Transaction_ID]],Table1[Transaction_ID],Table1[Cashier_ID])</f>
        <v>209</v>
      </c>
      <c r="D206" s="3">
        <f>_xlfn.XLOOKUP(Table3[[#This Row],[Transaction_ID]],Table1[Transaction_ID],Table1[Transaction_Date])</f>
        <v>45695</v>
      </c>
      <c r="E206" t="str">
        <f>TEXT(Transactions!$D206,"dddd")</f>
        <v>Friday</v>
      </c>
      <c r="F206">
        <v>123517</v>
      </c>
      <c r="G206" t="s">
        <v>1246</v>
      </c>
      <c r="H206">
        <v>0</v>
      </c>
      <c r="I206">
        <v>0</v>
      </c>
      <c r="J206" t="str">
        <f>_xlfn.XLOOKUP(Table3[[#This Row],[Transaction_ID]],Table1[Transaction_ID],Table1[Payment_Method])</f>
        <v>Debit Card</v>
      </c>
      <c r="K206" t="s">
        <v>1253</v>
      </c>
      <c r="L206" t="b">
        <v>0</v>
      </c>
      <c r="M206">
        <v>12.45</v>
      </c>
    </row>
    <row r="207" spans="1:13" hidden="1" x14ac:dyDescent="0.45">
      <c r="A207" t="s">
        <v>1135</v>
      </c>
      <c r="B207" t="s">
        <v>363</v>
      </c>
      <c r="C207">
        <f>_xlfn.XLOOKUP(Table3[[#This Row],[Transaction_ID]],Table1[Transaction_ID],Table1[Cashier_ID])</f>
        <v>207</v>
      </c>
      <c r="D207" s="3">
        <f>_xlfn.XLOOKUP(Table3[[#This Row],[Transaction_ID]],Table1[Transaction_ID],Table1[Transaction_Date])</f>
        <v>45713</v>
      </c>
      <c r="E207" t="str">
        <f>TEXT(Transactions!$D207,"dddd")</f>
        <v>Friday</v>
      </c>
      <c r="F207">
        <v>123511</v>
      </c>
      <c r="G207" t="s">
        <v>744</v>
      </c>
      <c r="H207">
        <v>0</v>
      </c>
      <c r="I207" cm="1">
        <f t="array" ref="I207">_xlfn.XLOOKUP(Table3[[#This Row],[SKU]],Table4[SKU],Products!E$2:E$91)</f>
        <v>2.4900000000000002</v>
      </c>
      <c r="J207" t="str">
        <f>_xlfn.XLOOKUP(Table3[[#This Row],[Transaction_ID]],Table1[Transaction_ID],Table1[Payment_Method])</f>
        <v>Credit Card</v>
      </c>
      <c r="K207" t="s">
        <v>745</v>
      </c>
      <c r="L207" t="b">
        <f>_xlfn.XLOOKUP(Table3[[#This Row],[Transaction_ID]],Table1[Transaction_ID],Table1[PC_Optimum_Scanned])</f>
        <v>1</v>
      </c>
      <c r="M207">
        <v>6</v>
      </c>
    </row>
    <row r="208" spans="1:13" hidden="1" x14ac:dyDescent="0.45">
      <c r="A208" t="s">
        <v>919</v>
      </c>
      <c r="B208" t="s">
        <v>364</v>
      </c>
      <c r="C208">
        <f>_xlfn.XLOOKUP(Table3[[#This Row],[Transaction_ID]],Table1[Transaction_ID],Table1[Cashier_ID])</f>
        <v>223</v>
      </c>
      <c r="D208" s="3">
        <f>_xlfn.XLOOKUP(Table3[[#This Row],[Transaction_ID]],Table1[Transaction_ID],Table1[Transaction_Date])</f>
        <v>45713</v>
      </c>
      <c r="E208" t="str">
        <f>TEXT(Transactions!$D208,"dddd")</f>
        <v>Tuesday</v>
      </c>
      <c r="F208">
        <v>123590</v>
      </c>
      <c r="G208" t="s">
        <v>748</v>
      </c>
      <c r="H208">
        <v>3</v>
      </c>
      <c r="I208" cm="1">
        <f t="array" ref="I208">_xlfn.XLOOKUP(Table3[[#This Row],[SKU]],Table4[SKU],Products!E$2:E$91)</f>
        <v>6.99</v>
      </c>
      <c r="J208" t="str">
        <f>_xlfn.XLOOKUP(Table3[[#This Row],[Transaction_ID]],Table1[Transaction_ID],Table1[Payment_Method])</f>
        <v>Credit Card</v>
      </c>
      <c r="K208" t="s">
        <v>745</v>
      </c>
      <c r="L208" t="b">
        <f>_xlfn.XLOOKUP(Table3[[#This Row],[Transaction_ID]],Table1[Transaction_ID],Table1[PC_Optimum_Scanned])</f>
        <v>1</v>
      </c>
      <c r="M208">
        <v>18</v>
      </c>
    </row>
    <row r="209" spans="1:13" hidden="1" x14ac:dyDescent="0.45">
      <c r="A209" t="s">
        <v>1063</v>
      </c>
      <c r="B209" t="s">
        <v>127</v>
      </c>
      <c r="C209">
        <f>_xlfn.XLOOKUP(Table3[[#This Row],[Transaction_ID]],Table1[Transaction_ID],Table1[Cashier_ID])</f>
        <v>211</v>
      </c>
      <c r="D209" s="3">
        <f>_xlfn.XLOOKUP(Table3[[#This Row],[Transaction_ID]],Table1[Transaction_ID],Table1[Transaction_Date])</f>
        <v>45710</v>
      </c>
      <c r="E209" t="str">
        <f>TEXT(Transactions!$D209,"dddd")</f>
        <v>Tuesday</v>
      </c>
      <c r="F209">
        <v>123541</v>
      </c>
      <c r="G209" t="s">
        <v>768</v>
      </c>
      <c r="H209">
        <v>2</v>
      </c>
      <c r="I209" cm="1">
        <f t="array" ref="I209">_xlfn.XLOOKUP(Table3[[#This Row],[SKU]],Table4[SKU],Products!E$2:E$91)</f>
        <v>6.99</v>
      </c>
      <c r="J209" t="str">
        <f>_xlfn.XLOOKUP(Table3[[#This Row],[Transaction_ID]],Table1[Transaction_ID],Table1[Payment_Method])</f>
        <v>Cash</v>
      </c>
      <c r="K209" t="s">
        <v>745</v>
      </c>
      <c r="L209" t="b">
        <f>_xlfn.XLOOKUP(Table3[[#This Row],[Transaction_ID]],Table1[Transaction_ID],Table1[PC_Optimum_Scanned])</f>
        <v>1</v>
      </c>
      <c r="M209">
        <v>13.98</v>
      </c>
    </row>
    <row r="210" spans="1:13" hidden="1" x14ac:dyDescent="0.45">
      <c r="A210" t="s">
        <v>1087</v>
      </c>
      <c r="B210" t="s">
        <v>128</v>
      </c>
      <c r="C210">
        <f>_xlfn.XLOOKUP(Table3[[#This Row],[Transaction_ID]],Table1[Transaction_ID],Table1[Cashier_ID])</f>
        <v>216</v>
      </c>
      <c r="D210" s="3">
        <f>_xlfn.XLOOKUP(Table3[[#This Row],[Transaction_ID]],Table1[Transaction_ID],Table1[Transaction_Date])</f>
        <v>45710</v>
      </c>
      <c r="E210" t="str">
        <f>TEXT(Transactions!$D210,"dddd")</f>
        <v>Tuesday</v>
      </c>
      <c r="F210">
        <v>123591</v>
      </c>
      <c r="G210" t="s">
        <v>768</v>
      </c>
      <c r="H210">
        <v>3</v>
      </c>
      <c r="I210" cm="1">
        <f t="array" ref="I210">_xlfn.XLOOKUP(Table3[[#This Row],[SKU]],Table4[SKU],Products!E$2:E$91)</f>
        <v>4.49</v>
      </c>
      <c r="J210" t="str">
        <f>_xlfn.XLOOKUP(Table3[[#This Row],[Transaction_ID]],Table1[Transaction_ID],Table1[Payment_Method])</f>
        <v>Cash</v>
      </c>
      <c r="K210" t="s">
        <v>745</v>
      </c>
      <c r="L210" t="b">
        <f>_xlfn.XLOOKUP(Table3[[#This Row],[Transaction_ID]],Table1[Transaction_ID],Table1[PC_Optimum_Scanned])</f>
        <v>1</v>
      </c>
      <c r="M210">
        <v>13.47</v>
      </c>
    </row>
    <row r="211" spans="1:13" hidden="1" x14ac:dyDescent="0.45">
      <c r="A211" t="s">
        <v>1214</v>
      </c>
      <c r="B211" t="s">
        <v>365</v>
      </c>
      <c r="C211">
        <f>_xlfn.XLOOKUP(Table3[[#This Row],[Transaction_ID]],Table1[Transaction_ID],Table1[Cashier_ID])</f>
        <v>210</v>
      </c>
      <c r="D211" s="3">
        <f>_xlfn.XLOOKUP(Table3[[#This Row],[Transaction_ID]],Table1[Transaction_ID],Table1[Transaction_Date])</f>
        <v>45710</v>
      </c>
      <c r="E211" t="str">
        <f>TEXT(Transactions!$D211,"dddd")</f>
        <v>Saturday</v>
      </c>
      <c r="F211">
        <v>123580</v>
      </c>
      <c r="G211" t="s">
        <v>753</v>
      </c>
      <c r="H211">
        <v>3</v>
      </c>
      <c r="I211">
        <v>0</v>
      </c>
      <c r="J211" t="str">
        <f>_xlfn.XLOOKUP(Table3[[#This Row],[Transaction_ID]],Table1[Transaction_ID],Table1[Payment_Method])</f>
        <v>Cash</v>
      </c>
      <c r="K211" t="s">
        <v>1253</v>
      </c>
      <c r="L211" t="b">
        <v>0</v>
      </c>
      <c r="M211">
        <v>10.47</v>
      </c>
    </row>
    <row r="212" spans="1:13" hidden="1" x14ac:dyDescent="0.45">
      <c r="A212" t="s">
        <v>917</v>
      </c>
      <c r="B212" t="s">
        <v>129</v>
      </c>
      <c r="C212">
        <f>_xlfn.XLOOKUP(Table3[[#This Row],[Transaction_ID]],Table1[Transaction_ID],Table1[Cashier_ID])</f>
        <v>214</v>
      </c>
      <c r="D212" s="3">
        <f>_xlfn.XLOOKUP(Table3[[#This Row],[Transaction_ID]],Table1[Transaction_ID],Table1[Transaction_Date])</f>
        <v>45739</v>
      </c>
      <c r="E212" t="str">
        <f>TEXT(Transactions!$D212,"dddd")</f>
        <v>Saturday</v>
      </c>
      <c r="F212">
        <v>123536</v>
      </c>
      <c r="G212" t="s">
        <v>1249</v>
      </c>
      <c r="H212">
        <v>1</v>
      </c>
      <c r="I212">
        <f>IF(AND(Table3[[#This Row],[Return_Reason]]="50% Missed",Table3[[#This Row],[Original_Amount_Paid]]&gt;0),Table3[[#This Row],[Original_Amount_Paid]]/2,0)</f>
        <v>6.98</v>
      </c>
      <c r="J212" t="str">
        <f>_xlfn.XLOOKUP(Table3[[#This Row],[Transaction_ID]],Table1[Transaction_ID],Table1[Payment_Method])</f>
        <v>Credit Card</v>
      </c>
      <c r="K212" t="s">
        <v>745</v>
      </c>
      <c r="L212" t="b">
        <f>_xlfn.XLOOKUP(Table3[[#This Row],[Transaction_ID]],Table1[Transaction_ID],Table1[PC_Optimum_Scanned])</f>
        <v>1</v>
      </c>
      <c r="M212">
        <v>13.96</v>
      </c>
    </row>
    <row r="213" spans="1:13" hidden="1" x14ac:dyDescent="0.45">
      <c r="A213" t="s">
        <v>1107</v>
      </c>
      <c r="B213" t="s">
        <v>131</v>
      </c>
      <c r="C213">
        <f>_xlfn.XLOOKUP(Table3[[#This Row],[Transaction_ID]],Table1[Transaction_ID],Table1[Cashier_ID])</f>
        <v>209</v>
      </c>
      <c r="D213" s="3">
        <f>_xlfn.XLOOKUP(Table3[[#This Row],[Transaction_ID]],Table1[Transaction_ID],Table1[Transaction_Date])</f>
        <v>45738</v>
      </c>
      <c r="E213" t="str">
        <f>TEXT(Transactions!$D213,"dddd")</f>
        <v>Saturday</v>
      </c>
      <c r="F213">
        <v>123582</v>
      </c>
      <c r="G213" t="s">
        <v>759</v>
      </c>
      <c r="H213">
        <v>3</v>
      </c>
      <c r="I213" cm="1">
        <f t="array" ref="I213">_xlfn.XLOOKUP(Table3[[#This Row],[SKU]],Table4[SKU],Products!E$2:E$91)</f>
        <v>3.99</v>
      </c>
      <c r="J213" t="str">
        <f>_xlfn.XLOOKUP(Table3[[#This Row],[Transaction_ID]],Table1[Transaction_ID],Table1[Payment_Method])</f>
        <v>Credit Card</v>
      </c>
      <c r="K213" t="s">
        <v>745</v>
      </c>
      <c r="L213" t="b">
        <f>_xlfn.XLOOKUP(Table3[[#This Row],[Transaction_ID]],Table1[Transaction_ID],Table1[PC_Optimum_Scanned])</f>
        <v>1</v>
      </c>
      <c r="M213">
        <v>11.97</v>
      </c>
    </row>
    <row r="214" spans="1:13" x14ac:dyDescent="0.45">
      <c r="A214" t="s">
        <v>872</v>
      </c>
      <c r="B214" t="s">
        <v>131</v>
      </c>
      <c r="C214">
        <f>_xlfn.XLOOKUP(Table3[[#This Row],[Transaction_ID]],Table1[Transaction_ID],Table1[Cashier_ID])</f>
        <v>209</v>
      </c>
      <c r="D214" s="3">
        <f>_xlfn.XLOOKUP(Table3[[#This Row],[Transaction_ID]],Table1[Transaction_ID],Table1[Transaction_Date])</f>
        <v>45738</v>
      </c>
      <c r="E214" t="str">
        <f>TEXT(Transactions!$D214,"dddd")</f>
        <v>Sunday</v>
      </c>
      <c r="F214">
        <v>123581</v>
      </c>
      <c r="G214" t="s">
        <v>744</v>
      </c>
      <c r="H214">
        <v>5</v>
      </c>
      <c r="I214" cm="1">
        <f t="array" ref="I214">_xlfn.XLOOKUP(Table3[[#This Row],[SKU]],Table4[SKU],Products!E$2:E$91)</f>
        <v>2.99</v>
      </c>
      <c r="J214" t="str">
        <f>_xlfn.XLOOKUP(Table3[[#This Row],[Transaction_ID]],Table1[Transaction_ID],Table1[Payment_Method])</f>
        <v>Credit Card</v>
      </c>
      <c r="K214" t="s">
        <v>745</v>
      </c>
      <c r="L214" t="b">
        <f>_xlfn.XLOOKUP(Table3[[#This Row],[Transaction_ID]],Table1[Transaction_ID],Table1[PC_Optimum_Scanned])</f>
        <v>1</v>
      </c>
      <c r="M214">
        <v>14.95</v>
      </c>
    </row>
    <row r="215" spans="1:13" x14ac:dyDescent="0.45">
      <c r="A215" t="s">
        <v>855</v>
      </c>
      <c r="B215" t="s">
        <v>131</v>
      </c>
      <c r="C215">
        <f>_xlfn.XLOOKUP(Table3[[#This Row],[Transaction_ID]],Table1[Transaction_ID],Table1[Cashier_ID])</f>
        <v>209</v>
      </c>
      <c r="D215" s="3">
        <f>_xlfn.XLOOKUP(Table3[[#This Row],[Transaction_ID]],Table1[Transaction_ID],Table1[Transaction_Date])</f>
        <v>45738</v>
      </c>
      <c r="E215" t="str">
        <f>TEXT(Transactions!$D215,"dddd")</f>
        <v>Sunday</v>
      </c>
      <c r="F215">
        <v>123590</v>
      </c>
      <c r="G215" t="s">
        <v>744</v>
      </c>
      <c r="H215">
        <v>2</v>
      </c>
      <c r="I215" cm="1">
        <f t="array" ref="I215">_xlfn.XLOOKUP(Table3[[#This Row],[SKU]],Table4[SKU],Products!E$2:E$91)</f>
        <v>6.99</v>
      </c>
      <c r="J215" t="str">
        <f>_xlfn.XLOOKUP(Table3[[#This Row],[Transaction_ID]],Table1[Transaction_ID],Table1[Payment_Method])</f>
        <v>Credit Card</v>
      </c>
      <c r="K215" t="s">
        <v>745</v>
      </c>
      <c r="L215" t="b">
        <f>_xlfn.XLOOKUP(Table3[[#This Row],[Transaction_ID]],Table1[Transaction_ID],Table1[PC_Optimum_Scanned])</f>
        <v>1</v>
      </c>
      <c r="M215">
        <v>13.98</v>
      </c>
    </row>
    <row r="216" spans="1:13" hidden="1" x14ac:dyDescent="0.45">
      <c r="A216" t="s">
        <v>1105</v>
      </c>
      <c r="B216" t="s">
        <v>134</v>
      </c>
      <c r="C216">
        <f>_xlfn.XLOOKUP(Table3[[#This Row],[Transaction_ID]],Table1[Transaction_ID],Table1[Cashier_ID])</f>
        <v>220</v>
      </c>
      <c r="D216" s="3">
        <f>_xlfn.XLOOKUP(Table3[[#This Row],[Transaction_ID]],Table1[Transaction_ID],Table1[Transaction_Date])</f>
        <v>45738</v>
      </c>
      <c r="E216" t="str">
        <f>TEXT(Transactions!$D216,"dddd")</f>
        <v>Saturday</v>
      </c>
      <c r="F216">
        <v>123515</v>
      </c>
      <c r="G216" t="s">
        <v>1249</v>
      </c>
      <c r="H216">
        <v>1</v>
      </c>
      <c r="I216">
        <f>IF(AND(Table3[[#This Row],[Return_Reason]]="50% Missed",Table3[[#This Row],[Original_Amount_Paid]]&gt;0),Table3[[#This Row],[Original_Amount_Paid]]/2,0)</f>
        <v>8.9849999999999994</v>
      </c>
      <c r="J216" t="str">
        <f>_xlfn.XLOOKUP(Table3[[#This Row],[Transaction_ID]],Table1[Transaction_ID],Table1[Payment_Method])</f>
        <v>Cash</v>
      </c>
      <c r="K216" t="s">
        <v>745</v>
      </c>
      <c r="L216" t="b">
        <f>_xlfn.XLOOKUP(Table3[[#This Row],[Transaction_ID]],Table1[Transaction_ID],Table1[PC_Optimum_Scanned])</f>
        <v>1</v>
      </c>
      <c r="M216">
        <v>17.97</v>
      </c>
    </row>
    <row r="217" spans="1:13" hidden="1" x14ac:dyDescent="0.45">
      <c r="A217" t="s">
        <v>868</v>
      </c>
      <c r="B217" t="s">
        <v>366</v>
      </c>
      <c r="C217">
        <f>_xlfn.XLOOKUP(Table3[[#This Row],[Transaction_ID]],Table1[Transaction_ID],Table1[Cashier_ID])</f>
        <v>216</v>
      </c>
      <c r="D217" s="3">
        <f>_xlfn.XLOOKUP(Table3[[#This Row],[Transaction_ID]],Table1[Transaction_ID],Table1[Transaction_Date])</f>
        <v>45740</v>
      </c>
      <c r="E217" t="str">
        <f>TEXT(Transactions!$D217,"dddd")</f>
        <v>Saturday</v>
      </c>
      <c r="F217">
        <v>123559</v>
      </c>
      <c r="G217" t="s">
        <v>1246</v>
      </c>
      <c r="H217">
        <v>0</v>
      </c>
      <c r="I217">
        <v>0</v>
      </c>
      <c r="J217" t="str">
        <f>_xlfn.XLOOKUP(Table3[[#This Row],[Transaction_ID]],Table1[Transaction_ID],Table1[Payment_Method])</f>
        <v>Credit Card</v>
      </c>
      <c r="K217" t="s">
        <v>1253</v>
      </c>
      <c r="L217" t="b">
        <v>0</v>
      </c>
      <c r="M217">
        <v>14.95</v>
      </c>
    </row>
    <row r="218" spans="1:13" hidden="1" x14ac:dyDescent="0.45">
      <c r="A218" t="s">
        <v>1236</v>
      </c>
      <c r="B218" t="s">
        <v>136</v>
      </c>
      <c r="C218">
        <f>_xlfn.XLOOKUP(Table3[[#This Row],[Transaction_ID]],Table1[Transaction_ID],Table1[Cashier_ID])</f>
        <v>218</v>
      </c>
      <c r="D218" s="3">
        <f>_xlfn.XLOOKUP(Table3[[#This Row],[Transaction_ID]],Table1[Transaction_ID],Table1[Transaction_Date])</f>
        <v>45703</v>
      </c>
      <c r="E218" t="str">
        <f>TEXT(Transactions!$D218,"dddd")</f>
        <v>Saturday</v>
      </c>
      <c r="F218">
        <v>123574</v>
      </c>
      <c r="G218" t="s">
        <v>1246</v>
      </c>
      <c r="H218">
        <v>0</v>
      </c>
      <c r="I218">
        <v>0</v>
      </c>
      <c r="J218" t="str">
        <f>_xlfn.XLOOKUP(Table3[[#This Row],[Transaction_ID]],Table1[Transaction_ID],Table1[Payment_Method])</f>
        <v>Credit Card</v>
      </c>
      <c r="K218" t="s">
        <v>1253</v>
      </c>
      <c r="L218" t="b">
        <v>0</v>
      </c>
      <c r="M218">
        <v>9.98</v>
      </c>
    </row>
    <row r="219" spans="1:13" hidden="1" x14ac:dyDescent="0.45">
      <c r="A219" t="s">
        <v>812</v>
      </c>
      <c r="B219" t="s">
        <v>137</v>
      </c>
      <c r="C219">
        <f>_xlfn.XLOOKUP(Table3[[#This Row],[Transaction_ID]],Table1[Transaction_ID],Table1[Cashier_ID])</f>
        <v>217</v>
      </c>
      <c r="D219" s="3">
        <f>_xlfn.XLOOKUP(Table3[[#This Row],[Transaction_ID]],Table1[Transaction_ID],Table1[Transaction_Date])</f>
        <v>45703</v>
      </c>
      <c r="E219" t="str">
        <f>TEXT(Transactions!$D219,"dddd")</f>
        <v>Saturday</v>
      </c>
      <c r="F219">
        <v>123531</v>
      </c>
      <c r="G219" t="s">
        <v>744</v>
      </c>
      <c r="H219">
        <v>0</v>
      </c>
      <c r="I219" cm="1">
        <f t="array" ref="I219">_xlfn.XLOOKUP(Table3[[#This Row],[SKU]],Table4[SKU],Products!E$2:E$91)</f>
        <v>7.99</v>
      </c>
      <c r="J219" t="str">
        <f>_xlfn.XLOOKUP(Table3[[#This Row],[Transaction_ID]],Table1[Transaction_ID],Table1[Payment_Method])</f>
        <v>Credit Card</v>
      </c>
      <c r="K219" t="s">
        <v>745</v>
      </c>
      <c r="L219" t="b">
        <f>_xlfn.XLOOKUP(Table3[[#This Row],[Transaction_ID]],Table1[Transaction_ID],Table1[PC_Optimum_Scanned])</f>
        <v>1</v>
      </c>
      <c r="M219">
        <v>7.99</v>
      </c>
    </row>
    <row r="220" spans="1:13" hidden="1" x14ac:dyDescent="0.45">
      <c r="A220" t="s">
        <v>858</v>
      </c>
      <c r="B220" t="s">
        <v>138</v>
      </c>
      <c r="C220">
        <f>_xlfn.XLOOKUP(Table3[[#This Row],[Transaction_ID]],Table1[Transaction_ID],Table1[Cashier_ID])</f>
        <v>208</v>
      </c>
      <c r="D220" s="3">
        <f>_xlfn.XLOOKUP(Table3[[#This Row],[Transaction_ID]],Table1[Transaction_ID],Table1[Transaction_Date])</f>
        <v>45703</v>
      </c>
      <c r="E220" t="str">
        <f>TEXT(Transactions!$D220,"dddd")</f>
        <v>Monday</v>
      </c>
      <c r="F220">
        <v>123559</v>
      </c>
      <c r="G220" t="s">
        <v>1246</v>
      </c>
      <c r="H220">
        <v>0</v>
      </c>
      <c r="I220">
        <v>0</v>
      </c>
      <c r="J220" t="str">
        <f>_xlfn.XLOOKUP(Table3[[#This Row],[Transaction_ID]],Table1[Transaction_ID],Table1[Payment_Method])</f>
        <v>Credit Card</v>
      </c>
      <c r="K220" t="s">
        <v>1253</v>
      </c>
      <c r="L220" t="b">
        <v>0</v>
      </c>
      <c r="M220">
        <v>8.9700000000000006</v>
      </c>
    </row>
    <row r="221" spans="1:13" hidden="1" x14ac:dyDescent="0.45">
      <c r="A221" t="s">
        <v>979</v>
      </c>
      <c r="B221" t="s">
        <v>141</v>
      </c>
      <c r="C221">
        <f>_xlfn.XLOOKUP(Table3[[#This Row],[Transaction_ID]],Table1[Transaction_ID],Table1[Cashier_ID])</f>
        <v>211</v>
      </c>
      <c r="D221" s="3">
        <f>_xlfn.XLOOKUP(Table3[[#This Row],[Transaction_ID]],Table1[Transaction_ID],Table1[Transaction_Date])</f>
        <v>45723</v>
      </c>
      <c r="E221" t="str">
        <f>TEXT(Transactions!$D221,"dddd")</f>
        <v>Monday</v>
      </c>
      <c r="F221">
        <v>123554</v>
      </c>
      <c r="G221" t="s">
        <v>1246</v>
      </c>
      <c r="H221">
        <v>0</v>
      </c>
      <c r="I221">
        <v>0</v>
      </c>
      <c r="J221" t="str">
        <f>_xlfn.XLOOKUP(Table3[[#This Row],[Transaction_ID]],Table1[Transaction_ID],Table1[Payment_Method])</f>
        <v>Credit Card</v>
      </c>
      <c r="K221" t="s">
        <v>1253</v>
      </c>
      <c r="L221" t="b">
        <v>0</v>
      </c>
      <c r="M221">
        <v>2.4900000000000002</v>
      </c>
    </row>
    <row r="222" spans="1:13" hidden="1" x14ac:dyDescent="0.45">
      <c r="A222" t="s">
        <v>1114</v>
      </c>
      <c r="B222" t="s">
        <v>141</v>
      </c>
      <c r="C222">
        <f>_xlfn.XLOOKUP(Table3[[#This Row],[Transaction_ID]],Table1[Transaction_ID],Table1[Cashier_ID])</f>
        <v>211</v>
      </c>
      <c r="D222" s="3">
        <f>_xlfn.XLOOKUP(Table3[[#This Row],[Transaction_ID]],Table1[Transaction_ID],Table1[Transaction_Date])</f>
        <v>45723</v>
      </c>
      <c r="E222" t="str">
        <f>TEXT(Transactions!$D222,"dddd")</f>
        <v>Saturday</v>
      </c>
      <c r="F222">
        <v>123512</v>
      </c>
      <c r="G222" t="s">
        <v>1246</v>
      </c>
      <c r="H222">
        <v>0</v>
      </c>
      <c r="I222">
        <v>0</v>
      </c>
      <c r="J222" t="str">
        <f>_xlfn.XLOOKUP(Table3[[#This Row],[Transaction_ID]],Table1[Transaction_ID],Table1[Payment_Method])</f>
        <v>Credit Card</v>
      </c>
      <c r="K222" t="s">
        <v>1253</v>
      </c>
      <c r="L222" t="b">
        <v>0</v>
      </c>
      <c r="M222">
        <v>13.96</v>
      </c>
    </row>
    <row r="223" spans="1:13" hidden="1" x14ac:dyDescent="0.45">
      <c r="A223" t="s">
        <v>978</v>
      </c>
      <c r="B223" t="s">
        <v>368</v>
      </c>
      <c r="C223">
        <f>_xlfn.XLOOKUP(Table3[[#This Row],[Transaction_ID]],Table1[Transaction_ID],Table1[Cashier_ID])</f>
        <v>207</v>
      </c>
      <c r="D223" s="3">
        <f>_xlfn.XLOOKUP(Table3[[#This Row],[Transaction_ID]],Table1[Transaction_ID],Table1[Transaction_Date])</f>
        <v>45719</v>
      </c>
      <c r="E223" t="str">
        <f>TEXT(Transactions!$D223,"dddd")</f>
        <v>Saturday</v>
      </c>
      <c r="F223">
        <v>123592</v>
      </c>
      <c r="G223" t="s">
        <v>753</v>
      </c>
      <c r="H223">
        <v>2</v>
      </c>
      <c r="I223">
        <v>0</v>
      </c>
      <c r="J223" t="str">
        <f>_xlfn.XLOOKUP(Table3[[#This Row],[Transaction_ID]],Table1[Transaction_ID],Table1[Payment_Method])</f>
        <v>Credit Card</v>
      </c>
      <c r="K223" t="s">
        <v>1253</v>
      </c>
      <c r="L223" t="b">
        <v>0</v>
      </c>
      <c r="M223">
        <v>5.98</v>
      </c>
    </row>
    <row r="224" spans="1:13" hidden="1" x14ac:dyDescent="0.45">
      <c r="A224" t="s">
        <v>1013</v>
      </c>
      <c r="B224" t="s">
        <v>368</v>
      </c>
      <c r="C224">
        <f>_xlfn.XLOOKUP(Table3[[#This Row],[Transaction_ID]],Table1[Transaction_ID],Table1[Cashier_ID])</f>
        <v>207</v>
      </c>
      <c r="D224" s="3">
        <f>_xlfn.XLOOKUP(Table3[[#This Row],[Transaction_ID]],Table1[Transaction_ID],Table1[Transaction_Date])</f>
        <v>45719</v>
      </c>
      <c r="E224" t="str">
        <f>TEXT(Transactions!$D224,"dddd")</f>
        <v>Saturday</v>
      </c>
      <c r="F224">
        <v>123570</v>
      </c>
      <c r="G224" t="s">
        <v>768</v>
      </c>
      <c r="H224">
        <v>1</v>
      </c>
      <c r="I224" cm="1">
        <f t="array" ref="I224">_xlfn.XLOOKUP(Table3[[#This Row],[SKU]],Table4[SKU],Products!E$2:E$91)</f>
        <v>5.49</v>
      </c>
      <c r="J224" t="str">
        <f>_xlfn.XLOOKUP(Table3[[#This Row],[Transaction_ID]],Table1[Transaction_ID],Table1[Payment_Method])</f>
        <v>Credit Card</v>
      </c>
      <c r="K224" t="s">
        <v>745</v>
      </c>
      <c r="L224" t="b">
        <f>_xlfn.XLOOKUP(Table3[[#This Row],[Transaction_ID]],Table1[Transaction_ID],Table1[PC_Optimum_Scanned])</f>
        <v>1</v>
      </c>
      <c r="M224">
        <v>16.47</v>
      </c>
    </row>
    <row r="225" spans="1:13" hidden="1" x14ac:dyDescent="0.45">
      <c r="A225" t="s">
        <v>1023</v>
      </c>
      <c r="B225" t="s">
        <v>370</v>
      </c>
      <c r="C225">
        <f>_xlfn.XLOOKUP(Table3[[#This Row],[Transaction_ID]],Table1[Transaction_ID],Table1[Cashier_ID])</f>
        <v>217</v>
      </c>
      <c r="D225" s="3">
        <f>_xlfn.XLOOKUP(Table3[[#This Row],[Transaction_ID]],Table1[Transaction_ID],Table1[Transaction_Date])</f>
        <v>45719</v>
      </c>
      <c r="E225" t="str">
        <f>TEXT(Transactions!$D225,"dddd")</f>
        <v>Friday</v>
      </c>
      <c r="F225">
        <v>123519</v>
      </c>
      <c r="G225" t="s">
        <v>744</v>
      </c>
      <c r="H225">
        <v>0</v>
      </c>
      <c r="I225" cm="1">
        <f t="array" ref="I225">_xlfn.XLOOKUP(Table3[[#This Row],[SKU]],Table4[SKU],Products!E$2:E$91)</f>
        <v>1.99</v>
      </c>
      <c r="J225" t="str">
        <f>_xlfn.XLOOKUP(Table3[[#This Row],[Transaction_ID]],Table1[Transaction_ID],Table1[Payment_Method])</f>
        <v>Cash</v>
      </c>
      <c r="K225" t="s">
        <v>745</v>
      </c>
      <c r="L225" t="b">
        <f>_xlfn.XLOOKUP(Table3[[#This Row],[Transaction_ID]],Table1[Transaction_ID],Table1[PC_Optimum_Scanned])</f>
        <v>1</v>
      </c>
      <c r="M225">
        <v>1.99</v>
      </c>
    </row>
    <row r="226" spans="1:13" hidden="1" x14ac:dyDescent="0.45">
      <c r="A226" t="s">
        <v>1111</v>
      </c>
      <c r="B226" t="s">
        <v>145</v>
      </c>
      <c r="C226">
        <f>_xlfn.XLOOKUP(Table3[[#This Row],[Transaction_ID]],Table1[Transaction_ID],Table1[Cashier_ID])</f>
        <v>223</v>
      </c>
      <c r="D226" s="3">
        <f>_xlfn.XLOOKUP(Table3[[#This Row],[Transaction_ID]],Table1[Transaction_ID],Table1[Transaction_Date])</f>
        <v>45719</v>
      </c>
      <c r="E226" t="str">
        <f>TEXT(Transactions!$D226,"dddd")</f>
        <v>Friday</v>
      </c>
      <c r="F226">
        <v>123579</v>
      </c>
      <c r="G226" t="s">
        <v>1249</v>
      </c>
      <c r="H226">
        <f>_xlfn.XLOOKUP(Table3[[#This Row],[SKU]],Table1[SKU],Table1[Quantity_Sold])</f>
        <v>5</v>
      </c>
      <c r="I226">
        <f>IF(AND(Table3[[#This Row],[Return_Reason]]="50% Missed",Table3[[#This Row],[Original_Amount_Paid]]&gt;0),Table3[[#This Row],[Original_Amount_Paid]]/2,0)</f>
        <v>4.1174999999999997</v>
      </c>
      <c r="J226" t="str">
        <f>_xlfn.XLOOKUP(Table3[[#This Row],[Transaction_ID]],Table1[Transaction_ID],Table1[Payment_Method])</f>
        <v>Credit Card</v>
      </c>
      <c r="K226" t="s">
        <v>745</v>
      </c>
      <c r="L226" t="b">
        <f>_xlfn.XLOOKUP(Table3[[#This Row],[Transaction_ID]],Table1[Transaction_ID],Table1[PC_Optimum_Scanned])</f>
        <v>1</v>
      </c>
      <c r="M226">
        <v>8.2349999999999994</v>
      </c>
    </row>
    <row r="227" spans="1:13" hidden="1" x14ac:dyDescent="0.45">
      <c r="A227" t="s">
        <v>1061</v>
      </c>
      <c r="B227" t="s">
        <v>145</v>
      </c>
      <c r="C227">
        <f>_xlfn.XLOOKUP(Table3[[#This Row],[Transaction_ID]],Table1[Transaction_ID],Table1[Cashier_ID])</f>
        <v>223</v>
      </c>
      <c r="D227" s="3">
        <f>_xlfn.XLOOKUP(Table3[[#This Row],[Transaction_ID]],Table1[Transaction_ID],Table1[Transaction_Date])</f>
        <v>45719</v>
      </c>
      <c r="E227" t="str">
        <f>TEXT(Transactions!$D227,"dddd")</f>
        <v>Friday</v>
      </c>
      <c r="F227">
        <v>123569</v>
      </c>
      <c r="G227" t="s">
        <v>1246</v>
      </c>
      <c r="H227">
        <v>0</v>
      </c>
      <c r="I227">
        <v>0</v>
      </c>
      <c r="J227" t="str">
        <f>_xlfn.XLOOKUP(Table3[[#This Row],[Transaction_ID]],Table1[Transaction_ID],Table1[Payment_Method])</f>
        <v>Credit Card</v>
      </c>
      <c r="K227" t="s">
        <v>1253</v>
      </c>
      <c r="L227" t="b">
        <v>0</v>
      </c>
      <c r="M227">
        <v>11.97</v>
      </c>
    </row>
    <row r="228" spans="1:13" hidden="1" x14ac:dyDescent="0.45">
      <c r="A228" t="s">
        <v>986</v>
      </c>
      <c r="B228" t="s">
        <v>147</v>
      </c>
      <c r="C228">
        <f>_xlfn.XLOOKUP(Table3[[#This Row],[Transaction_ID]],Table1[Transaction_ID],Table1[Cashier_ID])</f>
        <v>219</v>
      </c>
      <c r="D228" s="3">
        <f>_xlfn.XLOOKUP(Table3[[#This Row],[Transaction_ID]],Table1[Transaction_ID],Table1[Transaction_Date])</f>
        <v>45726</v>
      </c>
      <c r="E228" t="str">
        <f>TEXT(Transactions!$D228,"dddd")</f>
        <v>Friday</v>
      </c>
      <c r="F228">
        <v>123578</v>
      </c>
      <c r="G228" t="s">
        <v>759</v>
      </c>
      <c r="H228">
        <v>1</v>
      </c>
      <c r="I228" cm="1">
        <f t="array" ref="I228">_xlfn.XLOOKUP(Table3[[#This Row],[SKU]],Table4[SKU],Products!E$2:E$91)</f>
        <v>3.29</v>
      </c>
      <c r="J228" t="str">
        <f>_xlfn.XLOOKUP(Table3[[#This Row],[Transaction_ID]],Table1[Transaction_ID],Table1[Payment_Method])</f>
        <v>Debit Card</v>
      </c>
      <c r="K228" t="s">
        <v>745</v>
      </c>
      <c r="L228" t="b">
        <f>_xlfn.XLOOKUP(Table3[[#This Row],[Transaction_ID]],Table1[Transaction_ID],Table1[PC_Optimum_Scanned])</f>
        <v>1</v>
      </c>
      <c r="M228">
        <v>9.870000000000001</v>
      </c>
    </row>
    <row r="229" spans="1:13" hidden="1" x14ac:dyDescent="0.45">
      <c r="A229" t="s">
        <v>843</v>
      </c>
      <c r="B229" t="s">
        <v>371</v>
      </c>
      <c r="C229">
        <f>_xlfn.XLOOKUP(Table3[[#This Row],[Transaction_ID]],Table1[Transaction_ID],Table1[Cashier_ID])</f>
        <v>211</v>
      </c>
      <c r="D229" s="3">
        <f>_xlfn.XLOOKUP(Table3[[#This Row],[Transaction_ID]],Table1[Transaction_ID],Table1[Transaction_Date])</f>
        <v>45726</v>
      </c>
      <c r="E229" t="str">
        <f>TEXT(Transactions!$D229,"dddd")</f>
        <v>Monday</v>
      </c>
      <c r="F229">
        <v>123553</v>
      </c>
      <c r="G229" t="s">
        <v>1249</v>
      </c>
      <c r="H229">
        <v>5</v>
      </c>
      <c r="I229">
        <f>IF(AND(Table3[[#This Row],[Return_Reason]]="50% Missed",Table3[[#This Row],[Original_Amount_Paid]]&gt;0),Table3[[#This Row],[Original_Amount_Paid]]/2,0)</f>
        <v>12.475</v>
      </c>
      <c r="J229" t="str">
        <f>_xlfn.XLOOKUP(Table3[[#This Row],[Transaction_ID]],Table1[Transaction_ID],Table1[Payment_Method])</f>
        <v>Cash</v>
      </c>
      <c r="K229" t="s">
        <v>745</v>
      </c>
      <c r="L229" t="b">
        <f>_xlfn.XLOOKUP(Table3[[#This Row],[Transaction_ID]],Table1[Transaction_ID],Table1[PC_Optimum_Scanned])</f>
        <v>1</v>
      </c>
      <c r="M229">
        <v>24.95</v>
      </c>
    </row>
    <row r="230" spans="1:13" hidden="1" x14ac:dyDescent="0.45">
      <c r="A230" t="s">
        <v>1099</v>
      </c>
      <c r="B230" t="s">
        <v>371</v>
      </c>
      <c r="C230">
        <f>_xlfn.XLOOKUP(Table3[[#This Row],[Transaction_ID]],Table1[Transaction_ID],Table1[Cashier_ID])</f>
        <v>211</v>
      </c>
      <c r="D230" s="3">
        <f>_xlfn.XLOOKUP(Table3[[#This Row],[Transaction_ID]],Table1[Transaction_ID],Table1[Transaction_Date])</f>
        <v>45726</v>
      </c>
      <c r="E230" t="str">
        <f>TEXT(Transactions!$D230,"dddd")</f>
        <v>Monday</v>
      </c>
      <c r="F230">
        <v>123589</v>
      </c>
      <c r="G230" t="s">
        <v>1246</v>
      </c>
      <c r="H230">
        <v>0</v>
      </c>
      <c r="I230">
        <v>0</v>
      </c>
      <c r="J230" t="str">
        <f>_xlfn.XLOOKUP(Table3[[#This Row],[Transaction_ID]],Table1[Transaction_ID],Table1[Payment_Method])</f>
        <v>Cash</v>
      </c>
      <c r="K230" t="s">
        <v>1253</v>
      </c>
      <c r="L230" t="b">
        <v>0</v>
      </c>
      <c r="M230">
        <v>4.99</v>
      </c>
    </row>
    <row r="231" spans="1:13" hidden="1" x14ac:dyDescent="0.45">
      <c r="A231" t="s">
        <v>1052</v>
      </c>
      <c r="B231" t="s">
        <v>149</v>
      </c>
      <c r="C231">
        <f>_xlfn.XLOOKUP(Table3[[#This Row],[Transaction_ID]],Table1[Transaction_ID],Table1[Cashier_ID])</f>
        <v>215</v>
      </c>
      <c r="D231" s="3">
        <f>_xlfn.XLOOKUP(Table3[[#This Row],[Transaction_ID]],Table1[Transaction_ID],Table1[Transaction_Date])</f>
        <v>45723</v>
      </c>
      <c r="E231" t="str">
        <f>TEXT(Transactions!$D231,"dddd")</f>
        <v>Monday</v>
      </c>
      <c r="F231">
        <v>123591</v>
      </c>
      <c r="G231" t="s">
        <v>744</v>
      </c>
      <c r="H231">
        <v>1</v>
      </c>
      <c r="I231" cm="1">
        <f t="array" ref="I231">_xlfn.XLOOKUP(Table3[[#This Row],[SKU]],Table4[SKU],Products!E$2:E$91)</f>
        <v>4.49</v>
      </c>
      <c r="J231" t="str">
        <f>_xlfn.XLOOKUP(Table3[[#This Row],[Transaction_ID]],Table1[Transaction_ID],Table1[Payment_Method])</f>
        <v>Cash</v>
      </c>
      <c r="K231" t="s">
        <v>745</v>
      </c>
      <c r="L231" t="b">
        <f>_xlfn.XLOOKUP(Table3[[#This Row],[Transaction_ID]],Table1[Transaction_ID],Table1[PC_Optimum_Scanned])</f>
        <v>1</v>
      </c>
      <c r="M231">
        <v>8.98</v>
      </c>
    </row>
    <row r="232" spans="1:13" hidden="1" x14ac:dyDescent="0.45">
      <c r="A232" t="s">
        <v>1106</v>
      </c>
      <c r="B232" t="s">
        <v>149</v>
      </c>
      <c r="C232">
        <f>_xlfn.XLOOKUP(Table3[[#This Row],[Transaction_ID]],Table1[Transaction_ID],Table1[Cashier_ID])</f>
        <v>215</v>
      </c>
      <c r="D232" s="3">
        <f>_xlfn.XLOOKUP(Table3[[#This Row],[Transaction_ID]],Table1[Transaction_ID],Table1[Transaction_Date])</f>
        <v>45723</v>
      </c>
      <c r="E232" t="str">
        <f>TEXT(Transactions!$D232,"dddd")</f>
        <v>Monday</v>
      </c>
      <c r="F232">
        <v>123581</v>
      </c>
      <c r="G232" t="s">
        <v>1249</v>
      </c>
      <c r="H232">
        <v>5</v>
      </c>
      <c r="I232">
        <f>IF(AND(Table3[[#This Row],[Return_Reason]]="50% Missed",Table3[[#This Row],[Original_Amount_Paid]]&gt;0),Table3[[#This Row],[Original_Amount_Paid]]/2,0)</f>
        <v>7.4749999999999996</v>
      </c>
      <c r="J232" t="str">
        <f>_xlfn.XLOOKUP(Table3[[#This Row],[Transaction_ID]],Table1[Transaction_ID],Table1[Payment_Method])</f>
        <v>Cash</v>
      </c>
      <c r="K232" t="s">
        <v>745</v>
      </c>
      <c r="L232" t="b">
        <f>_xlfn.XLOOKUP(Table3[[#This Row],[Transaction_ID]],Table1[Transaction_ID],Table1[PC_Optimum_Scanned])</f>
        <v>1</v>
      </c>
      <c r="M232">
        <v>14.95</v>
      </c>
    </row>
    <row r="233" spans="1:13" hidden="1" x14ac:dyDescent="0.45">
      <c r="A233" t="s">
        <v>836</v>
      </c>
      <c r="B233" t="s">
        <v>150</v>
      </c>
      <c r="C233">
        <f>_xlfn.XLOOKUP(Table3[[#This Row],[Transaction_ID]],Table1[Transaction_ID],Table1[Cashier_ID])</f>
        <v>208</v>
      </c>
      <c r="D233" s="3">
        <f>_xlfn.XLOOKUP(Table3[[#This Row],[Transaction_ID]],Table1[Transaction_ID],Table1[Transaction_Date])</f>
        <v>45723</v>
      </c>
      <c r="E233" t="str">
        <f>TEXT(Transactions!$D233,"dddd")</f>
        <v>Monday</v>
      </c>
      <c r="F233">
        <v>123587</v>
      </c>
      <c r="G233" t="s">
        <v>748</v>
      </c>
      <c r="H233">
        <v>2</v>
      </c>
      <c r="I233" cm="1">
        <f t="array" ref="I233">_xlfn.XLOOKUP(Table3[[#This Row],[SKU]],Table4[SKU],Products!E$2:E$91)</f>
        <v>3.99</v>
      </c>
      <c r="J233" t="str">
        <f>_xlfn.XLOOKUP(Table3[[#This Row],[Transaction_ID]],Table1[Transaction_ID],Table1[Payment_Method])</f>
        <v>Cash</v>
      </c>
      <c r="K233" t="s">
        <v>745</v>
      </c>
      <c r="L233" t="b">
        <f>_xlfn.XLOOKUP(Table3[[#This Row],[Transaction_ID]],Table1[Transaction_ID],Table1[PC_Optimum_Scanned])</f>
        <v>1</v>
      </c>
      <c r="M233">
        <v>7.98</v>
      </c>
    </row>
    <row r="234" spans="1:13" hidden="1" x14ac:dyDescent="0.45">
      <c r="A234" t="s">
        <v>1148</v>
      </c>
      <c r="B234" t="s">
        <v>150</v>
      </c>
      <c r="C234">
        <f>_xlfn.XLOOKUP(Table3[[#This Row],[Transaction_ID]],Table1[Transaction_ID],Table1[Cashier_ID])</f>
        <v>208</v>
      </c>
      <c r="D234" s="3">
        <f>_xlfn.XLOOKUP(Table3[[#This Row],[Transaction_ID]],Table1[Transaction_ID],Table1[Transaction_Date])</f>
        <v>45723</v>
      </c>
      <c r="E234" t="str">
        <f>TEXT(Transactions!$D234,"dddd")</f>
        <v>Monday</v>
      </c>
      <c r="F234">
        <v>123561</v>
      </c>
      <c r="G234" t="s">
        <v>776</v>
      </c>
      <c r="H234">
        <v>1</v>
      </c>
      <c r="I234" cm="1">
        <f t="array" ref="I234">_xlfn.XLOOKUP(Table3[[#This Row],[SKU]],Table4[SKU],Products!E$2:E$91)</f>
        <v>8.99</v>
      </c>
      <c r="J234" t="str">
        <f>_xlfn.XLOOKUP(Table3[[#This Row],[Transaction_ID]],Table1[Transaction_ID],Table1[Payment_Method])</f>
        <v>Cash</v>
      </c>
      <c r="K234" t="s">
        <v>745</v>
      </c>
      <c r="L234" t="b">
        <f>_xlfn.XLOOKUP(Table3[[#This Row],[Transaction_ID]],Table1[Transaction_ID],Table1[PC_Optimum_Scanned])</f>
        <v>1</v>
      </c>
      <c r="M234">
        <v>35.96</v>
      </c>
    </row>
    <row r="235" spans="1:13" hidden="1" x14ac:dyDescent="0.45">
      <c r="A235" t="s">
        <v>1043</v>
      </c>
      <c r="B235" t="s">
        <v>150</v>
      </c>
      <c r="C235">
        <f>_xlfn.XLOOKUP(Table3[[#This Row],[Transaction_ID]],Table1[Transaction_ID],Table1[Cashier_ID])</f>
        <v>208</v>
      </c>
      <c r="D235" s="3">
        <f>_xlfn.XLOOKUP(Table3[[#This Row],[Transaction_ID]],Table1[Transaction_ID],Table1[Transaction_Date])</f>
        <v>45723</v>
      </c>
      <c r="E235" t="str">
        <f>TEXT(Transactions!$D235,"dddd")</f>
        <v>Monday</v>
      </c>
      <c r="F235">
        <v>123585</v>
      </c>
      <c r="G235" t="s">
        <v>753</v>
      </c>
      <c r="H235">
        <v>5</v>
      </c>
      <c r="I235">
        <v>0</v>
      </c>
      <c r="J235" t="str">
        <f>_xlfn.XLOOKUP(Table3[[#This Row],[Transaction_ID]],Table1[Transaction_ID],Table1[Payment_Method])</f>
        <v>Cash</v>
      </c>
      <c r="K235" t="s">
        <v>1253</v>
      </c>
      <c r="L235" t="b">
        <v>0</v>
      </c>
      <c r="M235">
        <v>14.95</v>
      </c>
    </row>
    <row r="236" spans="1:13" hidden="1" x14ac:dyDescent="0.45">
      <c r="A236" t="s">
        <v>881</v>
      </c>
      <c r="B236" t="s">
        <v>372</v>
      </c>
      <c r="C236">
        <f>_xlfn.XLOOKUP(Table3[[#This Row],[Transaction_ID]],Table1[Transaction_ID],Table1[Cashier_ID])</f>
        <v>214</v>
      </c>
      <c r="D236" s="3">
        <f>_xlfn.XLOOKUP(Table3[[#This Row],[Transaction_ID]],Table1[Transaction_ID],Table1[Transaction_Date])</f>
        <v>45723</v>
      </c>
      <c r="E236" t="str">
        <f>TEXT(Transactions!$D236,"dddd")</f>
        <v>Monday</v>
      </c>
      <c r="F236">
        <v>123528</v>
      </c>
      <c r="G236" t="s">
        <v>744</v>
      </c>
      <c r="H236">
        <v>4</v>
      </c>
      <c r="I236" cm="1">
        <f t="array" ref="I236">_xlfn.XLOOKUP(Table3[[#This Row],[SKU]],Table4[SKU],Products!E$2:E$91)</f>
        <v>3.99</v>
      </c>
      <c r="J236" t="str">
        <f>_xlfn.XLOOKUP(Table3[[#This Row],[Transaction_ID]],Table1[Transaction_ID],Table1[Payment_Method])</f>
        <v>Cash</v>
      </c>
      <c r="K236" t="s">
        <v>745</v>
      </c>
      <c r="L236" t="b">
        <f>_xlfn.XLOOKUP(Table3[[#This Row],[Transaction_ID]],Table1[Transaction_ID],Table1[PC_Optimum_Scanned])</f>
        <v>1</v>
      </c>
      <c r="M236">
        <v>15.96</v>
      </c>
    </row>
    <row r="237" spans="1:13" hidden="1" x14ac:dyDescent="0.45">
      <c r="A237" t="s">
        <v>1183</v>
      </c>
      <c r="B237" t="s">
        <v>372</v>
      </c>
      <c r="C237">
        <f>_xlfn.XLOOKUP(Table3[[#This Row],[Transaction_ID]],Table1[Transaction_ID],Table1[Cashier_ID])</f>
        <v>214</v>
      </c>
      <c r="D237" s="3">
        <f>_xlfn.XLOOKUP(Table3[[#This Row],[Transaction_ID]],Table1[Transaction_ID],Table1[Transaction_Date])</f>
        <v>45723</v>
      </c>
      <c r="E237" t="str">
        <f>TEXT(Transactions!$D237,"dddd")</f>
        <v>Monday</v>
      </c>
      <c r="F237">
        <v>123526</v>
      </c>
      <c r="G237" t="s">
        <v>1246</v>
      </c>
      <c r="H237">
        <v>0</v>
      </c>
      <c r="I237">
        <v>0</v>
      </c>
      <c r="J237" t="str">
        <f>_xlfn.XLOOKUP(Table3[[#This Row],[Transaction_ID]],Table1[Transaction_ID],Table1[Payment_Method])</f>
        <v>Cash</v>
      </c>
      <c r="K237" t="s">
        <v>1253</v>
      </c>
      <c r="L237" t="b">
        <v>0</v>
      </c>
      <c r="M237">
        <v>5.49</v>
      </c>
    </row>
    <row r="238" spans="1:13" hidden="1" x14ac:dyDescent="0.45">
      <c r="A238" t="s">
        <v>828</v>
      </c>
      <c r="B238" t="s">
        <v>151</v>
      </c>
      <c r="C238">
        <f>_xlfn.XLOOKUP(Table3[[#This Row],[Transaction_ID]],Table1[Transaction_ID],Table1[Cashier_ID])</f>
        <v>209</v>
      </c>
      <c r="D238" s="3">
        <f>_xlfn.XLOOKUP(Table3[[#This Row],[Transaction_ID]],Table1[Transaction_ID],Table1[Transaction_Date])</f>
        <v>45705</v>
      </c>
      <c r="E238" t="str">
        <f>TEXT(Transactions!$D238,"dddd")</f>
        <v>Monday</v>
      </c>
      <c r="F238">
        <v>123573</v>
      </c>
      <c r="G238" t="s">
        <v>1247</v>
      </c>
      <c r="H238">
        <v>0</v>
      </c>
      <c r="I238" cm="1">
        <f t="array" ref="I238">_xlfn.XLOOKUP(Table3[[#This Row],[SKU]],Table4[SKU],Products!E$2:E$91)</f>
        <v>2.99</v>
      </c>
      <c r="J238" t="str">
        <f>_xlfn.XLOOKUP(Table3[[#This Row],[Transaction_ID]],Table1[Transaction_ID],Table1[Payment_Method])</f>
        <v>Debit Card</v>
      </c>
      <c r="K238" t="s">
        <v>745</v>
      </c>
      <c r="L238" t="b">
        <f>_xlfn.XLOOKUP(Table3[[#This Row],[Transaction_ID]],Table1[Transaction_ID],Table1[PC_Optimum_Scanned])</f>
        <v>1</v>
      </c>
      <c r="M238">
        <v>11.96</v>
      </c>
    </row>
    <row r="239" spans="1:13" hidden="1" x14ac:dyDescent="0.45">
      <c r="A239" t="s">
        <v>983</v>
      </c>
      <c r="B239" t="s">
        <v>152</v>
      </c>
      <c r="C239">
        <f>_xlfn.XLOOKUP(Table3[[#This Row],[Transaction_ID]],Table1[Transaction_ID],Table1[Cashier_ID])</f>
        <v>216</v>
      </c>
      <c r="D239" s="3">
        <f>_xlfn.XLOOKUP(Table3[[#This Row],[Transaction_ID]],Table1[Transaction_ID],Table1[Transaction_Date])</f>
        <v>45705</v>
      </c>
      <c r="E239" t="str">
        <f>TEXT(Transactions!$D239,"dddd")</f>
        <v>Monday</v>
      </c>
      <c r="F239">
        <v>123523</v>
      </c>
      <c r="G239" t="s">
        <v>748</v>
      </c>
      <c r="H239">
        <v>1</v>
      </c>
      <c r="I239" cm="1">
        <f t="array" ref="I239">_xlfn.XLOOKUP(Table3[[#This Row],[SKU]],Table4[SKU],Products!E$2:E$91)</f>
        <v>5.99</v>
      </c>
      <c r="J239" t="str">
        <f>_xlfn.XLOOKUP(Table3[[#This Row],[Transaction_ID]],Table1[Transaction_ID],Table1[Payment_Method])</f>
        <v>Debit Card</v>
      </c>
      <c r="K239" t="s">
        <v>745</v>
      </c>
      <c r="L239" t="b">
        <f>_xlfn.XLOOKUP(Table3[[#This Row],[Transaction_ID]],Table1[Transaction_ID],Table1[PC_Optimum_Scanned])</f>
        <v>1</v>
      </c>
      <c r="M239">
        <v>11.98</v>
      </c>
    </row>
    <row r="240" spans="1:13" hidden="1" x14ac:dyDescent="0.45">
      <c r="A240" t="s">
        <v>1158</v>
      </c>
      <c r="B240" t="s">
        <v>153</v>
      </c>
      <c r="C240">
        <f>_xlfn.XLOOKUP(Table3[[#This Row],[Transaction_ID]],Table1[Transaction_ID],Table1[Cashier_ID])</f>
        <v>221</v>
      </c>
      <c r="D240" s="3">
        <f>_xlfn.XLOOKUP(Table3[[#This Row],[Transaction_ID]],Table1[Transaction_ID],Table1[Transaction_Date])</f>
        <v>45715</v>
      </c>
      <c r="E240" t="str">
        <f>TEXT(Transactions!$D240,"dddd")</f>
        <v>Friday</v>
      </c>
      <c r="F240">
        <v>123552</v>
      </c>
      <c r="G240" t="s">
        <v>1247</v>
      </c>
      <c r="H240">
        <v>0</v>
      </c>
      <c r="I240" cm="1">
        <f t="array" ref="I240">_xlfn.XLOOKUP(Table3[[#This Row],[SKU]],Table4[SKU],Products!E$2:E$91)</f>
        <v>5.49</v>
      </c>
      <c r="J240" t="str">
        <f>_xlfn.XLOOKUP(Table3[[#This Row],[Transaction_ID]],Table1[Transaction_ID],Table1[Payment_Method])</f>
        <v>Debit Card</v>
      </c>
      <c r="K240" t="s">
        <v>745</v>
      </c>
      <c r="L240" t="b">
        <f>_xlfn.XLOOKUP(Table3[[#This Row],[Transaction_ID]],Table1[Transaction_ID],Table1[PC_Optimum_Scanned])</f>
        <v>1</v>
      </c>
      <c r="M240">
        <v>10.98</v>
      </c>
    </row>
    <row r="241" spans="1:13" hidden="1" x14ac:dyDescent="0.45">
      <c r="A241" t="s">
        <v>777</v>
      </c>
      <c r="B241" t="s">
        <v>154</v>
      </c>
      <c r="C241">
        <f>_xlfn.XLOOKUP(Table3[[#This Row],[Transaction_ID]],Table1[Transaction_ID],Table1[Cashier_ID])</f>
        <v>219</v>
      </c>
      <c r="D241" s="3">
        <f>_xlfn.XLOOKUP(Table3[[#This Row],[Transaction_ID]],Table1[Transaction_ID],Table1[Transaction_Date])</f>
        <v>45715</v>
      </c>
      <c r="E241" t="str">
        <f>TEXT(Transactions!$D241,"dddd")</f>
        <v>Friday</v>
      </c>
      <c r="F241">
        <v>123556</v>
      </c>
      <c r="G241" t="s">
        <v>776</v>
      </c>
      <c r="H241">
        <v>2</v>
      </c>
      <c r="I241" cm="1">
        <f t="array" ref="I241">_xlfn.XLOOKUP(Table3[[#This Row],[SKU]],Table4[SKU],Products!E$2:E$91)</f>
        <v>9.99</v>
      </c>
      <c r="J241" t="str">
        <f>_xlfn.XLOOKUP(Table3[[#This Row],[Transaction_ID]],Table1[Transaction_ID],Table1[Payment_Method])</f>
        <v>Cash</v>
      </c>
      <c r="K241" t="s">
        <v>745</v>
      </c>
      <c r="L241" t="b">
        <f>_xlfn.XLOOKUP(Table3[[#This Row],[Transaction_ID]],Table1[Transaction_ID],Table1[PC_Optimum_Scanned])</f>
        <v>1</v>
      </c>
      <c r="M241">
        <v>19.98</v>
      </c>
    </row>
    <row r="242" spans="1:13" hidden="1" x14ac:dyDescent="0.45">
      <c r="A242" t="s">
        <v>916</v>
      </c>
      <c r="B242" t="s">
        <v>156</v>
      </c>
      <c r="C242">
        <f>_xlfn.XLOOKUP(Table3[[#This Row],[Transaction_ID]],Table1[Transaction_ID],Table1[Cashier_ID])</f>
        <v>214</v>
      </c>
      <c r="D242" s="3">
        <f>_xlfn.XLOOKUP(Table3[[#This Row],[Transaction_ID]],Table1[Transaction_ID],Table1[Transaction_Date])</f>
        <v>45715</v>
      </c>
      <c r="E242" t="str">
        <f>TEXT(Transactions!$D242,"dddd")</f>
        <v>Friday</v>
      </c>
      <c r="F242">
        <v>123554</v>
      </c>
      <c r="G242" t="s">
        <v>753</v>
      </c>
      <c r="H242">
        <v>4</v>
      </c>
      <c r="I242">
        <v>0</v>
      </c>
      <c r="J242" t="str">
        <f>_xlfn.XLOOKUP(Table3[[#This Row],[Transaction_ID]],Table1[Transaction_ID],Table1[Payment_Method])</f>
        <v>Cash</v>
      </c>
      <c r="K242" t="s">
        <v>1253</v>
      </c>
      <c r="L242" t="b">
        <v>0</v>
      </c>
      <c r="M242">
        <v>9.9600000000000009</v>
      </c>
    </row>
    <row r="243" spans="1:13" hidden="1" x14ac:dyDescent="0.45">
      <c r="A243" t="s">
        <v>1024</v>
      </c>
      <c r="B243" t="s">
        <v>156</v>
      </c>
      <c r="C243">
        <f>_xlfn.XLOOKUP(Table3[[#This Row],[Transaction_ID]],Table1[Transaction_ID],Table1[Cashier_ID])</f>
        <v>214</v>
      </c>
      <c r="D243" s="3">
        <f>_xlfn.XLOOKUP(Table3[[#This Row],[Transaction_ID]],Table1[Transaction_ID],Table1[Transaction_Date])</f>
        <v>45715</v>
      </c>
      <c r="E243" t="str">
        <f>TEXT(Transactions!$D243,"dddd")</f>
        <v>Monday</v>
      </c>
      <c r="F243">
        <v>123544</v>
      </c>
      <c r="G243" t="s">
        <v>1246</v>
      </c>
      <c r="H243">
        <v>0</v>
      </c>
      <c r="I243">
        <v>0</v>
      </c>
      <c r="J243" t="str">
        <f>_xlfn.XLOOKUP(Table3[[#This Row],[Transaction_ID]],Table1[Transaction_ID],Table1[Payment_Method])</f>
        <v>Cash</v>
      </c>
      <c r="K243" t="s">
        <v>1253</v>
      </c>
      <c r="L243" t="b">
        <v>0</v>
      </c>
      <c r="M243">
        <v>4.99</v>
      </c>
    </row>
    <row r="244" spans="1:13" hidden="1" x14ac:dyDescent="0.45">
      <c r="A244" t="s">
        <v>1151</v>
      </c>
      <c r="B244" t="s">
        <v>373</v>
      </c>
      <c r="C244">
        <f>_xlfn.XLOOKUP(Table3[[#This Row],[Transaction_ID]],Table1[Transaction_ID],Table1[Cashier_ID])</f>
        <v>216</v>
      </c>
      <c r="D244" s="3">
        <f>_xlfn.XLOOKUP(Table3[[#This Row],[Transaction_ID]],Table1[Transaction_ID],Table1[Transaction_Date])</f>
        <v>45723</v>
      </c>
      <c r="E244" t="str">
        <f>TEXT(Transactions!$D244,"dddd")</f>
        <v>Monday</v>
      </c>
      <c r="F244">
        <v>123569</v>
      </c>
      <c r="G244" t="s">
        <v>759</v>
      </c>
      <c r="H244">
        <v>1</v>
      </c>
      <c r="I244" cm="1">
        <f t="array" ref="I244">_xlfn.XLOOKUP(Table3[[#This Row],[SKU]],Table4[SKU],Products!E$2:E$91)</f>
        <v>3.99</v>
      </c>
      <c r="J244" t="str">
        <f>_xlfn.XLOOKUP(Table3[[#This Row],[Transaction_ID]],Table1[Transaction_ID],Table1[Payment_Method])</f>
        <v>Cash</v>
      </c>
      <c r="K244" t="s">
        <v>745</v>
      </c>
      <c r="L244" t="b">
        <f>_xlfn.XLOOKUP(Table3[[#This Row],[Transaction_ID]],Table1[Transaction_ID],Table1[PC_Optimum_Scanned])</f>
        <v>1</v>
      </c>
      <c r="M244">
        <v>19.95</v>
      </c>
    </row>
    <row r="245" spans="1:13" hidden="1" x14ac:dyDescent="0.45">
      <c r="A245" t="s">
        <v>750</v>
      </c>
      <c r="B245" t="s">
        <v>373</v>
      </c>
      <c r="C245">
        <f>_xlfn.XLOOKUP(Table3[[#This Row],[Transaction_ID]],Table1[Transaction_ID],Table1[Cashier_ID])</f>
        <v>216</v>
      </c>
      <c r="D245" s="3">
        <f>_xlfn.XLOOKUP(Table3[[#This Row],[Transaction_ID]],Table1[Transaction_ID],Table1[Transaction_Date])</f>
        <v>45723</v>
      </c>
      <c r="E245" t="str">
        <f>TEXT(Transactions!$D245,"dddd")</f>
        <v>Thursday</v>
      </c>
      <c r="F245">
        <v>123549</v>
      </c>
      <c r="G245" t="s">
        <v>1247</v>
      </c>
      <c r="H245">
        <v>0</v>
      </c>
      <c r="I245" cm="1">
        <f t="array" ref="I245">_xlfn.XLOOKUP(Table3[[#This Row],[SKU]],Table4[SKU],Products!E$2:E$91)</f>
        <v>4.99</v>
      </c>
      <c r="J245" t="str">
        <f>_xlfn.XLOOKUP(Table3[[#This Row],[Transaction_ID]],Table1[Transaction_ID],Table1[Payment_Method])</f>
        <v>Cash</v>
      </c>
      <c r="K245" t="s">
        <v>745</v>
      </c>
      <c r="L245" t="b">
        <f>_xlfn.XLOOKUP(Table3[[#This Row],[Transaction_ID]],Table1[Transaction_ID],Table1[PC_Optimum_Scanned])</f>
        <v>1</v>
      </c>
      <c r="M245">
        <v>19.96</v>
      </c>
    </row>
    <row r="246" spans="1:13" hidden="1" x14ac:dyDescent="0.45">
      <c r="A246" t="s">
        <v>742</v>
      </c>
      <c r="B246" t="s">
        <v>374</v>
      </c>
      <c r="C246">
        <f>_xlfn.XLOOKUP(Table3[[#This Row],[Transaction_ID]],Table1[Transaction_ID],Table1[Cashier_ID])</f>
        <v>222</v>
      </c>
      <c r="D246" s="3">
        <f>_xlfn.XLOOKUP(Table3[[#This Row],[Transaction_ID]],Table1[Transaction_ID],Table1[Transaction_Date])</f>
        <v>45723</v>
      </c>
      <c r="E246" t="str">
        <f>TEXT(Transactions!$D246,"dddd")</f>
        <v>Thursday</v>
      </c>
      <c r="F246">
        <v>123526</v>
      </c>
      <c r="G246" t="s">
        <v>759</v>
      </c>
      <c r="H246">
        <v>0</v>
      </c>
      <c r="I246" cm="1">
        <f t="array" ref="I246">_xlfn.XLOOKUP(Table3[[#This Row],[SKU]],Table4[SKU],Products!E$2:E$91)</f>
        <v>5.49</v>
      </c>
      <c r="J246" t="str">
        <f>_xlfn.XLOOKUP(Table3[[#This Row],[Transaction_ID]],Table1[Transaction_ID],Table1[Payment_Method])</f>
        <v>Credit Card</v>
      </c>
      <c r="K246" t="s">
        <v>745</v>
      </c>
      <c r="L246" t="b">
        <f>_xlfn.XLOOKUP(Table3[[#This Row],[Transaction_ID]],Table1[Transaction_ID],Table1[PC_Optimum_Scanned])</f>
        <v>1</v>
      </c>
      <c r="M246">
        <v>5.49</v>
      </c>
    </row>
    <row r="247" spans="1:13" hidden="1" x14ac:dyDescent="0.45">
      <c r="A247" t="s">
        <v>942</v>
      </c>
      <c r="B247" t="s">
        <v>374</v>
      </c>
      <c r="C247">
        <f>_xlfn.XLOOKUP(Table3[[#This Row],[Transaction_ID]],Table1[Transaction_ID],Table1[Cashier_ID])</f>
        <v>222</v>
      </c>
      <c r="D247" s="3">
        <f>_xlfn.XLOOKUP(Table3[[#This Row],[Transaction_ID]],Table1[Transaction_ID],Table1[Transaction_Date])</f>
        <v>45723</v>
      </c>
      <c r="E247" t="str">
        <f>TEXT(Transactions!$D247,"dddd")</f>
        <v>Thursday</v>
      </c>
      <c r="F247">
        <v>123569</v>
      </c>
      <c r="G247" t="s">
        <v>744</v>
      </c>
      <c r="H247">
        <v>2</v>
      </c>
      <c r="I247" cm="1">
        <f t="array" ref="I247">_xlfn.XLOOKUP(Table3[[#This Row],[SKU]],Table4[SKU],Products!E$2:E$91)</f>
        <v>3.99</v>
      </c>
      <c r="J247" t="str">
        <f>_xlfn.XLOOKUP(Table3[[#This Row],[Transaction_ID]],Table1[Transaction_ID],Table1[Payment_Method])</f>
        <v>Credit Card</v>
      </c>
      <c r="K247" t="s">
        <v>745</v>
      </c>
      <c r="L247" t="b">
        <f>_xlfn.XLOOKUP(Table3[[#This Row],[Transaction_ID]],Table1[Transaction_ID],Table1[PC_Optimum_Scanned])</f>
        <v>1</v>
      </c>
      <c r="M247">
        <v>7.98</v>
      </c>
    </row>
    <row r="248" spans="1:13" hidden="1" x14ac:dyDescent="0.45">
      <c r="A248" t="s">
        <v>1147</v>
      </c>
      <c r="B248" t="s">
        <v>374</v>
      </c>
      <c r="C248">
        <f>_xlfn.XLOOKUP(Table3[[#This Row],[Transaction_ID]],Table1[Transaction_ID],Table1[Cashier_ID])</f>
        <v>222</v>
      </c>
      <c r="D248" s="3">
        <f>_xlfn.XLOOKUP(Table3[[#This Row],[Transaction_ID]],Table1[Transaction_ID],Table1[Transaction_Date])</f>
        <v>45723</v>
      </c>
      <c r="E248" t="str">
        <f>TEXT(Transactions!$D248,"dddd")</f>
        <v>Thursday</v>
      </c>
      <c r="F248">
        <v>123591</v>
      </c>
      <c r="G248" t="s">
        <v>1246</v>
      </c>
      <c r="H248">
        <v>0</v>
      </c>
      <c r="I248">
        <v>0</v>
      </c>
      <c r="J248" t="str">
        <f>_xlfn.XLOOKUP(Table3[[#This Row],[Transaction_ID]],Table1[Transaction_ID],Table1[Payment_Method])</f>
        <v>Credit Card</v>
      </c>
      <c r="K248" t="s">
        <v>1253</v>
      </c>
      <c r="L248" t="b">
        <v>0</v>
      </c>
      <c r="M248">
        <v>13.47</v>
      </c>
    </row>
    <row r="249" spans="1:13" hidden="1" x14ac:dyDescent="0.45">
      <c r="A249" t="s">
        <v>1219</v>
      </c>
      <c r="B249" t="s">
        <v>158</v>
      </c>
      <c r="C249">
        <f>_xlfn.XLOOKUP(Table3[[#This Row],[Transaction_ID]],Table1[Transaction_ID],Table1[Cashier_ID])</f>
        <v>214</v>
      </c>
      <c r="D249" s="3">
        <f>_xlfn.XLOOKUP(Table3[[#This Row],[Transaction_ID]],Table1[Transaction_ID],Table1[Transaction_Date])</f>
        <v>45721</v>
      </c>
      <c r="E249" t="str">
        <f>TEXT(Transactions!$D249,"dddd")</f>
        <v>Friday</v>
      </c>
      <c r="F249">
        <v>123516</v>
      </c>
      <c r="G249" t="s">
        <v>1246</v>
      </c>
      <c r="H249">
        <v>0</v>
      </c>
      <c r="I249">
        <v>0</v>
      </c>
      <c r="J249" t="str">
        <f>_xlfn.XLOOKUP(Table3[[#This Row],[Transaction_ID]],Table1[Transaction_ID],Table1[Payment_Method])</f>
        <v>Credit Card</v>
      </c>
      <c r="K249" t="s">
        <v>1253</v>
      </c>
      <c r="L249" t="b">
        <v>0</v>
      </c>
      <c r="M249">
        <v>31.96</v>
      </c>
    </row>
    <row r="250" spans="1:13" hidden="1" x14ac:dyDescent="0.45">
      <c r="A250" t="s">
        <v>1008</v>
      </c>
      <c r="B250" t="s">
        <v>375</v>
      </c>
      <c r="C250">
        <f>_xlfn.XLOOKUP(Table3[[#This Row],[Transaction_ID]],Table1[Transaction_ID],Table1[Cashier_ID])</f>
        <v>217</v>
      </c>
      <c r="D250" s="3">
        <f>_xlfn.XLOOKUP(Table3[[#This Row],[Transaction_ID]],Table1[Transaction_ID],Table1[Transaction_Date])</f>
        <v>45721</v>
      </c>
      <c r="E250" t="str">
        <f>TEXT(Transactions!$D250,"dddd")</f>
        <v>Friday</v>
      </c>
      <c r="F250">
        <v>123574</v>
      </c>
      <c r="G250" t="s">
        <v>1246</v>
      </c>
      <c r="H250">
        <v>0</v>
      </c>
      <c r="I250">
        <v>0</v>
      </c>
      <c r="J250" t="str">
        <f>_xlfn.XLOOKUP(Table3[[#This Row],[Transaction_ID]],Table1[Transaction_ID],Table1[Payment_Method])</f>
        <v>Credit Card</v>
      </c>
      <c r="K250" t="s">
        <v>1253</v>
      </c>
      <c r="L250" t="b">
        <v>0</v>
      </c>
      <c r="M250">
        <v>24.95</v>
      </c>
    </row>
    <row r="251" spans="1:13" hidden="1" x14ac:dyDescent="0.45">
      <c r="A251" t="s">
        <v>1121</v>
      </c>
      <c r="B251" t="s">
        <v>159</v>
      </c>
      <c r="C251">
        <f>_xlfn.XLOOKUP(Table3[[#This Row],[Transaction_ID]],Table1[Transaction_ID],Table1[Cashier_ID])</f>
        <v>213</v>
      </c>
      <c r="D251" s="3">
        <f>_xlfn.XLOOKUP(Table3[[#This Row],[Transaction_ID]],Table1[Transaction_ID],Table1[Transaction_Date])</f>
        <v>45719</v>
      </c>
      <c r="E251" t="str">
        <f>TEXT(Transactions!$D251,"dddd")</f>
        <v>Wednesday</v>
      </c>
      <c r="F251">
        <v>123584</v>
      </c>
      <c r="G251" t="s">
        <v>744</v>
      </c>
      <c r="H251">
        <v>5</v>
      </c>
      <c r="I251" cm="1">
        <f t="array" ref="I251">_xlfn.XLOOKUP(Table3[[#This Row],[SKU]],Table4[SKU],Products!E$2:E$91)</f>
        <v>4.99</v>
      </c>
      <c r="J251" t="str">
        <f>_xlfn.XLOOKUP(Table3[[#This Row],[Transaction_ID]],Table1[Transaction_ID],Table1[Payment_Method])</f>
        <v>Debit Card</v>
      </c>
      <c r="K251" t="s">
        <v>745</v>
      </c>
      <c r="L251" t="b">
        <f>_xlfn.XLOOKUP(Table3[[#This Row],[Transaction_ID]],Table1[Transaction_ID],Table1[PC_Optimum_Scanned])</f>
        <v>1</v>
      </c>
      <c r="M251">
        <v>24.95</v>
      </c>
    </row>
    <row r="252" spans="1:13" hidden="1" x14ac:dyDescent="0.45">
      <c r="A252" t="s">
        <v>876</v>
      </c>
      <c r="B252" t="s">
        <v>159</v>
      </c>
      <c r="C252">
        <f>_xlfn.XLOOKUP(Table3[[#This Row],[Transaction_ID]],Table1[Transaction_ID],Table1[Cashier_ID])</f>
        <v>213</v>
      </c>
      <c r="D252" s="3">
        <f>_xlfn.XLOOKUP(Table3[[#This Row],[Transaction_ID]],Table1[Transaction_ID],Table1[Transaction_Date])</f>
        <v>45719</v>
      </c>
      <c r="E252" t="str">
        <f>TEXT(Transactions!$D252,"dddd")</f>
        <v>Wednesday</v>
      </c>
      <c r="F252">
        <v>123554</v>
      </c>
      <c r="G252" t="s">
        <v>744</v>
      </c>
      <c r="H252">
        <v>5</v>
      </c>
      <c r="I252" cm="1">
        <f t="array" ref="I252">_xlfn.XLOOKUP(Table3[[#This Row],[SKU]],Table4[SKU],Products!E$2:E$91)</f>
        <v>2.4900000000000002</v>
      </c>
      <c r="J252" t="str">
        <f>_xlfn.XLOOKUP(Table3[[#This Row],[Transaction_ID]],Table1[Transaction_ID],Table1[Payment_Method])</f>
        <v>Debit Card</v>
      </c>
      <c r="K252" t="s">
        <v>745</v>
      </c>
      <c r="L252" t="b">
        <f>_xlfn.XLOOKUP(Table3[[#This Row],[Transaction_ID]],Table1[Transaction_ID],Table1[PC_Optimum_Scanned])</f>
        <v>1</v>
      </c>
      <c r="M252">
        <v>12.45</v>
      </c>
    </row>
    <row r="253" spans="1:13" hidden="1" x14ac:dyDescent="0.45">
      <c r="A253" t="s">
        <v>1016</v>
      </c>
      <c r="B253" t="s">
        <v>377</v>
      </c>
      <c r="C253">
        <f>_xlfn.XLOOKUP(Table3[[#This Row],[Transaction_ID]],Table1[Transaction_ID],Table1[Cashier_ID])</f>
        <v>214</v>
      </c>
      <c r="D253" s="3">
        <f>_xlfn.XLOOKUP(Table3[[#This Row],[Transaction_ID]],Table1[Transaction_ID],Table1[Transaction_Date])</f>
        <v>45719</v>
      </c>
      <c r="E253" t="str">
        <f>TEXT(Transactions!$D253,"dddd")</f>
        <v>Wednesday</v>
      </c>
      <c r="F253">
        <v>123561</v>
      </c>
      <c r="G253" t="s">
        <v>1247</v>
      </c>
      <c r="H253">
        <v>0</v>
      </c>
      <c r="I253" cm="1">
        <f t="array" ref="I253">_xlfn.XLOOKUP(Table3[[#This Row],[SKU]],Table4[SKU],Products!E$2:E$91)</f>
        <v>8.99</v>
      </c>
      <c r="J253" t="str">
        <f>_xlfn.XLOOKUP(Table3[[#This Row],[Transaction_ID]],Table1[Transaction_ID],Table1[Payment_Method])</f>
        <v>Debit Card</v>
      </c>
      <c r="K253" t="s">
        <v>745</v>
      </c>
      <c r="L253" t="b">
        <f>_xlfn.XLOOKUP(Table3[[#This Row],[Transaction_ID]],Table1[Transaction_ID],Table1[PC_Optimum_Scanned])</f>
        <v>1</v>
      </c>
      <c r="M253">
        <v>17.98</v>
      </c>
    </row>
    <row r="254" spans="1:13" hidden="1" x14ac:dyDescent="0.45">
      <c r="A254" t="s">
        <v>1004</v>
      </c>
      <c r="B254" t="s">
        <v>160</v>
      </c>
      <c r="C254">
        <f>_xlfn.XLOOKUP(Table3[[#This Row],[Transaction_ID]],Table1[Transaction_ID],Table1[Cashier_ID])</f>
        <v>219</v>
      </c>
      <c r="D254" s="3">
        <f>_xlfn.XLOOKUP(Table3[[#This Row],[Transaction_ID]],Table1[Transaction_ID],Table1[Transaction_Date])</f>
        <v>45719</v>
      </c>
      <c r="E254" t="str">
        <f>TEXT(Transactions!$D254,"dddd")</f>
        <v>Wednesday</v>
      </c>
      <c r="F254">
        <v>123541</v>
      </c>
      <c r="G254" t="s">
        <v>748</v>
      </c>
      <c r="H254">
        <v>5</v>
      </c>
      <c r="I254" cm="1">
        <f t="array" ref="I254">_xlfn.XLOOKUP(Table3[[#This Row],[SKU]],Table4[SKU],Products!E$2:E$91)</f>
        <v>6.99</v>
      </c>
      <c r="J254" t="str">
        <f>_xlfn.XLOOKUP(Table3[[#This Row],[Transaction_ID]],Table1[Transaction_ID],Table1[Payment_Method])</f>
        <v>Debit Card</v>
      </c>
      <c r="K254" t="s">
        <v>745</v>
      </c>
      <c r="L254" t="b">
        <f>_xlfn.XLOOKUP(Table3[[#This Row],[Transaction_ID]],Table1[Transaction_ID],Table1[PC_Optimum_Scanned])</f>
        <v>1</v>
      </c>
      <c r="M254">
        <v>34.950000000000003</v>
      </c>
    </row>
    <row r="255" spans="1:13" hidden="1" x14ac:dyDescent="0.45">
      <c r="A255" t="s">
        <v>1142</v>
      </c>
      <c r="B255" t="s">
        <v>160</v>
      </c>
      <c r="C255">
        <f>_xlfn.XLOOKUP(Table3[[#This Row],[Transaction_ID]],Table1[Transaction_ID],Table1[Cashier_ID])</f>
        <v>219</v>
      </c>
      <c r="D255" s="3">
        <f>_xlfn.XLOOKUP(Table3[[#This Row],[Transaction_ID]],Table1[Transaction_ID],Table1[Transaction_Date])</f>
        <v>45719</v>
      </c>
      <c r="E255" t="str">
        <f>TEXT(Transactions!$D255,"dddd")</f>
        <v>Monday</v>
      </c>
      <c r="F255">
        <v>123560</v>
      </c>
      <c r="G255" t="s">
        <v>1247</v>
      </c>
      <c r="H255">
        <v>0</v>
      </c>
      <c r="I255" cm="1">
        <f t="array" ref="I255">_xlfn.XLOOKUP(Table3[[#This Row],[SKU]],Table4[SKU],Products!E$2:E$91)</f>
        <v>7.99</v>
      </c>
      <c r="J255" t="str">
        <f>_xlfn.XLOOKUP(Table3[[#This Row],[Transaction_ID]],Table1[Transaction_ID],Table1[Payment_Method])</f>
        <v>Debit Card</v>
      </c>
      <c r="K255" t="s">
        <v>745</v>
      </c>
      <c r="L255" t="b">
        <f>_xlfn.XLOOKUP(Table3[[#This Row],[Transaction_ID]],Table1[Transaction_ID],Table1[PC_Optimum_Scanned])</f>
        <v>1</v>
      </c>
      <c r="M255">
        <v>15.98</v>
      </c>
    </row>
    <row r="256" spans="1:13" hidden="1" x14ac:dyDescent="0.45">
      <c r="A256" t="s">
        <v>941</v>
      </c>
      <c r="B256" t="s">
        <v>160</v>
      </c>
      <c r="C256">
        <f>_xlfn.XLOOKUP(Table3[[#This Row],[Transaction_ID]],Table1[Transaction_ID],Table1[Cashier_ID])</f>
        <v>219</v>
      </c>
      <c r="D256" s="3">
        <f>_xlfn.XLOOKUP(Table3[[#This Row],[Transaction_ID]],Table1[Transaction_ID],Table1[Transaction_Date])</f>
        <v>45719</v>
      </c>
      <c r="E256" t="str">
        <f>TEXT(Transactions!$D256,"dddd")</f>
        <v>Monday</v>
      </c>
      <c r="F256">
        <v>123597</v>
      </c>
      <c r="G256" t="s">
        <v>1246</v>
      </c>
      <c r="H256">
        <v>0</v>
      </c>
      <c r="I256">
        <v>0</v>
      </c>
      <c r="J256" t="str">
        <f>_xlfn.XLOOKUP(Table3[[#This Row],[Transaction_ID]],Table1[Transaction_ID],Table1[Payment_Method])</f>
        <v>Debit Card</v>
      </c>
      <c r="K256" t="s">
        <v>1253</v>
      </c>
      <c r="L256" t="b">
        <v>0</v>
      </c>
      <c r="M256">
        <v>10.98</v>
      </c>
    </row>
    <row r="257" spans="1:13" hidden="1" x14ac:dyDescent="0.45">
      <c r="A257" t="s">
        <v>841</v>
      </c>
      <c r="B257" t="s">
        <v>161</v>
      </c>
      <c r="C257">
        <f>_xlfn.XLOOKUP(Table3[[#This Row],[Transaction_ID]],Table1[Transaction_ID],Table1[Cashier_ID])</f>
        <v>212</v>
      </c>
      <c r="D257" s="3">
        <f>_xlfn.XLOOKUP(Table3[[#This Row],[Transaction_ID]],Table1[Transaction_ID],Table1[Transaction_Date])</f>
        <v>45719</v>
      </c>
      <c r="E257" t="str">
        <f>TEXT(Transactions!$D257,"dddd")</f>
        <v>Monday</v>
      </c>
      <c r="F257">
        <v>123545</v>
      </c>
      <c r="G257" t="s">
        <v>748</v>
      </c>
      <c r="H257">
        <v>1</v>
      </c>
      <c r="I257" cm="1">
        <f t="array" ref="I257">_xlfn.XLOOKUP(Table3[[#This Row],[SKU]],Table4[SKU],Products!E$2:E$91)</f>
        <v>3.99</v>
      </c>
      <c r="J257" t="str">
        <f>_xlfn.XLOOKUP(Table3[[#This Row],[Transaction_ID]],Table1[Transaction_ID],Table1[Payment_Method])</f>
        <v>Debit Card</v>
      </c>
      <c r="K257" t="s">
        <v>745</v>
      </c>
      <c r="L257" t="b">
        <f>_xlfn.XLOOKUP(Table3[[#This Row],[Transaction_ID]],Table1[Transaction_ID],Table1[PC_Optimum_Scanned])</f>
        <v>1</v>
      </c>
      <c r="M257">
        <v>19.95</v>
      </c>
    </row>
    <row r="258" spans="1:13" hidden="1" x14ac:dyDescent="0.45">
      <c r="A258" t="s">
        <v>1204</v>
      </c>
      <c r="B258" t="s">
        <v>161</v>
      </c>
      <c r="C258">
        <f>_xlfn.XLOOKUP(Table3[[#This Row],[Transaction_ID]],Table1[Transaction_ID],Table1[Cashier_ID])</f>
        <v>212</v>
      </c>
      <c r="D258" s="3">
        <f>_xlfn.XLOOKUP(Table3[[#This Row],[Transaction_ID]],Table1[Transaction_ID],Table1[Transaction_Date])</f>
        <v>45719</v>
      </c>
      <c r="E258" t="str">
        <f>TEXT(Transactions!$D258,"dddd")</f>
        <v>Monday</v>
      </c>
      <c r="F258">
        <v>123584</v>
      </c>
      <c r="G258" t="s">
        <v>744</v>
      </c>
      <c r="H258">
        <v>4</v>
      </c>
      <c r="I258" cm="1">
        <f t="array" ref="I258">_xlfn.XLOOKUP(Table3[[#This Row],[SKU]],Table4[SKU],Products!E$2:E$91)</f>
        <v>4.99</v>
      </c>
      <c r="J258" t="str">
        <f>_xlfn.XLOOKUP(Table3[[#This Row],[Transaction_ID]],Table1[Transaction_ID],Table1[Payment_Method])</f>
        <v>Debit Card</v>
      </c>
      <c r="K258" t="s">
        <v>745</v>
      </c>
      <c r="L258" t="b">
        <f>_xlfn.XLOOKUP(Table3[[#This Row],[Transaction_ID]],Table1[Transaction_ID],Table1[PC_Optimum_Scanned])</f>
        <v>1</v>
      </c>
      <c r="M258">
        <v>19.96</v>
      </c>
    </row>
    <row r="259" spans="1:13" hidden="1" x14ac:dyDescent="0.45">
      <c r="A259" t="s">
        <v>1152</v>
      </c>
      <c r="B259" t="s">
        <v>161</v>
      </c>
      <c r="C259">
        <f>_xlfn.XLOOKUP(Table3[[#This Row],[Transaction_ID]],Table1[Transaction_ID],Table1[Cashier_ID])</f>
        <v>212</v>
      </c>
      <c r="D259" s="3">
        <f>_xlfn.XLOOKUP(Table3[[#This Row],[Transaction_ID]],Table1[Transaction_ID],Table1[Transaction_Date])</f>
        <v>45719</v>
      </c>
      <c r="E259" t="str">
        <f>TEXT(Transactions!$D259,"dddd")</f>
        <v>Wednesday</v>
      </c>
      <c r="F259">
        <v>123515</v>
      </c>
      <c r="G259" t="s">
        <v>759</v>
      </c>
      <c r="H259">
        <v>1</v>
      </c>
      <c r="I259" cm="1">
        <f t="array" ref="I259">_xlfn.XLOOKUP(Table3[[#This Row],[SKU]],Table4[SKU],Products!E$2:E$91)</f>
        <v>5.99</v>
      </c>
      <c r="J259" t="str">
        <f>_xlfn.XLOOKUP(Table3[[#This Row],[Transaction_ID]],Table1[Transaction_ID],Table1[Payment_Method])</f>
        <v>Debit Card</v>
      </c>
      <c r="K259" t="s">
        <v>745</v>
      </c>
      <c r="L259" t="b">
        <f>_xlfn.XLOOKUP(Table3[[#This Row],[Transaction_ID]],Table1[Transaction_ID],Table1[PC_Optimum_Scanned])</f>
        <v>1</v>
      </c>
      <c r="M259">
        <v>29.95</v>
      </c>
    </row>
    <row r="260" spans="1:13" hidden="1" x14ac:dyDescent="0.45">
      <c r="A260" t="s">
        <v>969</v>
      </c>
      <c r="B260" t="s">
        <v>163</v>
      </c>
      <c r="C260">
        <f>_xlfn.XLOOKUP(Table3[[#This Row],[Transaction_ID]],Table1[Transaction_ID],Table1[Cashier_ID])</f>
        <v>215</v>
      </c>
      <c r="D260" s="3">
        <f>_xlfn.XLOOKUP(Table3[[#This Row],[Transaction_ID]],Table1[Transaction_ID],Table1[Transaction_Date])</f>
        <v>45714</v>
      </c>
      <c r="E260" t="str">
        <f>TEXT(Transactions!$D260,"dddd")</f>
        <v>Wednesday</v>
      </c>
      <c r="F260">
        <v>123548</v>
      </c>
      <c r="G260" t="s">
        <v>776</v>
      </c>
      <c r="H260">
        <v>3</v>
      </c>
      <c r="I260" cm="1">
        <f t="array" ref="I260">_xlfn.XLOOKUP(Table3[[#This Row],[SKU]],Table4[SKU],Products!E$2:E$91)</f>
        <v>3.49</v>
      </c>
      <c r="J260" t="str">
        <f>_xlfn.XLOOKUP(Table3[[#This Row],[Transaction_ID]],Table1[Transaction_ID],Table1[Payment_Method])</f>
        <v>Cash</v>
      </c>
      <c r="K260" t="s">
        <v>745</v>
      </c>
      <c r="L260" t="b">
        <f>_xlfn.XLOOKUP(Table3[[#This Row],[Transaction_ID]],Table1[Transaction_ID],Table1[PC_Optimum_Scanned])</f>
        <v>1</v>
      </c>
      <c r="M260">
        <v>10.47</v>
      </c>
    </row>
    <row r="261" spans="1:13" hidden="1" x14ac:dyDescent="0.45">
      <c r="A261" t="s">
        <v>1040</v>
      </c>
      <c r="B261" t="s">
        <v>163</v>
      </c>
      <c r="C261">
        <f>_xlfn.XLOOKUP(Table3[[#This Row],[Transaction_ID]],Table1[Transaction_ID],Table1[Cashier_ID])</f>
        <v>215</v>
      </c>
      <c r="D261" s="3">
        <f>_xlfn.XLOOKUP(Table3[[#This Row],[Transaction_ID]],Table1[Transaction_ID],Table1[Transaction_Date])</f>
        <v>45714</v>
      </c>
      <c r="E261" t="str">
        <f>TEXT(Transactions!$D261,"dddd")</f>
        <v>Wednesday</v>
      </c>
      <c r="F261">
        <v>123516</v>
      </c>
      <c r="G261" t="s">
        <v>1246</v>
      </c>
      <c r="H261">
        <v>0</v>
      </c>
      <c r="I261">
        <v>0</v>
      </c>
      <c r="J261" t="str">
        <f>_xlfn.XLOOKUP(Table3[[#This Row],[Transaction_ID]],Table1[Transaction_ID],Table1[Payment_Method])</f>
        <v>Cash</v>
      </c>
      <c r="K261" t="s">
        <v>1253</v>
      </c>
      <c r="L261" t="b">
        <v>0</v>
      </c>
      <c r="M261">
        <v>39.950000000000003</v>
      </c>
    </row>
    <row r="262" spans="1:13" hidden="1" x14ac:dyDescent="0.45">
      <c r="A262" t="s">
        <v>848</v>
      </c>
      <c r="B262" t="s">
        <v>164</v>
      </c>
      <c r="C262">
        <f>_xlfn.XLOOKUP(Table3[[#This Row],[Transaction_ID]],Table1[Transaction_ID],Table1[Cashier_ID])</f>
        <v>208</v>
      </c>
      <c r="D262" s="3">
        <f>_xlfn.XLOOKUP(Table3[[#This Row],[Transaction_ID]],Table1[Transaction_ID],Table1[Transaction_Date])</f>
        <v>45714</v>
      </c>
      <c r="E262" t="str">
        <f>TEXT(Transactions!$D262,"dddd")</f>
        <v>Wednesday</v>
      </c>
      <c r="F262">
        <v>123581</v>
      </c>
      <c r="G262" t="s">
        <v>1249</v>
      </c>
      <c r="H262">
        <f>_xlfn.XLOOKUP(Table3[[#This Row],[SKU]],Table1[SKU],Table1[Quantity_Sold])</f>
        <v>2</v>
      </c>
      <c r="I262">
        <f>IF(AND(Table3[[#This Row],[Return_Reason]]="50% Missed",Table3[[#This Row],[Original_Amount_Paid]]&gt;0),Table3[[#This Row],[Original_Amount_Paid]]/2,0)</f>
        <v>2.2425000000000002</v>
      </c>
      <c r="J262" t="str">
        <f>_xlfn.XLOOKUP(Table3[[#This Row],[Transaction_ID]],Table1[Transaction_ID],Table1[Payment_Method])</f>
        <v>Cash</v>
      </c>
      <c r="K262" t="s">
        <v>745</v>
      </c>
      <c r="L262" t="b">
        <f>_xlfn.XLOOKUP(Table3[[#This Row],[Transaction_ID]],Table1[Transaction_ID],Table1[PC_Optimum_Scanned])</f>
        <v>1</v>
      </c>
      <c r="M262">
        <v>4.4850000000000003</v>
      </c>
    </row>
    <row r="263" spans="1:13" hidden="1" x14ac:dyDescent="0.45">
      <c r="A263" t="s">
        <v>999</v>
      </c>
      <c r="B263" t="s">
        <v>165</v>
      </c>
      <c r="C263">
        <f>_xlfn.XLOOKUP(Table3[[#This Row],[Transaction_ID]],Table1[Transaction_ID],Table1[Cashier_ID])</f>
        <v>211</v>
      </c>
      <c r="D263" s="3">
        <f>_xlfn.XLOOKUP(Table3[[#This Row],[Transaction_ID]],Table1[Transaction_ID],Table1[Transaction_Date])</f>
        <v>45693</v>
      </c>
      <c r="E263" t="str">
        <f>TEXT(Transactions!$D263,"dddd")</f>
        <v>Wednesday</v>
      </c>
      <c r="F263">
        <v>123583</v>
      </c>
      <c r="G263" t="s">
        <v>759</v>
      </c>
      <c r="H263">
        <v>1</v>
      </c>
      <c r="I263" cm="1">
        <f t="array" ref="I263">_xlfn.XLOOKUP(Table3[[#This Row],[SKU]],Table4[SKU],Products!E$2:E$91)</f>
        <v>3.49</v>
      </c>
      <c r="J263" t="str">
        <f>_xlfn.XLOOKUP(Table3[[#This Row],[Transaction_ID]],Table1[Transaction_ID],Table1[Payment_Method])</f>
        <v>Cash</v>
      </c>
      <c r="K263" t="s">
        <v>745</v>
      </c>
      <c r="L263" t="b">
        <f>_xlfn.XLOOKUP(Table3[[#This Row],[Transaction_ID]],Table1[Transaction_ID],Table1[PC_Optimum_Scanned])</f>
        <v>1</v>
      </c>
      <c r="M263">
        <v>17.45</v>
      </c>
    </row>
    <row r="264" spans="1:13" hidden="1" x14ac:dyDescent="0.45">
      <c r="A264" t="s">
        <v>1224</v>
      </c>
      <c r="B264" t="s">
        <v>166</v>
      </c>
      <c r="C264">
        <f>_xlfn.XLOOKUP(Table3[[#This Row],[Transaction_ID]],Table1[Transaction_ID],Table1[Cashier_ID])</f>
        <v>211</v>
      </c>
      <c r="D264" s="3">
        <f>_xlfn.XLOOKUP(Table3[[#This Row],[Transaction_ID]],Table1[Transaction_ID],Table1[Transaction_Date])</f>
        <v>45693</v>
      </c>
      <c r="E264" t="str">
        <f>TEXT(Transactions!$D264,"dddd")</f>
        <v>Wednesday</v>
      </c>
      <c r="F264">
        <v>123600</v>
      </c>
      <c r="G264" t="s">
        <v>748</v>
      </c>
      <c r="H264">
        <v>1</v>
      </c>
      <c r="I264" cm="1">
        <f t="array" ref="I264">_xlfn.XLOOKUP(Table3[[#This Row],[SKU]],Table4[SKU],Products!E$2:E$91)</f>
        <v>4.99</v>
      </c>
      <c r="J264" t="str">
        <f>_xlfn.XLOOKUP(Table3[[#This Row],[Transaction_ID]],Table1[Transaction_ID],Table1[Payment_Method])</f>
        <v>Cash</v>
      </c>
      <c r="K264" t="s">
        <v>745</v>
      </c>
      <c r="L264" t="b">
        <f>_xlfn.XLOOKUP(Table3[[#This Row],[Transaction_ID]],Table1[Transaction_ID],Table1[PC_Optimum_Scanned])</f>
        <v>1</v>
      </c>
      <c r="M264">
        <v>14.97</v>
      </c>
    </row>
    <row r="265" spans="1:13" hidden="1" x14ac:dyDescent="0.45">
      <c r="A265" t="s">
        <v>808</v>
      </c>
      <c r="B265" t="s">
        <v>379</v>
      </c>
      <c r="C265">
        <f>_xlfn.XLOOKUP(Table3[[#This Row],[Transaction_ID]],Table1[Transaction_ID],Table1[Cashier_ID])</f>
        <v>214</v>
      </c>
      <c r="D265" s="3">
        <f>_xlfn.XLOOKUP(Table3[[#This Row],[Transaction_ID]],Table1[Transaction_ID],Table1[Transaction_Date])</f>
        <v>45693</v>
      </c>
      <c r="E265" t="str">
        <f>TEXT(Transactions!$D265,"dddd")</f>
        <v>Wednesday</v>
      </c>
      <c r="F265">
        <v>123594</v>
      </c>
      <c r="G265" t="s">
        <v>744</v>
      </c>
      <c r="H265">
        <v>1</v>
      </c>
      <c r="I265" cm="1">
        <f t="array" ref="I265">_xlfn.XLOOKUP(Table3[[#This Row],[SKU]],Table4[SKU],Products!E$2:E$91)</f>
        <v>3.49</v>
      </c>
      <c r="J265" t="str">
        <f>_xlfn.XLOOKUP(Table3[[#This Row],[Transaction_ID]],Table1[Transaction_ID],Table1[Payment_Method])</f>
        <v>Cash</v>
      </c>
      <c r="K265" t="s">
        <v>745</v>
      </c>
      <c r="L265" t="b">
        <f>_xlfn.XLOOKUP(Table3[[#This Row],[Transaction_ID]],Table1[Transaction_ID],Table1[PC_Optimum_Scanned])</f>
        <v>1</v>
      </c>
      <c r="M265">
        <v>10.47</v>
      </c>
    </row>
    <row r="266" spans="1:13" hidden="1" x14ac:dyDescent="0.45">
      <c r="A266" t="s">
        <v>992</v>
      </c>
      <c r="B266" t="s">
        <v>382</v>
      </c>
      <c r="C266">
        <f>_xlfn.XLOOKUP(Table3[[#This Row],[Transaction_ID]],Table1[Transaction_ID],Table1[Cashier_ID])</f>
        <v>212</v>
      </c>
      <c r="D266" s="3">
        <f>_xlfn.XLOOKUP(Table3[[#This Row],[Transaction_ID]],Table1[Transaction_ID],Table1[Transaction_Date])</f>
        <v>45691</v>
      </c>
      <c r="E266" t="str">
        <f>TEXT(Transactions!$D266,"dddd")</f>
        <v>Monday</v>
      </c>
      <c r="F266">
        <v>123539</v>
      </c>
      <c r="G266" t="s">
        <v>744</v>
      </c>
      <c r="H266">
        <v>1</v>
      </c>
      <c r="I266" cm="1">
        <f t="array" ref="I266">_xlfn.XLOOKUP(Table3[[#This Row],[SKU]],Table4[SKU],Products!E$2:E$91)</f>
        <v>3.99</v>
      </c>
      <c r="J266" t="str">
        <f>_xlfn.XLOOKUP(Table3[[#This Row],[Transaction_ID]],Table1[Transaction_ID],Table1[Payment_Method])</f>
        <v>Credit Card</v>
      </c>
      <c r="K266" t="s">
        <v>745</v>
      </c>
      <c r="L266" t="b">
        <f>_xlfn.XLOOKUP(Table3[[#This Row],[Transaction_ID]],Table1[Transaction_ID],Table1[PC_Optimum_Scanned])</f>
        <v>1</v>
      </c>
      <c r="M266">
        <v>11.97</v>
      </c>
    </row>
    <row r="267" spans="1:13" hidden="1" x14ac:dyDescent="0.45">
      <c r="A267" t="s">
        <v>1171</v>
      </c>
      <c r="B267" t="s">
        <v>169</v>
      </c>
      <c r="C267">
        <f>_xlfn.XLOOKUP(Table3[[#This Row],[Transaction_ID]],Table1[Transaction_ID],Table1[Cashier_ID])</f>
        <v>223</v>
      </c>
      <c r="D267" s="3">
        <f>_xlfn.XLOOKUP(Table3[[#This Row],[Transaction_ID]],Table1[Transaction_ID],Table1[Transaction_Date])</f>
        <v>45730</v>
      </c>
      <c r="E267" t="str">
        <f>TEXT(Transactions!$D267,"dddd")</f>
        <v>Monday</v>
      </c>
      <c r="F267">
        <v>123516</v>
      </c>
      <c r="G267" t="s">
        <v>759</v>
      </c>
      <c r="H267">
        <v>3</v>
      </c>
      <c r="I267" cm="1">
        <f t="array" ref="I267">_xlfn.XLOOKUP(Table3[[#This Row],[SKU]],Table4[SKU],Products!E$2:E$91)</f>
        <v>7.99</v>
      </c>
      <c r="J267" t="str">
        <f>_xlfn.XLOOKUP(Table3[[#This Row],[Transaction_ID]],Table1[Transaction_ID],Table1[Payment_Method])</f>
        <v>Credit Card</v>
      </c>
      <c r="K267" t="s">
        <v>745</v>
      </c>
      <c r="L267" t="b">
        <f>_xlfn.XLOOKUP(Table3[[#This Row],[Transaction_ID]],Table1[Transaction_ID],Table1[PC_Optimum_Scanned])</f>
        <v>1</v>
      </c>
      <c r="M267">
        <v>23.97</v>
      </c>
    </row>
    <row r="268" spans="1:13" hidden="1" x14ac:dyDescent="0.45">
      <c r="A268" t="s">
        <v>940</v>
      </c>
      <c r="B268" t="s">
        <v>384</v>
      </c>
      <c r="C268">
        <f>_xlfn.XLOOKUP(Table3[[#This Row],[Transaction_ID]],Table1[Transaction_ID],Table1[Cashier_ID])</f>
        <v>218</v>
      </c>
      <c r="D268" s="3">
        <f>_xlfn.XLOOKUP(Table3[[#This Row],[Transaction_ID]],Table1[Transaction_ID],Table1[Transaction_Date])</f>
        <v>45730</v>
      </c>
      <c r="E268" t="str">
        <f>TEXT(Transactions!$D268,"dddd")</f>
        <v>Monday</v>
      </c>
      <c r="F268">
        <v>123594</v>
      </c>
      <c r="G268" t="s">
        <v>1246</v>
      </c>
      <c r="H268">
        <v>0</v>
      </c>
      <c r="I268">
        <v>0</v>
      </c>
      <c r="J268" t="str">
        <f>_xlfn.XLOOKUP(Table3[[#This Row],[Transaction_ID]],Table1[Transaction_ID],Table1[Payment_Method])</f>
        <v>Credit Card</v>
      </c>
      <c r="K268" t="s">
        <v>1253</v>
      </c>
      <c r="L268" t="b">
        <v>0</v>
      </c>
      <c r="M268">
        <v>10.47</v>
      </c>
    </row>
    <row r="269" spans="1:13" hidden="1" x14ac:dyDescent="0.45">
      <c r="A269" t="s">
        <v>984</v>
      </c>
      <c r="B269" t="s">
        <v>384</v>
      </c>
      <c r="C269">
        <f>_xlfn.XLOOKUP(Table3[[#This Row],[Transaction_ID]],Table1[Transaction_ID],Table1[Cashier_ID])</f>
        <v>218</v>
      </c>
      <c r="D269" s="3">
        <f>_xlfn.XLOOKUP(Table3[[#This Row],[Transaction_ID]],Table1[Transaction_ID],Table1[Transaction_Date])</f>
        <v>45730</v>
      </c>
      <c r="E269" t="str">
        <f>TEXT(Transactions!$D269,"dddd")</f>
        <v>Monday</v>
      </c>
      <c r="F269">
        <v>123600</v>
      </c>
      <c r="G269" t="s">
        <v>768</v>
      </c>
      <c r="H269">
        <v>1</v>
      </c>
      <c r="I269" cm="1">
        <f t="array" ref="I269">_xlfn.XLOOKUP(Table3[[#This Row],[SKU]],Table4[SKU],Products!E$2:E$91)</f>
        <v>4.99</v>
      </c>
      <c r="J269" t="str">
        <f>_xlfn.XLOOKUP(Table3[[#This Row],[Transaction_ID]],Table1[Transaction_ID],Table1[Payment_Method])</f>
        <v>Credit Card</v>
      </c>
      <c r="K269" t="s">
        <v>745</v>
      </c>
      <c r="L269" t="b">
        <f>_xlfn.XLOOKUP(Table3[[#This Row],[Transaction_ID]],Table1[Transaction_ID],Table1[PC_Optimum_Scanned])</f>
        <v>1</v>
      </c>
      <c r="M269">
        <v>9.98</v>
      </c>
    </row>
    <row r="270" spans="1:13" hidden="1" x14ac:dyDescent="0.45">
      <c r="A270" t="s">
        <v>800</v>
      </c>
      <c r="B270" t="s">
        <v>385</v>
      </c>
      <c r="C270">
        <f>_xlfn.XLOOKUP(Table3[[#This Row],[Transaction_ID]],Table1[Transaction_ID],Table1[Cashier_ID])</f>
        <v>209</v>
      </c>
      <c r="D270" s="3">
        <f>_xlfn.XLOOKUP(Table3[[#This Row],[Transaction_ID]],Table1[Transaction_ID],Table1[Transaction_Date])</f>
        <v>45724</v>
      </c>
      <c r="E270" t="str">
        <f>TEXT(Transactions!$D270,"dddd")</f>
        <v>Thursday</v>
      </c>
      <c r="F270">
        <v>123526</v>
      </c>
      <c r="G270" t="s">
        <v>776</v>
      </c>
      <c r="H270">
        <v>5</v>
      </c>
      <c r="I270" cm="1">
        <f t="array" ref="I270">_xlfn.XLOOKUP(Table3[[#This Row],[SKU]],Table4[SKU],Products!E$2:E$91)</f>
        <v>5.49</v>
      </c>
      <c r="J270" t="str">
        <f>_xlfn.XLOOKUP(Table3[[#This Row],[Transaction_ID]],Table1[Transaction_ID],Table1[Payment_Method])</f>
        <v>Credit Card</v>
      </c>
      <c r="K270" t="s">
        <v>745</v>
      </c>
      <c r="L270" t="b">
        <f>_xlfn.XLOOKUP(Table3[[#This Row],[Transaction_ID]],Table1[Transaction_ID],Table1[PC_Optimum_Scanned])</f>
        <v>1</v>
      </c>
      <c r="M270">
        <v>27.45</v>
      </c>
    </row>
    <row r="271" spans="1:13" hidden="1" x14ac:dyDescent="0.45">
      <c r="A271" t="s">
        <v>896</v>
      </c>
      <c r="B271" t="s">
        <v>386</v>
      </c>
      <c r="C271">
        <f>_xlfn.XLOOKUP(Table3[[#This Row],[Transaction_ID]],Table1[Transaction_ID],Table1[Cashier_ID])</f>
        <v>211</v>
      </c>
      <c r="D271" s="3">
        <f>_xlfn.XLOOKUP(Table3[[#This Row],[Transaction_ID]],Table1[Transaction_ID],Table1[Transaction_Date])</f>
        <v>45724</v>
      </c>
      <c r="E271" t="str">
        <f>TEXT(Transactions!$D271,"dddd")</f>
        <v>Thursday</v>
      </c>
      <c r="F271">
        <v>123562</v>
      </c>
      <c r="G271" t="s">
        <v>1246</v>
      </c>
      <c r="H271">
        <v>0</v>
      </c>
      <c r="I271">
        <v>0</v>
      </c>
      <c r="J271" t="str">
        <f>_xlfn.XLOOKUP(Table3[[#This Row],[Transaction_ID]],Table1[Transaction_ID],Table1[Payment_Method])</f>
        <v>Cash</v>
      </c>
      <c r="K271" t="s">
        <v>1253</v>
      </c>
      <c r="L271" t="b">
        <v>0</v>
      </c>
      <c r="M271">
        <v>17.97</v>
      </c>
    </row>
    <row r="272" spans="1:13" hidden="1" x14ac:dyDescent="0.45">
      <c r="A272" t="s">
        <v>1179</v>
      </c>
      <c r="B272" t="s">
        <v>170</v>
      </c>
      <c r="C272">
        <f>_xlfn.XLOOKUP(Table3[[#This Row],[Transaction_ID]],Table1[Transaction_ID],Table1[Cashier_ID])</f>
        <v>212</v>
      </c>
      <c r="D272" s="3">
        <f>_xlfn.XLOOKUP(Table3[[#This Row],[Transaction_ID]],Table1[Transaction_ID],Table1[Transaction_Date])</f>
        <v>45724</v>
      </c>
      <c r="E272" t="str">
        <f>TEXT(Transactions!$D272,"dddd")</f>
        <v>Friday</v>
      </c>
      <c r="F272">
        <v>123596</v>
      </c>
      <c r="G272" t="s">
        <v>1247</v>
      </c>
      <c r="H272">
        <v>0</v>
      </c>
      <c r="I272" cm="1">
        <f t="array" ref="I272">_xlfn.XLOOKUP(Table3[[#This Row],[SKU]],Table4[SKU],Products!E$2:E$91)</f>
        <v>3.99</v>
      </c>
      <c r="J272" t="str">
        <f>_xlfn.XLOOKUP(Table3[[#This Row],[Transaction_ID]],Table1[Transaction_ID],Table1[Payment_Method])</f>
        <v>Credit Card</v>
      </c>
      <c r="K272" t="s">
        <v>745</v>
      </c>
      <c r="L272" t="b">
        <f>_xlfn.XLOOKUP(Table3[[#This Row],[Transaction_ID]],Table1[Transaction_ID],Table1[PC_Optimum_Scanned])</f>
        <v>1</v>
      </c>
      <c r="M272">
        <v>7.98</v>
      </c>
    </row>
    <row r="273" spans="1:13" hidden="1" x14ac:dyDescent="0.45">
      <c r="A273" t="s">
        <v>1096</v>
      </c>
      <c r="B273" t="s">
        <v>388</v>
      </c>
      <c r="C273">
        <f>_xlfn.XLOOKUP(Table3[[#This Row],[Transaction_ID]],Table1[Transaction_ID],Table1[Cashier_ID])</f>
        <v>215</v>
      </c>
      <c r="D273" s="3">
        <f>_xlfn.XLOOKUP(Table3[[#This Row],[Transaction_ID]],Table1[Transaction_ID],Table1[Transaction_Date])</f>
        <v>45695</v>
      </c>
      <c r="E273" t="str">
        <f>TEXT(Transactions!$D273,"dddd")</f>
        <v>Friday</v>
      </c>
      <c r="F273">
        <v>123534</v>
      </c>
      <c r="G273" t="s">
        <v>744</v>
      </c>
      <c r="H273">
        <v>1</v>
      </c>
      <c r="I273" cm="1">
        <f t="array" ref="I273">_xlfn.XLOOKUP(Table3[[#This Row],[SKU]],Table4[SKU],Products!E$2:E$91)</f>
        <v>10.99</v>
      </c>
      <c r="J273" t="str">
        <f>_xlfn.XLOOKUP(Table3[[#This Row],[Transaction_ID]],Table1[Transaction_ID],Table1[Payment_Method])</f>
        <v>Credit Card</v>
      </c>
      <c r="K273" t="s">
        <v>745</v>
      </c>
      <c r="L273" t="b">
        <f>_xlfn.XLOOKUP(Table3[[#This Row],[Transaction_ID]],Table1[Transaction_ID],Table1[PC_Optimum_Scanned])</f>
        <v>1</v>
      </c>
      <c r="M273">
        <v>22.47</v>
      </c>
    </row>
    <row r="274" spans="1:13" hidden="1" x14ac:dyDescent="0.45">
      <c r="A274" t="s">
        <v>1082</v>
      </c>
      <c r="B274" t="s">
        <v>388</v>
      </c>
      <c r="C274">
        <f>_xlfn.XLOOKUP(Table3[[#This Row],[Transaction_ID]],Table1[Transaction_ID],Table1[Cashier_ID])</f>
        <v>215</v>
      </c>
      <c r="D274" s="3">
        <f>_xlfn.XLOOKUP(Table3[[#This Row],[Transaction_ID]],Table1[Transaction_ID],Table1[Transaction_Date])</f>
        <v>45695</v>
      </c>
      <c r="E274" t="str">
        <f>TEXT(Transactions!$D274,"dddd")</f>
        <v>Saturday</v>
      </c>
      <c r="F274">
        <v>123547</v>
      </c>
      <c r="G274" t="s">
        <v>759</v>
      </c>
      <c r="H274">
        <v>2</v>
      </c>
      <c r="I274" cm="1">
        <f t="array" ref="I274">_xlfn.XLOOKUP(Table3[[#This Row],[SKU]],Table4[SKU],Products!E$2:E$91)</f>
        <v>2.99</v>
      </c>
      <c r="J274" t="str">
        <f>_xlfn.XLOOKUP(Table3[[#This Row],[Transaction_ID]],Table1[Transaction_ID],Table1[Payment_Method])</f>
        <v>Credit Card</v>
      </c>
      <c r="K274" t="s">
        <v>745</v>
      </c>
      <c r="L274" t="b">
        <f>_xlfn.XLOOKUP(Table3[[#This Row],[Transaction_ID]],Table1[Transaction_ID],Table1[PC_Optimum_Scanned])</f>
        <v>1</v>
      </c>
      <c r="M274">
        <v>5.98</v>
      </c>
    </row>
    <row r="275" spans="1:13" hidden="1" x14ac:dyDescent="0.45">
      <c r="A275" t="s">
        <v>1018</v>
      </c>
      <c r="B275" t="s">
        <v>390</v>
      </c>
      <c r="C275">
        <f>_xlfn.XLOOKUP(Table3[[#This Row],[Transaction_ID]],Table1[Transaction_ID],Table1[Cashier_ID])</f>
        <v>208</v>
      </c>
      <c r="D275" s="3">
        <f>_xlfn.XLOOKUP(Table3[[#This Row],[Transaction_ID]],Table1[Transaction_ID],Table1[Transaction_Date])</f>
        <v>45695</v>
      </c>
      <c r="E275" t="str">
        <f>TEXT(Transactions!$D275,"dddd")</f>
        <v>Saturday</v>
      </c>
      <c r="F275">
        <v>123590</v>
      </c>
      <c r="G275" t="s">
        <v>744</v>
      </c>
      <c r="H275">
        <v>5</v>
      </c>
      <c r="I275" cm="1">
        <f t="array" ref="I275">_xlfn.XLOOKUP(Table3[[#This Row],[SKU]],Table4[SKU],Products!E$2:E$91)</f>
        <v>6.99</v>
      </c>
      <c r="J275" t="str">
        <f>_xlfn.XLOOKUP(Table3[[#This Row],[Transaction_ID]],Table1[Transaction_ID],Table1[Payment_Method])</f>
        <v>Cash</v>
      </c>
      <c r="K275" t="s">
        <v>745</v>
      </c>
      <c r="L275" t="b">
        <f>_xlfn.XLOOKUP(Table3[[#This Row],[Transaction_ID]],Table1[Transaction_ID],Table1[PC_Optimum_Scanned])</f>
        <v>1</v>
      </c>
      <c r="M275">
        <v>30</v>
      </c>
    </row>
    <row r="276" spans="1:13" hidden="1" x14ac:dyDescent="0.45">
      <c r="A276" t="s">
        <v>908</v>
      </c>
      <c r="B276" t="s">
        <v>173</v>
      </c>
      <c r="C276">
        <f>_xlfn.XLOOKUP(Table3[[#This Row],[Transaction_ID]],Table1[Transaction_ID],Table1[Cashier_ID])</f>
        <v>216</v>
      </c>
      <c r="D276" s="3">
        <f>_xlfn.XLOOKUP(Table3[[#This Row],[Transaction_ID]],Table1[Transaction_ID],Table1[Transaction_Date])</f>
        <v>45695</v>
      </c>
      <c r="E276" t="str">
        <f>TEXT(Transactions!$D276,"dddd")</f>
        <v>Saturday</v>
      </c>
      <c r="F276">
        <v>123533</v>
      </c>
      <c r="G276" t="s">
        <v>1249</v>
      </c>
      <c r="H276">
        <v>1</v>
      </c>
      <c r="I276">
        <f>IF(AND(Table3[[#This Row],[Return_Reason]]="50% Missed",Table3[[#This Row],[Original_Amount_Paid]]&gt;0),Table3[[#This Row],[Original_Amount_Paid]]/2,0)</f>
        <v>23.725000000000001</v>
      </c>
      <c r="J276" t="str">
        <f>_xlfn.XLOOKUP(Table3[[#This Row],[Transaction_ID]],Table1[Transaction_ID],Table1[Payment_Method])</f>
        <v>Cash</v>
      </c>
      <c r="K276" t="s">
        <v>745</v>
      </c>
      <c r="L276" t="b">
        <f>_xlfn.XLOOKUP(Table3[[#This Row],[Transaction_ID]],Table1[Transaction_ID],Table1[PC_Optimum_Scanned])</f>
        <v>1</v>
      </c>
      <c r="M276">
        <v>47.45</v>
      </c>
    </row>
    <row r="277" spans="1:13" hidden="1" x14ac:dyDescent="0.45">
      <c r="A277" t="s">
        <v>921</v>
      </c>
      <c r="B277" t="s">
        <v>392</v>
      </c>
      <c r="C277">
        <f>_xlfn.XLOOKUP(Table3[[#This Row],[Transaction_ID]],Table1[Transaction_ID],Table1[Cashier_ID])</f>
        <v>210</v>
      </c>
      <c r="D277" s="3">
        <f>_xlfn.XLOOKUP(Table3[[#This Row],[Transaction_ID]],Table1[Transaction_ID],Table1[Transaction_Date])</f>
        <v>45692</v>
      </c>
      <c r="E277" t="str">
        <f>TEXT(Transactions!$D277,"dddd")</f>
        <v>Saturday</v>
      </c>
      <c r="F277">
        <v>123521</v>
      </c>
      <c r="G277" t="s">
        <v>776</v>
      </c>
      <c r="H277">
        <v>1</v>
      </c>
      <c r="I277" cm="1">
        <f t="array" ref="I277">_xlfn.XLOOKUP(Table3[[#This Row],[SKU]],Table4[SKU],Products!E$2:E$91)</f>
        <v>3.99</v>
      </c>
      <c r="J277" t="str">
        <f>_xlfn.XLOOKUP(Table3[[#This Row],[Transaction_ID]],Table1[Transaction_ID],Table1[Payment_Method])</f>
        <v>Cash</v>
      </c>
      <c r="K277" t="s">
        <v>745</v>
      </c>
      <c r="L277" t="b">
        <f>_xlfn.XLOOKUP(Table3[[#This Row],[Transaction_ID]],Table1[Transaction_ID],Table1[PC_Optimum_Scanned])</f>
        <v>1</v>
      </c>
      <c r="M277">
        <v>3.99</v>
      </c>
    </row>
    <row r="278" spans="1:13" hidden="1" x14ac:dyDescent="0.45">
      <c r="A278" t="s">
        <v>1156</v>
      </c>
      <c r="B278" t="s">
        <v>392</v>
      </c>
      <c r="C278">
        <f>_xlfn.XLOOKUP(Table3[[#This Row],[Transaction_ID]],Table1[Transaction_ID],Table1[Cashier_ID])</f>
        <v>210</v>
      </c>
      <c r="D278" s="3">
        <f>_xlfn.XLOOKUP(Table3[[#This Row],[Transaction_ID]],Table1[Transaction_ID],Table1[Transaction_Date])</f>
        <v>45692</v>
      </c>
      <c r="E278" t="str">
        <f>TEXT(Transactions!$D278,"dddd")</f>
        <v>Friday</v>
      </c>
      <c r="F278">
        <v>123569</v>
      </c>
      <c r="G278" t="s">
        <v>1246</v>
      </c>
      <c r="H278">
        <v>0</v>
      </c>
      <c r="I278">
        <v>0</v>
      </c>
      <c r="J278" t="str">
        <f>_xlfn.XLOOKUP(Table3[[#This Row],[Transaction_ID]],Table1[Transaction_ID],Table1[Payment_Method])</f>
        <v>Cash</v>
      </c>
      <c r="K278" t="s">
        <v>1253</v>
      </c>
      <c r="L278" t="b">
        <v>0</v>
      </c>
      <c r="M278">
        <v>15.96</v>
      </c>
    </row>
    <row r="279" spans="1:13" hidden="1" x14ac:dyDescent="0.45">
      <c r="A279" t="s">
        <v>869</v>
      </c>
      <c r="B279" t="s">
        <v>393</v>
      </c>
      <c r="C279">
        <f>_xlfn.XLOOKUP(Table3[[#This Row],[Transaction_ID]],Table1[Transaction_ID],Table1[Cashier_ID])</f>
        <v>220</v>
      </c>
      <c r="D279" s="3">
        <f>_xlfn.XLOOKUP(Table3[[#This Row],[Transaction_ID]],Table1[Transaction_ID],Table1[Transaction_Date])</f>
        <v>45723</v>
      </c>
      <c r="E279" t="str">
        <f>TEXT(Transactions!$D279,"dddd")</f>
        <v>Friday</v>
      </c>
      <c r="F279">
        <v>123532</v>
      </c>
      <c r="G279" t="s">
        <v>753</v>
      </c>
      <c r="H279">
        <v>5</v>
      </c>
      <c r="I279">
        <v>0</v>
      </c>
      <c r="J279" t="str">
        <f>_xlfn.XLOOKUP(Table3[[#This Row],[Transaction_ID]],Table1[Transaction_ID],Table1[Payment_Method])</f>
        <v>Credit Card</v>
      </c>
      <c r="K279" t="s">
        <v>1253</v>
      </c>
      <c r="L279" t="b">
        <v>0</v>
      </c>
      <c r="M279">
        <v>30</v>
      </c>
    </row>
    <row r="280" spans="1:13" hidden="1" x14ac:dyDescent="0.45">
      <c r="A280" t="s">
        <v>783</v>
      </c>
      <c r="B280" t="s">
        <v>393</v>
      </c>
      <c r="C280">
        <f>_xlfn.XLOOKUP(Table3[[#This Row],[Transaction_ID]],Table1[Transaction_ID],Table1[Cashier_ID])</f>
        <v>220</v>
      </c>
      <c r="D280" s="3">
        <f>_xlfn.XLOOKUP(Table3[[#This Row],[Transaction_ID]],Table1[Transaction_ID],Table1[Transaction_Date])</f>
        <v>45723</v>
      </c>
      <c r="E280" t="str">
        <f>TEXT(Transactions!$D280,"dddd")</f>
        <v>Friday</v>
      </c>
      <c r="F280">
        <v>123590</v>
      </c>
      <c r="G280" t="s">
        <v>1246</v>
      </c>
      <c r="H280">
        <v>0</v>
      </c>
      <c r="I280">
        <v>0</v>
      </c>
      <c r="J280" t="str">
        <f>_xlfn.XLOOKUP(Table3[[#This Row],[Transaction_ID]],Table1[Transaction_ID],Table1[Payment_Method])</f>
        <v>Credit Card</v>
      </c>
      <c r="K280" t="s">
        <v>1253</v>
      </c>
      <c r="L280" t="b">
        <v>0</v>
      </c>
      <c r="M280">
        <v>30</v>
      </c>
    </row>
    <row r="281" spans="1:13" hidden="1" x14ac:dyDescent="0.45">
      <c r="A281" t="s">
        <v>1180</v>
      </c>
      <c r="B281" t="s">
        <v>394</v>
      </c>
      <c r="C281">
        <f>_xlfn.XLOOKUP(Table3[[#This Row],[Transaction_ID]],Table1[Transaction_ID],Table1[Cashier_ID])</f>
        <v>211</v>
      </c>
      <c r="D281" s="3">
        <f>_xlfn.XLOOKUP(Table3[[#This Row],[Transaction_ID]],Table1[Transaction_ID],Table1[Transaction_Date])</f>
        <v>45723</v>
      </c>
      <c r="E281" t="str">
        <f>TEXT(Transactions!$D281,"dddd")</f>
        <v>Friday</v>
      </c>
      <c r="F281">
        <v>123523</v>
      </c>
      <c r="G281" t="s">
        <v>753</v>
      </c>
      <c r="H281">
        <v>2</v>
      </c>
      <c r="I281">
        <v>0</v>
      </c>
      <c r="J281" t="str">
        <f>_xlfn.XLOOKUP(Table3[[#This Row],[Transaction_ID]],Table1[Transaction_ID],Table1[Payment_Method])</f>
        <v>Debit Card</v>
      </c>
      <c r="K281" t="s">
        <v>1253</v>
      </c>
      <c r="L281" t="b">
        <v>0</v>
      </c>
      <c r="M281">
        <v>11.98</v>
      </c>
    </row>
    <row r="282" spans="1:13" hidden="1" x14ac:dyDescent="0.45">
      <c r="A282" t="s">
        <v>951</v>
      </c>
      <c r="B282" t="s">
        <v>396</v>
      </c>
      <c r="C282">
        <f>_xlfn.XLOOKUP(Table3[[#This Row],[Transaction_ID]],Table1[Transaction_ID],Table1[Cashier_ID])</f>
        <v>209</v>
      </c>
      <c r="D282" s="3">
        <f>_xlfn.XLOOKUP(Table3[[#This Row],[Transaction_ID]],Table1[Transaction_ID],Table1[Transaction_Date])</f>
        <v>45714</v>
      </c>
      <c r="E282" t="str">
        <f>TEXT(Transactions!$D282,"dddd")</f>
        <v>Friday</v>
      </c>
      <c r="F282">
        <v>123569</v>
      </c>
      <c r="G282" t="s">
        <v>744</v>
      </c>
      <c r="H282">
        <v>4</v>
      </c>
      <c r="I282" cm="1">
        <f t="array" ref="I282">_xlfn.XLOOKUP(Table3[[#This Row],[SKU]],Table4[SKU],Products!E$2:E$91)</f>
        <v>3.99</v>
      </c>
      <c r="J282" t="str">
        <f>_xlfn.XLOOKUP(Table3[[#This Row],[Transaction_ID]],Table1[Transaction_ID],Table1[Payment_Method])</f>
        <v>Debit Card</v>
      </c>
      <c r="K282" t="s">
        <v>745</v>
      </c>
      <c r="L282" t="b">
        <f>_xlfn.XLOOKUP(Table3[[#This Row],[Transaction_ID]],Table1[Transaction_ID],Table1[PC_Optimum_Scanned])</f>
        <v>1</v>
      </c>
      <c r="M282">
        <v>15.96</v>
      </c>
    </row>
    <row r="283" spans="1:13" hidden="1" x14ac:dyDescent="0.45">
      <c r="A283" t="s">
        <v>1193</v>
      </c>
      <c r="B283" t="s">
        <v>397</v>
      </c>
      <c r="C283">
        <f>_xlfn.XLOOKUP(Table3[[#This Row],[Transaction_ID]],Table1[Transaction_ID],Table1[Cashier_ID])</f>
        <v>209</v>
      </c>
      <c r="D283" s="3">
        <f>_xlfn.XLOOKUP(Table3[[#This Row],[Transaction_ID]],Table1[Transaction_ID],Table1[Transaction_Date])</f>
        <v>45718</v>
      </c>
      <c r="E283" t="str">
        <f>TEXT(Transactions!$D283,"dddd")</f>
        <v>Friday</v>
      </c>
      <c r="F283">
        <v>123568</v>
      </c>
      <c r="G283" t="s">
        <v>776</v>
      </c>
      <c r="H283">
        <v>5</v>
      </c>
      <c r="I283" cm="1">
        <f t="array" ref="I283">_xlfn.XLOOKUP(Table3[[#This Row],[SKU]],Table4[SKU],Products!E$2:E$91)</f>
        <v>4.99</v>
      </c>
      <c r="J283" t="str">
        <f>_xlfn.XLOOKUP(Table3[[#This Row],[Transaction_ID]],Table1[Transaction_ID],Table1[Payment_Method])</f>
        <v>Cash</v>
      </c>
      <c r="K283" t="s">
        <v>745</v>
      </c>
      <c r="L283" t="b">
        <f>_xlfn.XLOOKUP(Table3[[#This Row],[Transaction_ID]],Table1[Transaction_ID],Table1[PC_Optimum_Scanned])</f>
        <v>1</v>
      </c>
      <c r="M283">
        <v>20</v>
      </c>
    </row>
    <row r="284" spans="1:13" hidden="1" x14ac:dyDescent="0.45">
      <c r="A284" t="s">
        <v>1126</v>
      </c>
      <c r="B284" t="s">
        <v>397</v>
      </c>
      <c r="C284">
        <f>_xlfn.XLOOKUP(Table3[[#This Row],[Transaction_ID]],Table1[Transaction_ID],Table1[Cashier_ID])</f>
        <v>209</v>
      </c>
      <c r="D284" s="3">
        <f>_xlfn.XLOOKUP(Table3[[#This Row],[Transaction_ID]],Table1[Transaction_ID],Table1[Transaction_Date])</f>
        <v>45718</v>
      </c>
      <c r="E284" t="str">
        <f>TEXT(Transactions!$D284,"dddd")</f>
        <v>Friday</v>
      </c>
      <c r="F284">
        <v>123526</v>
      </c>
      <c r="G284" t="s">
        <v>1247</v>
      </c>
      <c r="H284">
        <v>1</v>
      </c>
      <c r="I284" cm="1">
        <f t="array" ref="I284">_xlfn.XLOOKUP(Table3[[#This Row],[SKU]],Table4[SKU],Products!E$2:E$91)</f>
        <v>5.49</v>
      </c>
      <c r="J284" t="str">
        <f>_xlfn.XLOOKUP(Table3[[#This Row],[Transaction_ID]],Table1[Transaction_ID],Table1[Payment_Method])</f>
        <v>Cash</v>
      </c>
      <c r="K284" t="s">
        <v>745</v>
      </c>
      <c r="L284" t="b">
        <f>_xlfn.XLOOKUP(Table3[[#This Row],[Transaction_ID]],Table1[Transaction_ID],Table1[PC_Optimum_Scanned])</f>
        <v>1</v>
      </c>
      <c r="M284">
        <v>5.49</v>
      </c>
    </row>
    <row r="285" spans="1:13" hidden="1" x14ac:dyDescent="0.45">
      <c r="A285" t="s">
        <v>1150</v>
      </c>
      <c r="B285" t="s">
        <v>397</v>
      </c>
      <c r="C285">
        <f>_xlfn.XLOOKUP(Table3[[#This Row],[Transaction_ID]],Table1[Transaction_ID],Table1[Cashier_ID])</f>
        <v>209</v>
      </c>
      <c r="D285" s="3">
        <f>_xlfn.XLOOKUP(Table3[[#This Row],[Transaction_ID]],Table1[Transaction_ID],Table1[Transaction_Date])</f>
        <v>45718</v>
      </c>
      <c r="E285" t="str">
        <f>TEXT(Transactions!$D285,"dddd")</f>
        <v>Tuesday</v>
      </c>
      <c r="F285">
        <v>123599</v>
      </c>
      <c r="G285" t="s">
        <v>748</v>
      </c>
      <c r="H285">
        <v>2</v>
      </c>
      <c r="I285" cm="1">
        <f t="array" ref="I285">_xlfn.XLOOKUP(Table3[[#This Row],[SKU]],Table4[SKU],Products!E$2:E$91)</f>
        <v>6.99</v>
      </c>
      <c r="J285" t="str">
        <f>_xlfn.XLOOKUP(Table3[[#This Row],[Transaction_ID]],Table1[Transaction_ID],Table1[Payment_Method])</f>
        <v>Cash</v>
      </c>
      <c r="K285" t="s">
        <v>745</v>
      </c>
      <c r="L285" t="b">
        <f>_xlfn.XLOOKUP(Table3[[#This Row],[Transaction_ID]],Table1[Transaction_ID],Table1[PC_Optimum_Scanned])</f>
        <v>1</v>
      </c>
      <c r="M285">
        <v>13.98</v>
      </c>
    </row>
    <row r="286" spans="1:13" hidden="1" x14ac:dyDescent="0.45">
      <c r="A286" t="s">
        <v>875</v>
      </c>
      <c r="B286" t="s">
        <v>176</v>
      </c>
      <c r="C286">
        <f>_xlfn.XLOOKUP(Table3[[#This Row],[Transaction_ID]],Table1[Transaction_ID],Table1[Cashier_ID])</f>
        <v>211</v>
      </c>
      <c r="D286" s="3">
        <f>_xlfn.XLOOKUP(Table3[[#This Row],[Transaction_ID]],Table1[Transaction_ID],Table1[Transaction_Date])</f>
        <v>45718</v>
      </c>
      <c r="E286" t="str">
        <f>TEXT(Transactions!$D286,"dddd")</f>
        <v>Tuesday</v>
      </c>
      <c r="F286">
        <v>123575</v>
      </c>
      <c r="G286" t="s">
        <v>1246</v>
      </c>
      <c r="H286">
        <v>0</v>
      </c>
      <c r="I286">
        <v>0</v>
      </c>
      <c r="J286" t="str">
        <f>_xlfn.XLOOKUP(Table3[[#This Row],[Transaction_ID]],Table1[Transaction_ID],Table1[Payment_Method])</f>
        <v>Cash</v>
      </c>
      <c r="K286" t="s">
        <v>1253</v>
      </c>
      <c r="L286" t="b">
        <v>0</v>
      </c>
      <c r="M286">
        <v>10.47</v>
      </c>
    </row>
    <row r="287" spans="1:13" hidden="1" x14ac:dyDescent="0.45">
      <c r="A287" t="s">
        <v>889</v>
      </c>
      <c r="B287" t="s">
        <v>176</v>
      </c>
      <c r="C287">
        <f>_xlfn.XLOOKUP(Table3[[#This Row],[Transaction_ID]],Table1[Transaction_ID],Table1[Cashier_ID])</f>
        <v>211</v>
      </c>
      <c r="D287" s="3">
        <f>_xlfn.XLOOKUP(Table3[[#This Row],[Transaction_ID]],Table1[Transaction_ID],Table1[Transaction_Date])</f>
        <v>45718</v>
      </c>
      <c r="E287" t="str">
        <f>TEXT(Transactions!$D287,"dddd")</f>
        <v>Friday</v>
      </c>
      <c r="F287">
        <v>123588</v>
      </c>
      <c r="G287" t="s">
        <v>1246</v>
      </c>
      <c r="H287">
        <v>0</v>
      </c>
      <c r="I287">
        <v>0</v>
      </c>
      <c r="J287" t="str">
        <f>_xlfn.XLOOKUP(Table3[[#This Row],[Transaction_ID]],Table1[Transaction_ID],Table1[Payment_Method])</f>
        <v>Cash</v>
      </c>
      <c r="K287" t="s">
        <v>1253</v>
      </c>
      <c r="L287" t="b">
        <v>0</v>
      </c>
      <c r="M287">
        <v>12.45</v>
      </c>
    </row>
    <row r="288" spans="1:13" hidden="1" x14ac:dyDescent="0.45">
      <c r="A288" t="s">
        <v>1184</v>
      </c>
      <c r="B288" t="s">
        <v>176</v>
      </c>
      <c r="C288">
        <f>_xlfn.XLOOKUP(Table3[[#This Row],[Transaction_ID]],Table1[Transaction_ID],Table1[Cashier_ID])</f>
        <v>211</v>
      </c>
      <c r="D288" s="3">
        <f>_xlfn.XLOOKUP(Table3[[#This Row],[Transaction_ID]],Table1[Transaction_ID],Table1[Transaction_Date])</f>
        <v>45718</v>
      </c>
      <c r="E288" t="str">
        <f>TEXT(Transactions!$D288,"dddd")</f>
        <v>Friday</v>
      </c>
      <c r="F288">
        <v>123533</v>
      </c>
      <c r="G288" t="s">
        <v>1246</v>
      </c>
      <c r="H288">
        <v>0</v>
      </c>
      <c r="I288">
        <v>0</v>
      </c>
      <c r="J288" t="str">
        <f>_xlfn.XLOOKUP(Table3[[#This Row],[Transaction_ID]],Table1[Transaction_ID],Table1[Payment_Method])</f>
        <v>Cash</v>
      </c>
      <c r="K288" t="s">
        <v>1253</v>
      </c>
      <c r="L288" t="b">
        <v>0</v>
      </c>
      <c r="M288">
        <v>47.45</v>
      </c>
    </row>
    <row r="289" spans="1:13" hidden="1" x14ac:dyDescent="0.45">
      <c r="A289" t="s">
        <v>809</v>
      </c>
      <c r="B289" t="s">
        <v>177</v>
      </c>
      <c r="C289">
        <f>_xlfn.XLOOKUP(Table3[[#This Row],[Transaction_ID]],Table1[Transaction_ID],Table1[Cashier_ID])</f>
        <v>214</v>
      </c>
      <c r="D289" s="3">
        <f>_xlfn.XLOOKUP(Table3[[#This Row],[Transaction_ID]],Table1[Transaction_ID],Table1[Transaction_Date])</f>
        <v>45718</v>
      </c>
      <c r="E289" t="str">
        <f>TEXT(Transactions!$D289,"dddd")</f>
        <v>Friday</v>
      </c>
      <c r="F289">
        <v>123570</v>
      </c>
      <c r="G289" t="s">
        <v>748</v>
      </c>
      <c r="H289">
        <v>4</v>
      </c>
      <c r="I289" cm="1">
        <f t="array" ref="I289">_xlfn.XLOOKUP(Table3[[#This Row],[SKU]],Table4[SKU],Products!E$2:E$91)</f>
        <v>5.49</v>
      </c>
      <c r="J289" t="str">
        <f>_xlfn.XLOOKUP(Table3[[#This Row],[Transaction_ID]],Table1[Transaction_ID],Table1[Payment_Method])</f>
        <v>Debit Card</v>
      </c>
      <c r="K289" t="s">
        <v>745</v>
      </c>
      <c r="L289" t="b">
        <f>_xlfn.XLOOKUP(Table3[[#This Row],[Transaction_ID]],Table1[Transaction_ID],Table1[PC_Optimum_Scanned])</f>
        <v>1</v>
      </c>
      <c r="M289">
        <v>21.96</v>
      </c>
    </row>
    <row r="290" spans="1:13" hidden="1" x14ac:dyDescent="0.45">
      <c r="A290" t="s">
        <v>813</v>
      </c>
      <c r="B290" t="s">
        <v>178</v>
      </c>
      <c r="C290">
        <f>_xlfn.XLOOKUP(Table3[[#This Row],[Transaction_ID]],Table1[Transaction_ID],Table1[Cashier_ID])</f>
        <v>215</v>
      </c>
      <c r="D290" s="3">
        <f>_xlfn.XLOOKUP(Table3[[#This Row],[Transaction_ID]],Table1[Transaction_ID],Table1[Transaction_Date])</f>
        <v>45718</v>
      </c>
      <c r="E290" t="str">
        <f>TEXT(Transactions!$D290,"dddd")</f>
        <v>Wednesday</v>
      </c>
      <c r="F290">
        <v>123538</v>
      </c>
      <c r="G290" t="s">
        <v>1248</v>
      </c>
      <c r="H290">
        <v>3</v>
      </c>
      <c r="I290" cm="1">
        <f t="array" ref="I290">_xlfn.XLOOKUP(Table3[[#This Row],[SKU]],Table4[SKU],Products!E$2:E$91)</f>
        <v>5.49</v>
      </c>
      <c r="J290" t="str">
        <f>_xlfn.XLOOKUP(Table3[[#This Row],[Transaction_ID]],Table1[Transaction_ID],Table1[Payment_Method])</f>
        <v>Debit Card</v>
      </c>
      <c r="K290" t="s">
        <v>745</v>
      </c>
      <c r="L290" t="b">
        <f>_xlfn.XLOOKUP(Table3[[#This Row],[Transaction_ID]],Table1[Transaction_ID],Table1[PC_Optimum_Scanned])</f>
        <v>1</v>
      </c>
      <c r="M290">
        <v>16.47</v>
      </c>
    </row>
    <row r="291" spans="1:13" hidden="1" x14ac:dyDescent="0.45">
      <c r="A291" t="s">
        <v>817</v>
      </c>
      <c r="B291" t="s">
        <v>179</v>
      </c>
      <c r="C291">
        <f>_xlfn.XLOOKUP(Table3[[#This Row],[Transaction_ID]],Table1[Transaction_ID],Table1[Cashier_ID])</f>
        <v>222</v>
      </c>
      <c r="D291" s="3">
        <f>_xlfn.XLOOKUP(Table3[[#This Row],[Transaction_ID]],Table1[Transaction_ID],Table1[Transaction_Date])</f>
        <v>45710</v>
      </c>
      <c r="E291" t="str">
        <f>TEXT(Transactions!$D291,"dddd")</f>
        <v>Wednesday</v>
      </c>
      <c r="F291">
        <v>123595</v>
      </c>
      <c r="G291" t="s">
        <v>1246</v>
      </c>
      <c r="H291">
        <v>0</v>
      </c>
      <c r="I291">
        <v>0</v>
      </c>
      <c r="J291" t="str">
        <f>_xlfn.XLOOKUP(Table3[[#This Row],[Transaction_ID]],Table1[Transaction_ID],Table1[Payment_Method])</f>
        <v>Debit Card</v>
      </c>
      <c r="K291" t="s">
        <v>1253</v>
      </c>
      <c r="L291" t="b">
        <v>0</v>
      </c>
      <c r="M291">
        <v>2.99</v>
      </c>
    </row>
    <row r="292" spans="1:13" x14ac:dyDescent="0.45">
      <c r="A292" t="s">
        <v>1009</v>
      </c>
      <c r="B292" t="s">
        <v>399</v>
      </c>
      <c r="C292">
        <f>_xlfn.XLOOKUP(Table3[[#This Row],[Transaction_ID]],Table1[Transaction_ID],Table1[Cashier_ID])</f>
        <v>211</v>
      </c>
      <c r="D292" s="3">
        <f>_xlfn.XLOOKUP(Table3[[#This Row],[Transaction_ID]],Table1[Transaction_ID],Table1[Transaction_Date])</f>
        <v>45710</v>
      </c>
      <c r="E292" t="str">
        <f>TEXT(Transactions!$D292,"dddd")</f>
        <v>Sunday</v>
      </c>
      <c r="F292">
        <v>123526</v>
      </c>
      <c r="G292" t="s">
        <v>1247</v>
      </c>
      <c r="H292">
        <v>0</v>
      </c>
      <c r="I292" cm="1">
        <f t="array" ref="I292">_xlfn.XLOOKUP(Table3[[#This Row],[SKU]],Table4[SKU],Products!E$2:E$91)</f>
        <v>5.49</v>
      </c>
      <c r="J292" t="str">
        <f>_xlfn.XLOOKUP(Table3[[#This Row],[Transaction_ID]],Table1[Transaction_ID],Table1[Payment_Method])</f>
        <v>Credit Card</v>
      </c>
      <c r="K292" t="s">
        <v>745</v>
      </c>
      <c r="L292" t="b">
        <f>_xlfn.XLOOKUP(Table3[[#This Row],[Transaction_ID]],Table1[Transaction_ID],Table1[PC_Optimum_Scanned])</f>
        <v>1</v>
      </c>
      <c r="M292">
        <v>5.49</v>
      </c>
    </row>
    <row r="293" spans="1:13" hidden="1" x14ac:dyDescent="0.45">
      <c r="A293" t="s">
        <v>831</v>
      </c>
      <c r="B293" t="s">
        <v>399</v>
      </c>
      <c r="C293">
        <f>_xlfn.XLOOKUP(Table3[[#This Row],[Transaction_ID]],Table1[Transaction_ID],Table1[Cashier_ID])</f>
        <v>211</v>
      </c>
      <c r="D293" s="3">
        <f>_xlfn.XLOOKUP(Table3[[#This Row],[Transaction_ID]],Table1[Transaction_ID],Table1[Transaction_Date])</f>
        <v>45710</v>
      </c>
      <c r="E293" t="str">
        <f>TEXT(Transactions!$D293,"dddd")</f>
        <v>Sunday</v>
      </c>
      <c r="F293">
        <v>123573</v>
      </c>
      <c r="G293" t="s">
        <v>1249</v>
      </c>
      <c r="H293">
        <f>_xlfn.XLOOKUP(Table3[[#This Row],[SKU]],Table1[SKU],Table1[Quantity_Sold])</f>
        <v>5</v>
      </c>
      <c r="I293">
        <f>IF(AND(Table3[[#This Row],[Return_Reason]]="50% Missed",Table3[[#This Row],[Original_Amount_Paid]]&gt;0),Table3[[#This Row],[Original_Amount_Paid]]/2,0)</f>
        <v>2.2425000000000002</v>
      </c>
      <c r="J293" t="str">
        <f>_xlfn.XLOOKUP(Table3[[#This Row],[Transaction_ID]],Table1[Transaction_ID],Table1[Payment_Method])</f>
        <v>Credit Card</v>
      </c>
      <c r="K293" t="s">
        <v>745</v>
      </c>
      <c r="L293" t="b">
        <f>_xlfn.XLOOKUP(Table3[[#This Row],[Transaction_ID]],Table1[Transaction_ID],Table1[PC_Optimum_Scanned])</f>
        <v>1</v>
      </c>
      <c r="M293">
        <v>4.4850000000000003</v>
      </c>
    </row>
    <row r="294" spans="1:13" hidden="1" x14ac:dyDescent="0.45">
      <c r="A294" t="s">
        <v>897</v>
      </c>
      <c r="B294" t="s">
        <v>399</v>
      </c>
      <c r="C294">
        <f>_xlfn.XLOOKUP(Table3[[#This Row],[Transaction_ID]],Table1[Transaction_ID],Table1[Cashier_ID])</f>
        <v>211</v>
      </c>
      <c r="D294" s="3">
        <f>_xlfn.XLOOKUP(Table3[[#This Row],[Transaction_ID]],Table1[Transaction_ID],Table1[Transaction_Date])</f>
        <v>45710</v>
      </c>
      <c r="E294" t="str">
        <f>TEXT(Transactions!$D294,"dddd")</f>
        <v>Sunday</v>
      </c>
      <c r="F294">
        <v>123597</v>
      </c>
      <c r="G294" t="s">
        <v>1246</v>
      </c>
      <c r="H294">
        <v>0</v>
      </c>
      <c r="I294">
        <v>0</v>
      </c>
      <c r="J294" t="str">
        <f>_xlfn.XLOOKUP(Table3[[#This Row],[Transaction_ID]],Table1[Transaction_ID],Table1[Payment_Method])</f>
        <v>Credit Card</v>
      </c>
      <c r="K294" t="s">
        <v>1253</v>
      </c>
      <c r="L294" t="b">
        <v>0</v>
      </c>
      <c r="M294">
        <v>5.49</v>
      </c>
    </row>
    <row r="295" spans="1:13" x14ac:dyDescent="0.45">
      <c r="A295" t="s">
        <v>957</v>
      </c>
      <c r="B295" t="s">
        <v>400</v>
      </c>
      <c r="C295">
        <f>_xlfn.XLOOKUP(Table3[[#This Row],[Transaction_ID]],Table1[Transaction_ID],Table1[Cashier_ID])</f>
        <v>216</v>
      </c>
      <c r="D295" s="3">
        <f>_xlfn.XLOOKUP(Table3[[#This Row],[Transaction_ID]],Table1[Transaction_ID],Table1[Transaction_Date])</f>
        <v>45710</v>
      </c>
      <c r="E295" t="str">
        <f>TEXT(Transactions!$D295,"dddd")</f>
        <v>Sunday</v>
      </c>
      <c r="F295">
        <v>123557</v>
      </c>
      <c r="G295" t="s">
        <v>744</v>
      </c>
      <c r="H295">
        <v>1</v>
      </c>
      <c r="I295" cm="1">
        <f t="array" ref="I295">_xlfn.XLOOKUP(Table3[[#This Row],[SKU]],Table4[SKU],Products!E$2:E$91)</f>
        <v>6.49</v>
      </c>
      <c r="J295" t="str">
        <f>_xlfn.XLOOKUP(Table3[[#This Row],[Transaction_ID]],Table1[Transaction_ID],Table1[Payment_Method])</f>
        <v>Credit Card</v>
      </c>
      <c r="K295" t="s">
        <v>745</v>
      </c>
      <c r="L295" t="b">
        <f>_xlfn.XLOOKUP(Table3[[#This Row],[Transaction_ID]],Table1[Transaction_ID],Table1[PC_Optimum_Scanned])</f>
        <v>1</v>
      </c>
      <c r="M295">
        <v>4.99</v>
      </c>
    </row>
    <row r="296" spans="1:13" hidden="1" x14ac:dyDescent="0.45">
      <c r="A296" t="s">
        <v>835</v>
      </c>
      <c r="B296" t="s">
        <v>401</v>
      </c>
      <c r="C296">
        <f>_xlfn.XLOOKUP(Table3[[#This Row],[Transaction_ID]],Table1[Transaction_ID],Table1[Cashier_ID])</f>
        <v>219</v>
      </c>
      <c r="D296" s="3">
        <f>_xlfn.XLOOKUP(Table3[[#This Row],[Transaction_ID]],Table1[Transaction_ID],Table1[Transaction_Date])</f>
        <v>45708</v>
      </c>
      <c r="E296" t="str">
        <f>TEXT(Transactions!$D296,"dddd")</f>
        <v>Saturday</v>
      </c>
      <c r="F296">
        <v>123531</v>
      </c>
      <c r="G296" t="s">
        <v>1247</v>
      </c>
      <c r="H296">
        <v>1</v>
      </c>
      <c r="I296" cm="1">
        <f t="array" ref="I296">_xlfn.XLOOKUP(Table3[[#This Row],[SKU]],Table4[SKU],Products!E$2:E$91)</f>
        <v>7.99</v>
      </c>
      <c r="J296" t="str">
        <f>_xlfn.XLOOKUP(Table3[[#This Row],[Transaction_ID]],Table1[Transaction_ID],Table1[Payment_Method])</f>
        <v>Credit Card</v>
      </c>
      <c r="K296" t="s">
        <v>745</v>
      </c>
      <c r="L296" t="b">
        <f>_xlfn.XLOOKUP(Table3[[#This Row],[Transaction_ID]],Table1[Transaction_ID],Table1[PC_Optimum_Scanned])</f>
        <v>1</v>
      </c>
      <c r="M296">
        <v>7.99</v>
      </c>
    </row>
    <row r="297" spans="1:13" hidden="1" x14ac:dyDescent="0.45">
      <c r="A297" t="s">
        <v>756</v>
      </c>
      <c r="B297" t="s">
        <v>401</v>
      </c>
      <c r="C297">
        <f>_xlfn.XLOOKUP(Table3[[#This Row],[Transaction_ID]],Table1[Transaction_ID],Table1[Cashier_ID])</f>
        <v>219</v>
      </c>
      <c r="D297" s="3">
        <f>_xlfn.XLOOKUP(Table3[[#This Row],[Transaction_ID]],Table1[Transaction_ID],Table1[Transaction_Date])</f>
        <v>45708</v>
      </c>
      <c r="E297" t="str">
        <f>TEXT(Transactions!$D297,"dddd")</f>
        <v>Saturday</v>
      </c>
      <c r="F297">
        <v>123570</v>
      </c>
      <c r="G297" t="s">
        <v>1246</v>
      </c>
      <c r="H297">
        <v>0</v>
      </c>
      <c r="I297">
        <v>0</v>
      </c>
      <c r="J297" t="str">
        <f>_xlfn.XLOOKUP(Table3[[#This Row],[Transaction_ID]],Table1[Transaction_ID],Table1[Payment_Method])</f>
        <v>Credit Card</v>
      </c>
      <c r="K297" t="s">
        <v>1253</v>
      </c>
      <c r="L297" t="b">
        <v>0</v>
      </c>
      <c r="M297">
        <v>5.49</v>
      </c>
    </row>
    <row r="298" spans="1:13" hidden="1" x14ac:dyDescent="0.45">
      <c r="A298" t="s">
        <v>1205</v>
      </c>
      <c r="B298" t="s">
        <v>402</v>
      </c>
      <c r="C298">
        <f>_xlfn.XLOOKUP(Table3[[#This Row],[Transaction_ID]],Table1[Transaction_ID],Table1[Cashier_ID])</f>
        <v>223</v>
      </c>
      <c r="D298" s="3">
        <f>_xlfn.XLOOKUP(Table3[[#This Row],[Transaction_ID]],Table1[Transaction_ID],Table1[Transaction_Date])</f>
        <v>45708</v>
      </c>
      <c r="E298" t="str">
        <f>TEXT(Transactions!$D298,"dddd")</f>
        <v>Saturday</v>
      </c>
      <c r="F298">
        <v>123543</v>
      </c>
      <c r="G298" t="s">
        <v>776</v>
      </c>
      <c r="H298">
        <v>3</v>
      </c>
      <c r="I298" cm="1">
        <f t="array" ref="I298">_xlfn.XLOOKUP(Table3[[#This Row],[SKU]],Table4[SKU],Products!E$2:E$91)</f>
        <v>7.99</v>
      </c>
      <c r="J298" t="str">
        <f>_xlfn.XLOOKUP(Table3[[#This Row],[Transaction_ID]],Table1[Transaction_ID],Table1[Payment_Method])</f>
        <v>Cash</v>
      </c>
      <c r="K298" t="s">
        <v>745</v>
      </c>
      <c r="L298" t="b">
        <f>_xlfn.XLOOKUP(Table3[[#This Row],[Transaction_ID]],Table1[Transaction_ID],Table1[PC_Optimum_Scanned])</f>
        <v>1</v>
      </c>
      <c r="M298">
        <v>23.97</v>
      </c>
    </row>
    <row r="299" spans="1:13" hidden="1" x14ac:dyDescent="0.45">
      <c r="A299" t="s">
        <v>1068</v>
      </c>
      <c r="B299" t="s">
        <v>404</v>
      </c>
      <c r="C299">
        <f>_xlfn.XLOOKUP(Table3[[#This Row],[Transaction_ID]],Table1[Transaction_ID],Table1[Cashier_ID])</f>
        <v>210</v>
      </c>
      <c r="D299" s="3">
        <f>_xlfn.XLOOKUP(Table3[[#This Row],[Transaction_ID]],Table1[Transaction_ID],Table1[Transaction_Date])</f>
        <v>45723</v>
      </c>
      <c r="E299" t="str">
        <f>TEXT(Transactions!$D299,"dddd")</f>
        <v>Saturday</v>
      </c>
      <c r="F299">
        <v>123545</v>
      </c>
      <c r="G299" t="s">
        <v>1246</v>
      </c>
      <c r="H299">
        <v>0</v>
      </c>
      <c r="I299">
        <v>0</v>
      </c>
      <c r="J299" t="str">
        <f>_xlfn.XLOOKUP(Table3[[#This Row],[Transaction_ID]],Table1[Transaction_ID],Table1[Payment_Method])</f>
        <v>Credit Card</v>
      </c>
      <c r="K299" t="s">
        <v>1253</v>
      </c>
      <c r="L299" t="b">
        <v>0</v>
      </c>
      <c r="M299">
        <v>7.4700000000000006</v>
      </c>
    </row>
    <row r="300" spans="1:13" hidden="1" x14ac:dyDescent="0.45">
      <c r="A300" t="s">
        <v>1085</v>
      </c>
      <c r="B300" t="s">
        <v>182</v>
      </c>
      <c r="C300">
        <f>_xlfn.XLOOKUP(Table3[[#This Row],[Transaction_ID]],Table1[Transaction_ID],Table1[Cashier_ID])</f>
        <v>220</v>
      </c>
      <c r="D300" s="3">
        <f>_xlfn.XLOOKUP(Table3[[#This Row],[Transaction_ID]],Table1[Transaction_ID],Table1[Transaction_Date])</f>
        <v>45723</v>
      </c>
      <c r="E300" t="str">
        <f>TEXT(Transactions!$D300,"dddd")</f>
        <v>Thursday</v>
      </c>
      <c r="F300">
        <v>123595</v>
      </c>
      <c r="G300" t="s">
        <v>1246</v>
      </c>
      <c r="H300">
        <v>0</v>
      </c>
      <c r="I300">
        <v>0</v>
      </c>
      <c r="J300" t="str">
        <f>_xlfn.XLOOKUP(Table3[[#This Row],[Transaction_ID]],Table1[Transaction_ID],Table1[Payment_Method])</f>
        <v>Credit Card</v>
      </c>
      <c r="K300" t="s">
        <v>1253</v>
      </c>
      <c r="L300" t="b">
        <v>0</v>
      </c>
      <c r="M300">
        <v>11.96</v>
      </c>
    </row>
    <row r="301" spans="1:13" hidden="1" x14ac:dyDescent="0.45">
      <c r="A301" t="s">
        <v>852</v>
      </c>
      <c r="B301" t="s">
        <v>405</v>
      </c>
      <c r="C301">
        <f>_xlfn.XLOOKUP(Table3[[#This Row],[Transaction_ID]],Table1[Transaction_ID],Table1[Cashier_ID])</f>
        <v>211</v>
      </c>
      <c r="D301" s="3">
        <f>_xlfn.XLOOKUP(Table3[[#This Row],[Transaction_ID]],Table1[Transaction_ID],Table1[Transaction_Date])</f>
        <v>45741</v>
      </c>
      <c r="E301" t="str">
        <f>TEXT(Transactions!$D301,"dddd")</f>
        <v>Thursday</v>
      </c>
      <c r="F301">
        <v>123517</v>
      </c>
      <c r="G301" t="s">
        <v>1246</v>
      </c>
      <c r="H301">
        <v>0</v>
      </c>
      <c r="I301">
        <v>0</v>
      </c>
      <c r="J301" t="str">
        <f>_xlfn.XLOOKUP(Table3[[#This Row],[Transaction_ID]],Table1[Transaction_ID],Table1[Payment_Method])</f>
        <v>Credit Card</v>
      </c>
      <c r="K301" t="s">
        <v>1253</v>
      </c>
      <c r="L301" t="b">
        <v>0</v>
      </c>
      <c r="M301">
        <v>7.4700000000000006</v>
      </c>
    </row>
    <row r="302" spans="1:13" hidden="1" x14ac:dyDescent="0.45">
      <c r="A302" t="s">
        <v>1140</v>
      </c>
      <c r="B302" t="s">
        <v>183</v>
      </c>
      <c r="C302">
        <f>_xlfn.XLOOKUP(Table3[[#This Row],[Transaction_ID]],Table1[Transaction_ID],Table1[Cashier_ID])</f>
        <v>218</v>
      </c>
      <c r="D302" s="3">
        <f>_xlfn.XLOOKUP(Table3[[#This Row],[Transaction_ID]],Table1[Transaction_ID],Table1[Transaction_Date])</f>
        <v>45741</v>
      </c>
      <c r="E302" t="str">
        <f>TEXT(Transactions!$D302,"dddd")</f>
        <v>Thursday</v>
      </c>
      <c r="F302">
        <v>123598</v>
      </c>
      <c r="G302" t="s">
        <v>759</v>
      </c>
      <c r="H302">
        <v>1</v>
      </c>
      <c r="I302" cm="1">
        <f t="array" ref="I302">_xlfn.XLOOKUP(Table3[[#This Row],[SKU]],Table4[SKU],Products!E$2:E$91)</f>
        <v>6.49</v>
      </c>
      <c r="J302" t="str">
        <f>_xlfn.XLOOKUP(Table3[[#This Row],[Transaction_ID]],Table1[Transaction_ID],Table1[Payment_Method])</f>
        <v>Credit Card</v>
      </c>
      <c r="K302" t="s">
        <v>745</v>
      </c>
      <c r="L302" t="b">
        <f>_xlfn.XLOOKUP(Table3[[#This Row],[Transaction_ID]],Table1[Transaction_ID],Table1[PC_Optimum_Scanned])</f>
        <v>1</v>
      </c>
      <c r="M302">
        <v>19.47</v>
      </c>
    </row>
    <row r="303" spans="1:13" hidden="1" x14ac:dyDescent="0.45">
      <c r="A303" t="s">
        <v>825</v>
      </c>
      <c r="B303" t="s">
        <v>183</v>
      </c>
      <c r="C303">
        <f>_xlfn.XLOOKUP(Table3[[#This Row],[Transaction_ID]],Table1[Transaction_ID],Table1[Cashier_ID])</f>
        <v>218</v>
      </c>
      <c r="D303" s="3">
        <f>_xlfn.XLOOKUP(Table3[[#This Row],[Transaction_ID]],Table1[Transaction_ID],Table1[Transaction_Date])</f>
        <v>45741</v>
      </c>
      <c r="E303" t="str">
        <f>TEXT(Transactions!$D303,"dddd")</f>
        <v>Friday</v>
      </c>
      <c r="F303">
        <v>123555</v>
      </c>
      <c r="G303" t="s">
        <v>1249</v>
      </c>
      <c r="H303">
        <v>4</v>
      </c>
      <c r="I303">
        <f>IF(AND(Table3[[#This Row],[Return_Reason]]="50% Missed",Table3[[#This Row],[Original_Amount_Paid]]&gt;0),Table3[[#This Row],[Original_Amount_Paid]]/2,0)</f>
        <v>4.58</v>
      </c>
      <c r="J303" t="str">
        <f>_xlfn.XLOOKUP(Table3[[#This Row],[Transaction_ID]],Table1[Transaction_ID],Table1[Payment_Method])</f>
        <v>Credit Card</v>
      </c>
      <c r="K303" t="s">
        <v>745</v>
      </c>
      <c r="L303" t="b">
        <f>_xlfn.XLOOKUP(Table3[[#This Row],[Transaction_ID]],Table1[Transaction_ID],Table1[PC_Optimum_Scanned])</f>
        <v>1</v>
      </c>
      <c r="M303">
        <v>9.16</v>
      </c>
    </row>
    <row r="304" spans="1:13" hidden="1" x14ac:dyDescent="0.45">
      <c r="A304" t="s">
        <v>1119</v>
      </c>
      <c r="B304" t="s">
        <v>406</v>
      </c>
      <c r="C304">
        <f>_xlfn.XLOOKUP(Table3[[#This Row],[Transaction_ID]],Table1[Transaction_ID],Table1[Cashier_ID])</f>
        <v>212</v>
      </c>
      <c r="D304" s="3">
        <f>_xlfn.XLOOKUP(Table3[[#This Row],[Transaction_ID]],Table1[Transaction_ID],Table1[Transaction_Date])</f>
        <v>45741</v>
      </c>
      <c r="E304" t="str">
        <f>TEXT(Transactions!$D304,"dddd")</f>
        <v>Friday</v>
      </c>
      <c r="F304">
        <v>123578</v>
      </c>
      <c r="G304" t="s">
        <v>759</v>
      </c>
      <c r="H304">
        <v>1</v>
      </c>
      <c r="I304" cm="1">
        <f t="array" ref="I304">_xlfn.XLOOKUP(Table3[[#This Row],[SKU]],Table4[SKU],Products!E$2:E$91)</f>
        <v>3.29</v>
      </c>
      <c r="J304" t="str">
        <f>_xlfn.XLOOKUP(Table3[[#This Row],[Transaction_ID]],Table1[Transaction_ID],Table1[Payment_Method])</f>
        <v>Credit Card</v>
      </c>
      <c r="K304" t="s">
        <v>745</v>
      </c>
      <c r="L304" t="b">
        <f>_xlfn.XLOOKUP(Table3[[#This Row],[Transaction_ID]],Table1[Transaction_ID],Table1[PC_Optimum_Scanned])</f>
        <v>1</v>
      </c>
      <c r="M304">
        <v>13.16</v>
      </c>
    </row>
    <row r="305" spans="1:13" hidden="1" x14ac:dyDescent="0.45">
      <c r="A305" t="s">
        <v>1103</v>
      </c>
      <c r="B305" t="s">
        <v>406</v>
      </c>
      <c r="C305">
        <f>_xlfn.XLOOKUP(Table3[[#This Row],[Transaction_ID]],Table1[Transaction_ID],Table1[Cashier_ID])</f>
        <v>212</v>
      </c>
      <c r="D305" s="3">
        <f>_xlfn.XLOOKUP(Table3[[#This Row],[Transaction_ID]],Table1[Transaction_ID],Table1[Transaction_Date])</f>
        <v>45741</v>
      </c>
      <c r="E305" t="str">
        <f>TEXT(Transactions!$D305,"dddd")</f>
        <v>Friday</v>
      </c>
      <c r="F305">
        <v>123518</v>
      </c>
      <c r="G305" t="s">
        <v>1246</v>
      </c>
      <c r="H305">
        <v>0</v>
      </c>
      <c r="I305">
        <v>0</v>
      </c>
      <c r="J305" t="str">
        <f>_xlfn.XLOOKUP(Table3[[#This Row],[Transaction_ID]],Table1[Transaction_ID],Table1[Payment_Method])</f>
        <v>Credit Card</v>
      </c>
      <c r="K305" t="s">
        <v>1253</v>
      </c>
      <c r="L305" t="b">
        <v>0</v>
      </c>
      <c r="M305">
        <v>5.97</v>
      </c>
    </row>
    <row r="306" spans="1:13" hidden="1" x14ac:dyDescent="0.45">
      <c r="A306" t="s">
        <v>1129</v>
      </c>
      <c r="B306" t="s">
        <v>407</v>
      </c>
      <c r="C306">
        <f>_xlfn.XLOOKUP(Table3[[#This Row],[Transaction_ID]],Table1[Transaction_ID],Table1[Cashier_ID])</f>
        <v>210</v>
      </c>
      <c r="D306" s="3">
        <f>_xlfn.XLOOKUP(Table3[[#This Row],[Transaction_ID]],Table1[Transaction_ID],Table1[Transaction_Date])</f>
        <v>45741</v>
      </c>
      <c r="E306" t="str">
        <f>TEXT(Transactions!$D306,"dddd")</f>
        <v>Friday</v>
      </c>
      <c r="F306">
        <v>123580</v>
      </c>
      <c r="G306" t="s">
        <v>776</v>
      </c>
      <c r="H306">
        <v>5</v>
      </c>
      <c r="I306" cm="1">
        <f t="array" ref="I306">_xlfn.XLOOKUP(Table3[[#This Row],[SKU]],Table4[SKU],Products!E$2:E$91)</f>
        <v>3.79</v>
      </c>
      <c r="J306" t="str">
        <f>_xlfn.XLOOKUP(Table3[[#This Row],[Transaction_ID]],Table1[Transaction_ID],Table1[Payment_Method])</f>
        <v>Credit Card</v>
      </c>
      <c r="K306" t="s">
        <v>745</v>
      </c>
      <c r="L306" t="b">
        <f>_xlfn.XLOOKUP(Table3[[#This Row],[Transaction_ID]],Table1[Transaction_ID],Table1[PC_Optimum_Scanned])</f>
        <v>1</v>
      </c>
      <c r="M306">
        <v>8.7250000000000014</v>
      </c>
    </row>
    <row r="307" spans="1:13" hidden="1" x14ac:dyDescent="0.45">
      <c r="A307" t="s">
        <v>1197</v>
      </c>
      <c r="B307" t="s">
        <v>407</v>
      </c>
      <c r="C307">
        <f>_xlfn.XLOOKUP(Table3[[#This Row],[Transaction_ID]],Table1[Transaction_ID],Table1[Cashier_ID])</f>
        <v>210</v>
      </c>
      <c r="D307" s="3">
        <f>_xlfn.XLOOKUP(Table3[[#This Row],[Transaction_ID]],Table1[Transaction_ID],Table1[Transaction_Date])</f>
        <v>45741</v>
      </c>
      <c r="E307" t="str">
        <f>TEXT(Transactions!$D307,"dddd")</f>
        <v>Tuesday</v>
      </c>
      <c r="F307">
        <v>123559</v>
      </c>
      <c r="G307" t="s">
        <v>1246</v>
      </c>
      <c r="H307">
        <v>0</v>
      </c>
      <c r="I307">
        <v>0</v>
      </c>
      <c r="J307" t="str">
        <f>_xlfn.XLOOKUP(Table3[[#This Row],[Transaction_ID]],Table1[Transaction_ID],Table1[Payment_Method])</f>
        <v>Credit Card</v>
      </c>
      <c r="K307" t="s">
        <v>1253</v>
      </c>
      <c r="L307" t="b">
        <v>0</v>
      </c>
      <c r="M307">
        <v>11.96</v>
      </c>
    </row>
    <row r="308" spans="1:13" hidden="1" x14ac:dyDescent="0.45">
      <c r="A308" t="s">
        <v>968</v>
      </c>
      <c r="B308" t="s">
        <v>184</v>
      </c>
      <c r="C308">
        <f>_xlfn.XLOOKUP(Table3[[#This Row],[Transaction_ID]],Table1[Transaction_ID],Table1[Cashier_ID])</f>
        <v>222</v>
      </c>
      <c r="D308" s="3">
        <f>_xlfn.XLOOKUP(Table3[[#This Row],[Transaction_ID]],Table1[Transaction_ID],Table1[Transaction_Date])</f>
        <v>45736</v>
      </c>
      <c r="E308" t="str">
        <f>TEXT(Transactions!$D308,"dddd")</f>
        <v>Tuesday</v>
      </c>
      <c r="F308">
        <v>123575</v>
      </c>
      <c r="G308" t="s">
        <v>753</v>
      </c>
      <c r="H308">
        <v>2</v>
      </c>
      <c r="I308">
        <v>0</v>
      </c>
      <c r="J308" t="str">
        <f>_xlfn.XLOOKUP(Table3[[#This Row],[Transaction_ID]],Table1[Transaction_ID],Table1[Payment_Method])</f>
        <v>Credit Card</v>
      </c>
      <c r="K308" t="s">
        <v>1253</v>
      </c>
      <c r="L308" t="b">
        <v>0</v>
      </c>
      <c r="M308">
        <v>6.98</v>
      </c>
    </row>
    <row r="309" spans="1:13" hidden="1" x14ac:dyDescent="0.45">
      <c r="A309" t="s">
        <v>859</v>
      </c>
      <c r="B309" t="s">
        <v>185</v>
      </c>
      <c r="C309">
        <f>_xlfn.XLOOKUP(Table3[[#This Row],[Transaction_ID]],Table1[Transaction_ID],Table1[Cashier_ID])</f>
        <v>222</v>
      </c>
      <c r="D309" s="3">
        <f>_xlfn.XLOOKUP(Table3[[#This Row],[Transaction_ID]],Table1[Transaction_ID],Table1[Transaction_Date])</f>
        <v>45736</v>
      </c>
      <c r="E309" t="str">
        <f>TEXT(Transactions!$D309,"dddd")</f>
        <v>Tuesday</v>
      </c>
      <c r="F309">
        <v>123587</v>
      </c>
      <c r="G309" t="s">
        <v>1247</v>
      </c>
      <c r="H309">
        <v>0</v>
      </c>
      <c r="I309" cm="1">
        <f t="array" ref="I309">_xlfn.XLOOKUP(Table3[[#This Row],[SKU]],Table4[SKU],Products!E$2:E$91)</f>
        <v>3.99</v>
      </c>
      <c r="J309" t="str">
        <f>_xlfn.XLOOKUP(Table3[[#This Row],[Transaction_ID]],Table1[Transaction_ID],Table1[Payment_Method])</f>
        <v>Credit Card</v>
      </c>
      <c r="K309" t="s">
        <v>745</v>
      </c>
      <c r="L309" t="b">
        <f>_xlfn.XLOOKUP(Table3[[#This Row],[Transaction_ID]],Table1[Transaction_ID],Table1[PC_Optimum_Scanned])</f>
        <v>1</v>
      </c>
      <c r="M309">
        <v>3.99</v>
      </c>
    </row>
    <row r="310" spans="1:13" hidden="1" x14ac:dyDescent="0.45">
      <c r="A310" t="s">
        <v>790</v>
      </c>
      <c r="B310" t="s">
        <v>185</v>
      </c>
      <c r="C310">
        <f>_xlfn.XLOOKUP(Table3[[#This Row],[Transaction_ID]],Table1[Transaction_ID],Table1[Cashier_ID])</f>
        <v>222</v>
      </c>
      <c r="D310" s="3">
        <f>_xlfn.XLOOKUP(Table3[[#This Row],[Transaction_ID]],Table1[Transaction_ID],Table1[Transaction_Date])</f>
        <v>45736</v>
      </c>
      <c r="E310" t="str">
        <f>TEXT(Transactions!$D310,"dddd")</f>
        <v>Tuesday</v>
      </c>
      <c r="F310">
        <v>123567</v>
      </c>
      <c r="G310" t="s">
        <v>1247</v>
      </c>
      <c r="H310">
        <v>2</v>
      </c>
      <c r="I310" cm="1">
        <f t="array" ref="I310">_xlfn.XLOOKUP(Table3[[#This Row],[SKU]],Table4[SKU],Products!E$2:E$91)</f>
        <v>3.49</v>
      </c>
      <c r="J310" t="str">
        <f>_xlfn.XLOOKUP(Table3[[#This Row],[Transaction_ID]],Table1[Transaction_ID],Table1[Payment_Method])</f>
        <v>Credit Card</v>
      </c>
      <c r="K310" t="s">
        <v>745</v>
      </c>
      <c r="L310" t="b">
        <f>_xlfn.XLOOKUP(Table3[[#This Row],[Transaction_ID]],Table1[Transaction_ID],Table1[PC_Optimum_Scanned])</f>
        <v>1</v>
      </c>
      <c r="M310">
        <v>6.98</v>
      </c>
    </row>
    <row r="311" spans="1:13" hidden="1" x14ac:dyDescent="0.45">
      <c r="A311" t="s">
        <v>913</v>
      </c>
      <c r="B311" t="s">
        <v>186</v>
      </c>
      <c r="C311">
        <f>_xlfn.XLOOKUP(Table3[[#This Row],[Transaction_ID]],Table1[Transaction_ID],Table1[Cashier_ID])</f>
        <v>218</v>
      </c>
      <c r="D311" s="3">
        <f>_xlfn.XLOOKUP(Table3[[#This Row],[Transaction_ID]],Table1[Transaction_ID],Table1[Transaction_Date])</f>
        <v>45698</v>
      </c>
      <c r="E311" t="str">
        <f>TEXT(Transactions!$D311,"dddd")</f>
        <v>Thursday</v>
      </c>
      <c r="F311">
        <v>123559</v>
      </c>
      <c r="G311" t="s">
        <v>753</v>
      </c>
      <c r="H311">
        <v>3</v>
      </c>
      <c r="I311">
        <v>0</v>
      </c>
      <c r="J311" t="str">
        <f>_xlfn.XLOOKUP(Table3[[#This Row],[Transaction_ID]],Table1[Transaction_ID],Table1[Payment_Method])</f>
        <v>Debit Card</v>
      </c>
      <c r="K311" t="s">
        <v>1253</v>
      </c>
      <c r="L311" t="b">
        <v>0</v>
      </c>
      <c r="M311">
        <v>8.9700000000000006</v>
      </c>
    </row>
    <row r="312" spans="1:13" hidden="1" x14ac:dyDescent="0.45">
      <c r="A312" t="s">
        <v>873</v>
      </c>
      <c r="B312" t="s">
        <v>409</v>
      </c>
      <c r="C312">
        <f>_xlfn.XLOOKUP(Table3[[#This Row],[Transaction_ID]],Table1[Transaction_ID],Table1[Cashier_ID])</f>
        <v>212</v>
      </c>
      <c r="D312" s="3">
        <f>_xlfn.XLOOKUP(Table3[[#This Row],[Transaction_ID]],Table1[Transaction_ID],Table1[Transaction_Date])</f>
        <v>45693</v>
      </c>
      <c r="E312" t="str">
        <f>TEXT(Transactions!$D312,"dddd")</f>
        <v>Thursday</v>
      </c>
      <c r="F312">
        <v>123583</v>
      </c>
      <c r="G312" t="s">
        <v>776</v>
      </c>
      <c r="H312">
        <v>1</v>
      </c>
      <c r="I312" cm="1">
        <f t="array" ref="I312">_xlfn.XLOOKUP(Table3[[#This Row],[SKU]],Table4[SKU],Products!E$2:E$91)</f>
        <v>3.49</v>
      </c>
      <c r="J312" t="str">
        <f>_xlfn.XLOOKUP(Table3[[#This Row],[Transaction_ID]],Table1[Transaction_ID],Table1[Payment_Method])</f>
        <v>Debit Card</v>
      </c>
      <c r="K312" t="s">
        <v>745</v>
      </c>
      <c r="L312" t="b">
        <f>_xlfn.XLOOKUP(Table3[[#This Row],[Transaction_ID]],Table1[Transaction_ID],Table1[PC_Optimum_Scanned])</f>
        <v>1</v>
      </c>
      <c r="M312">
        <v>6.98</v>
      </c>
    </row>
    <row r="313" spans="1:13" hidden="1" x14ac:dyDescent="0.45">
      <c r="A313" t="s">
        <v>915</v>
      </c>
      <c r="B313" t="s">
        <v>411</v>
      </c>
      <c r="C313">
        <f>_xlfn.XLOOKUP(Table3[[#This Row],[Transaction_ID]],Table1[Transaction_ID],Table1[Cashier_ID])</f>
        <v>218</v>
      </c>
      <c r="D313" s="3">
        <f>_xlfn.XLOOKUP(Table3[[#This Row],[Transaction_ID]],Table1[Transaction_ID],Table1[Transaction_Date])</f>
        <v>45693</v>
      </c>
      <c r="E313" t="str">
        <f>TEXT(Transactions!$D313,"dddd")</f>
        <v>Monday</v>
      </c>
      <c r="F313">
        <v>123598</v>
      </c>
      <c r="G313" t="s">
        <v>1247</v>
      </c>
      <c r="H313">
        <v>2</v>
      </c>
      <c r="I313" cm="1">
        <f t="array" ref="I313">_xlfn.XLOOKUP(Table3[[#This Row],[SKU]],Table4[SKU],Products!E$2:E$91)</f>
        <v>6.49</v>
      </c>
      <c r="J313" t="str">
        <f>_xlfn.XLOOKUP(Table3[[#This Row],[Transaction_ID]],Table1[Transaction_ID],Table1[Payment_Method])</f>
        <v>Debit Card</v>
      </c>
      <c r="K313" t="s">
        <v>745</v>
      </c>
      <c r="L313" t="b">
        <f>_xlfn.XLOOKUP(Table3[[#This Row],[Transaction_ID]],Table1[Transaction_ID],Table1[PC_Optimum_Scanned])</f>
        <v>1</v>
      </c>
      <c r="M313">
        <v>12.98</v>
      </c>
    </row>
    <row r="314" spans="1:13" hidden="1" x14ac:dyDescent="0.45">
      <c r="A314" t="s">
        <v>818</v>
      </c>
      <c r="B314" t="s">
        <v>187</v>
      </c>
      <c r="C314">
        <f>_xlfn.XLOOKUP(Table3[[#This Row],[Transaction_ID]],Table1[Transaction_ID],Table1[Cashier_ID])</f>
        <v>218</v>
      </c>
      <c r="D314" s="3">
        <f>_xlfn.XLOOKUP(Table3[[#This Row],[Transaction_ID]],Table1[Transaction_ID],Table1[Transaction_Date])</f>
        <v>45748</v>
      </c>
      <c r="E314" t="str">
        <f>TEXT(Transactions!$D314,"dddd")</f>
        <v>Monday</v>
      </c>
      <c r="F314">
        <v>123567</v>
      </c>
      <c r="G314" t="s">
        <v>1247</v>
      </c>
      <c r="H314">
        <v>0</v>
      </c>
      <c r="I314" cm="1">
        <f t="array" ref="I314">_xlfn.XLOOKUP(Table3[[#This Row],[SKU]],Table4[SKU],Products!E$2:E$91)</f>
        <v>3.49</v>
      </c>
      <c r="J314" t="str">
        <f>_xlfn.XLOOKUP(Table3[[#This Row],[Transaction_ID]],Table1[Transaction_ID],Table1[Payment_Method])</f>
        <v>Cash</v>
      </c>
      <c r="K314" t="s">
        <v>745</v>
      </c>
      <c r="L314" t="b">
        <f>_xlfn.XLOOKUP(Table3[[#This Row],[Transaction_ID]],Table1[Transaction_ID],Table1[PC_Optimum_Scanned])</f>
        <v>1</v>
      </c>
      <c r="M314">
        <v>3.49</v>
      </c>
    </row>
    <row r="315" spans="1:13" hidden="1" x14ac:dyDescent="0.45">
      <c r="A315" t="s">
        <v>775</v>
      </c>
      <c r="B315" t="s">
        <v>189</v>
      </c>
      <c r="C315">
        <f>_xlfn.XLOOKUP(Table3[[#This Row],[Transaction_ID]],Table1[Transaction_ID],Table1[Cashier_ID])</f>
        <v>216</v>
      </c>
      <c r="D315" s="3">
        <f>_xlfn.XLOOKUP(Table3[[#This Row],[Transaction_ID]],Table1[Transaction_ID],Table1[Transaction_Date])</f>
        <v>45706</v>
      </c>
      <c r="E315" t="str">
        <f>TEXT(Transactions!$D315,"dddd")</f>
        <v>Wednesday</v>
      </c>
      <c r="F315">
        <v>123594</v>
      </c>
      <c r="G315" t="s">
        <v>776</v>
      </c>
      <c r="H315">
        <v>1</v>
      </c>
      <c r="I315" cm="1">
        <f t="array" ref="I315">_xlfn.XLOOKUP(Table3[[#This Row],[SKU]],Table4[SKU],Products!E$2:E$91)</f>
        <v>3.49</v>
      </c>
      <c r="J315" t="str">
        <f>_xlfn.XLOOKUP(Table3[[#This Row],[Transaction_ID]],Table1[Transaction_ID],Table1[Payment_Method])</f>
        <v>Credit Card</v>
      </c>
      <c r="K315" t="s">
        <v>745</v>
      </c>
      <c r="L315" t="b">
        <f>_xlfn.XLOOKUP(Table3[[#This Row],[Transaction_ID]],Table1[Transaction_ID],Table1[PC_Optimum_Scanned])</f>
        <v>1</v>
      </c>
      <c r="M315">
        <v>13.96</v>
      </c>
    </row>
    <row r="316" spans="1:13" hidden="1" x14ac:dyDescent="0.45">
      <c r="A316" t="s">
        <v>1145</v>
      </c>
      <c r="B316" t="s">
        <v>189</v>
      </c>
      <c r="C316">
        <f>_xlfn.XLOOKUP(Table3[[#This Row],[Transaction_ID]],Table1[Transaction_ID],Table1[Cashier_ID])</f>
        <v>216</v>
      </c>
      <c r="D316" s="3">
        <f>_xlfn.XLOOKUP(Table3[[#This Row],[Transaction_ID]],Table1[Transaction_ID],Table1[Transaction_Date])</f>
        <v>45706</v>
      </c>
      <c r="E316" t="str">
        <f>TEXT(Transactions!$D316,"dddd")</f>
        <v>Wednesday</v>
      </c>
      <c r="F316">
        <v>123523</v>
      </c>
      <c r="G316" t="s">
        <v>1246</v>
      </c>
      <c r="H316">
        <v>0</v>
      </c>
      <c r="I316">
        <v>0</v>
      </c>
      <c r="J316" t="str">
        <f>_xlfn.XLOOKUP(Table3[[#This Row],[Transaction_ID]],Table1[Transaction_ID],Table1[Payment_Method])</f>
        <v>Credit Card</v>
      </c>
      <c r="K316" t="s">
        <v>1253</v>
      </c>
      <c r="L316" t="b">
        <v>0</v>
      </c>
      <c r="M316">
        <v>11.98</v>
      </c>
    </row>
    <row r="317" spans="1:13" hidden="1" x14ac:dyDescent="0.45">
      <c r="A317" t="s">
        <v>1169</v>
      </c>
      <c r="B317" t="s">
        <v>190</v>
      </c>
      <c r="C317">
        <f>_xlfn.XLOOKUP(Table3[[#This Row],[Transaction_ID]],Table1[Transaction_ID],Table1[Cashier_ID])</f>
        <v>208</v>
      </c>
      <c r="D317" s="3">
        <f>_xlfn.XLOOKUP(Table3[[#This Row],[Transaction_ID]],Table1[Transaction_ID],Table1[Transaction_Date])</f>
        <v>45706</v>
      </c>
      <c r="E317" t="str">
        <f>TEXT(Transactions!$D317,"dddd")</f>
        <v>Wednesday</v>
      </c>
      <c r="F317">
        <v>123573</v>
      </c>
      <c r="G317" t="s">
        <v>1246</v>
      </c>
      <c r="H317">
        <v>0</v>
      </c>
      <c r="I317">
        <v>0</v>
      </c>
      <c r="J317" t="str">
        <f>_xlfn.XLOOKUP(Table3[[#This Row],[Transaction_ID]],Table1[Transaction_ID],Table1[Payment_Method])</f>
        <v>Credit Card</v>
      </c>
      <c r="K317" t="s">
        <v>1253</v>
      </c>
      <c r="L317" t="b">
        <v>0</v>
      </c>
      <c r="M317">
        <v>11.96</v>
      </c>
    </row>
    <row r="318" spans="1:13" hidden="1" x14ac:dyDescent="0.45">
      <c r="A318" t="s">
        <v>860</v>
      </c>
      <c r="B318" t="s">
        <v>193</v>
      </c>
      <c r="C318">
        <f>_xlfn.XLOOKUP(Table3[[#This Row],[Transaction_ID]],Table1[Transaction_ID],Table1[Cashier_ID])</f>
        <v>223</v>
      </c>
      <c r="D318" s="3">
        <f>_xlfn.XLOOKUP(Table3[[#This Row],[Transaction_ID]],Table1[Transaction_ID],Table1[Transaction_Date])</f>
        <v>45749</v>
      </c>
      <c r="E318" t="str">
        <f>TEXT(Transactions!$D318,"dddd")</f>
        <v>Wednesday</v>
      </c>
      <c r="F318">
        <v>123554</v>
      </c>
      <c r="G318" t="s">
        <v>1249</v>
      </c>
      <c r="H318">
        <v>1</v>
      </c>
      <c r="I318">
        <f>IF(AND(Table3[[#This Row],[Return_Reason]]="50% Missed",Table3[[#This Row],[Original_Amount_Paid]]&gt;0),Table3[[#This Row],[Original_Amount_Paid]]/2,0)</f>
        <v>3.7350000000000003</v>
      </c>
      <c r="J318" t="str">
        <f>_xlfn.XLOOKUP(Table3[[#This Row],[Transaction_ID]],Table1[Transaction_ID],Table1[Payment_Method])</f>
        <v>Cash</v>
      </c>
      <c r="K318" t="s">
        <v>745</v>
      </c>
      <c r="L318" t="b">
        <f>_xlfn.XLOOKUP(Table3[[#This Row],[Transaction_ID]],Table1[Transaction_ID],Table1[PC_Optimum_Scanned])</f>
        <v>1</v>
      </c>
      <c r="M318">
        <v>7.4700000000000006</v>
      </c>
    </row>
    <row r="319" spans="1:13" hidden="1" x14ac:dyDescent="0.45">
      <c r="A319" t="s">
        <v>1072</v>
      </c>
      <c r="B319" t="s">
        <v>193</v>
      </c>
      <c r="C319">
        <f>_xlfn.XLOOKUP(Table3[[#This Row],[Transaction_ID]],Table1[Transaction_ID],Table1[Cashier_ID])</f>
        <v>223</v>
      </c>
      <c r="D319" s="3">
        <f>_xlfn.XLOOKUP(Table3[[#This Row],[Transaction_ID]],Table1[Transaction_ID],Table1[Transaction_Date])</f>
        <v>45749</v>
      </c>
      <c r="E319" t="str">
        <f>TEXT(Transactions!$D319,"dddd")</f>
        <v>Tuesday</v>
      </c>
      <c r="F319">
        <v>123578</v>
      </c>
      <c r="G319" t="s">
        <v>1246</v>
      </c>
      <c r="H319">
        <v>0</v>
      </c>
      <c r="I319">
        <v>0</v>
      </c>
      <c r="J319" t="str">
        <f>_xlfn.XLOOKUP(Table3[[#This Row],[Transaction_ID]],Table1[Transaction_ID],Table1[Payment_Method])</f>
        <v>Cash</v>
      </c>
      <c r="K319" t="s">
        <v>1253</v>
      </c>
      <c r="L319" t="b">
        <v>0</v>
      </c>
      <c r="M319">
        <v>6.58</v>
      </c>
    </row>
    <row r="320" spans="1:13" hidden="1" x14ac:dyDescent="0.45">
      <c r="A320" t="s">
        <v>980</v>
      </c>
      <c r="B320" t="s">
        <v>193</v>
      </c>
      <c r="C320">
        <f>_xlfn.XLOOKUP(Table3[[#This Row],[Transaction_ID]],Table1[Transaction_ID],Table1[Cashier_ID])</f>
        <v>223</v>
      </c>
      <c r="D320" s="3">
        <f>_xlfn.XLOOKUP(Table3[[#This Row],[Transaction_ID]],Table1[Transaction_ID],Table1[Transaction_Date])</f>
        <v>45749</v>
      </c>
      <c r="E320" t="str">
        <f>TEXT(Transactions!$D320,"dddd")</f>
        <v>Tuesday</v>
      </c>
      <c r="F320">
        <v>123599</v>
      </c>
      <c r="G320" t="s">
        <v>1246</v>
      </c>
      <c r="H320">
        <v>0</v>
      </c>
      <c r="I320">
        <v>0</v>
      </c>
      <c r="J320" t="str">
        <f>_xlfn.XLOOKUP(Table3[[#This Row],[Transaction_ID]],Table1[Transaction_ID],Table1[Payment_Method])</f>
        <v>Cash</v>
      </c>
      <c r="K320" t="s">
        <v>1253</v>
      </c>
      <c r="L320" t="b">
        <v>0</v>
      </c>
      <c r="M320">
        <v>13.98</v>
      </c>
    </row>
    <row r="321" spans="1:13" hidden="1" x14ac:dyDescent="0.45">
      <c r="A321" t="s">
        <v>1026</v>
      </c>
      <c r="B321" t="s">
        <v>416</v>
      </c>
      <c r="C321">
        <f>_xlfn.XLOOKUP(Table3[[#This Row],[Transaction_ID]],Table1[Transaction_ID],Table1[Cashier_ID])</f>
        <v>215</v>
      </c>
      <c r="D321" s="3">
        <f>_xlfn.XLOOKUP(Table3[[#This Row],[Transaction_ID]],Table1[Transaction_ID],Table1[Transaction_Date])</f>
        <v>45749</v>
      </c>
      <c r="E321" t="str">
        <f>TEXT(Transactions!$D321,"dddd")</f>
        <v>Tuesday</v>
      </c>
      <c r="F321">
        <v>123530</v>
      </c>
      <c r="G321" t="s">
        <v>776</v>
      </c>
      <c r="H321">
        <v>1</v>
      </c>
      <c r="I321" cm="1">
        <f t="array" ref="I321">_xlfn.XLOOKUP(Table3[[#This Row],[SKU]],Table4[SKU],Products!E$2:E$91)</f>
        <v>3.49</v>
      </c>
      <c r="J321" t="str">
        <f>_xlfn.XLOOKUP(Table3[[#This Row],[Transaction_ID]],Table1[Transaction_ID],Table1[Payment_Method])</f>
        <v>Cash</v>
      </c>
      <c r="K321" t="s">
        <v>745</v>
      </c>
      <c r="L321" t="b">
        <f>_xlfn.XLOOKUP(Table3[[#This Row],[Transaction_ID]],Table1[Transaction_ID],Table1[PC_Optimum_Scanned])</f>
        <v>1</v>
      </c>
      <c r="M321">
        <v>13.96</v>
      </c>
    </row>
    <row r="322" spans="1:13" hidden="1" x14ac:dyDescent="0.45">
      <c r="A322" t="s">
        <v>1207</v>
      </c>
      <c r="B322" t="s">
        <v>195</v>
      </c>
      <c r="C322">
        <f>_xlfn.XLOOKUP(Table3[[#This Row],[Transaction_ID]],Table1[Transaction_ID],Table1[Cashier_ID])</f>
        <v>220</v>
      </c>
      <c r="D322" s="3">
        <f>_xlfn.XLOOKUP(Table3[[#This Row],[Transaction_ID]],Table1[Transaction_ID],Table1[Transaction_Date])</f>
        <v>45749</v>
      </c>
      <c r="E322" t="str">
        <f>TEXT(Transactions!$D322,"dddd")</f>
        <v>Tuesday</v>
      </c>
      <c r="F322">
        <v>123579</v>
      </c>
      <c r="G322" t="s">
        <v>1249</v>
      </c>
      <c r="H322">
        <f>_xlfn.XLOOKUP(Table3[[#This Row],[SKU]],Table1[SKU],Table1[Quantity_Sold])</f>
        <v>5</v>
      </c>
      <c r="I322">
        <f>IF(AND(Table3[[#This Row],[Return_Reason]]="50% Missed",Table3[[#This Row],[Original_Amount_Paid]]&gt;0),Table3[[#This Row],[Original_Amount_Paid]]/2,0)</f>
        <v>2.7450000000000001</v>
      </c>
      <c r="J322" t="str">
        <f>_xlfn.XLOOKUP(Table3[[#This Row],[Transaction_ID]],Table1[Transaction_ID],Table1[Payment_Method])</f>
        <v>Credit Card</v>
      </c>
      <c r="K322" t="s">
        <v>745</v>
      </c>
      <c r="L322" t="b">
        <f>_xlfn.XLOOKUP(Table3[[#This Row],[Transaction_ID]],Table1[Transaction_ID],Table1[PC_Optimum_Scanned])</f>
        <v>1</v>
      </c>
      <c r="M322">
        <v>5.49</v>
      </c>
    </row>
    <row r="323" spans="1:13" hidden="1" x14ac:dyDescent="0.45">
      <c r="A323" t="s">
        <v>785</v>
      </c>
      <c r="B323" t="s">
        <v>195</v>
      </c>
      <c r="C323">
        <f>_xlfn.XLOOKUP(Table3[[#This Row],[Transaction_ID]],Table1[Transaction_ID],Table1[Cashier_ID])</f>
        <v>220</v>
      </c>
      <c r="D323" s="3">
        <f>_xlfn.XLOOKUP(Table3[[#This Row],[Transaction_ID]],Table1[Transaction_ID],Table1[Transaction_Date])</f>
        <v>45749</v>
      </c>
      <c r="E323" t="str">
        <f>TEXT(Transactions!$D323,"dddd")</f>
        <v>Tuesday</v>
      </c>
      <c r="F323">
        <v>123518</v>
      </c>
      <c r="G323" t="s">
        <v>753</v>
      </c>
      <c r="H323">
        <v>5</v>
      </c>
      <c r="I323">
        <v>0</v>
      </c>
      <c r="J323" t="str">
        <f>_xlfn.XLOOKUP(Table3[[#This Row],[Transaction_ID]],Table1[Transaction_ID],Table1[Payment_Method])</f>
        <v>Credit Card</v>
      </c>
      <c r="K323" t="s">
        <v>1253</v>
      </c>
      <c r="L323" t="b">
        <v>0</v>
      </c>
      <c r="M323">
        <v>9.9499999999999993</v>
      </c>
    </row>
    <row r="324" spans="1:13" hidden="1" x14ac:dyDescent="0.45">
      <c r="A324" t="s">
        <v>1218</v>
      </c>
      <c r="B324" t="s">
        <v>195</v>
      </c>
      <c r="C324">
        <f>_xlfn.XLOOKUP(Table3[[#This Row],[Transaction_ID]],Table1[Transaction_ID],Table1[Cashier_ID])</f>
        <v>220</v>
      </c>
      <c r="D324" s="3">
        <f>_xlfn.XLOOKUP(Table3[[#This Row],[Transaction_ID]],Table1[Transaction_ID],Table1[Transaction_Date])</f>
        <v>45749</v>
      </c>
      <c r="E324" t="str">
        <f>TEXT(Transactions!$D324,"dddd")</f>
        <v>Monday</v>
      </c>
      <c r="F324">
        <v>123535</v>
      </c>
      <c r="G324" t="s">
        <v>1246</v>
      </c>
      <c r="H324">
        <v>0</v>
      </c>
      <c r="I324">
        <v>0</v>
      </c>
      <c r="J324" t="str">
        <f>_xlfn.XLOOKUP(Table3[[#This Row],[Transaction_ID]],Table1[Transaction_ID],Table1[Payment_Method])</f>
        <v>Credit Card</v>
      </c>
      <c r="K324" t="s">
        <v>1253</v>
      </c>
      <c r="L324" t="b">
        <v>0</v>
      </c>
      <c r="M324">
        <v>24.95</v>
      </c>
    </row>
    <row r="325" spans="1:13" hidden="1" x14ac:dyDescent="0.45">
      <c r="A325" t="s">
        <v>1022</v>
      </c>
      <c r="B325" t="s">
        <v>196</v>
      </c>
      <c r="C325">
        <f>_xlfn.XLOOKUP(Table3[[#This Row],[Transaction_ID]],Table1[Transaction_ID],Table1[Cashier_ID])</f>
        <v>213</v>
      </c>
      <c r="D325" s="3">
        <f>_xlfn.XLOOKUP(Table3[[#This Row],[Transaction_ID]],Table1[Transaction_ID],Table1[Transaction_Date])</f>
        <v>45732</v>
      </c>
      <c r="E325" t="str">
        <f>TEXT(Transactions!$D325,"dddd")</f>
        <v>Monday</v>
      </c>
      <c r="F325">
        <v>123517</v>
      </c>
      <c r="G325" t="s">
        <v>1249</v>
      </c>
      <c r="H325">
        <f>_xlfn.XLOOKUP(Table3[[#This Row],[SKU]],Table1[SKU],Table1[Quantity_Sold])</f>
        <v>1</v>
      </c>
      <c r="I325">
        <f>IF(AND(Table3[[#This Row],[Return_Reason]]="50% Missed",Table3[[#This Row],[Original_Amount_Paid]]&gt;0),Table3[[#This Row],[Original_Amount_Paid]]/2,0)</f>
        <v>3.7350000000000003</v>
      </c>
      <c r="J325" t="str">
        <f>_xlfn.XLOOKUP(Table3[[#This Row],[Transaction_ID]],Table1[Transaction_ID],Table1[Payment_Method])</f>
        <v>Credit Card</v>
      </c>
      <c r="K325" t="s">
        <v>745</v>
      </c>
      <c r="L325" t="b">
        <f>_xlfn.XLOOKUP(Table3[[#This Row],[Transaction_ID]],Table1[Transaction_ID],Table1[PC_Optimum_Scanned])</f>
        <v>1</v>
      </c>
      <c r="M325">
        <v>7.4700000000000006</v>
      </c>
    </row>
    <row r="326" spans="1:13" hidden="1" x14ac:dyDescent="0.45">
      <c r="A326" t="s">
        <v>1058</v>
      </c>
      <c r="B326" t="s">
        <v>196</v>
      </c>
      <c r="C326">
        <f>_xlfn.XLOOKUP(Table3[[#This Row],[Transaction_ID]],Table1[Transaction_ID],Table1[Cashier_ID])</f>
        <v>213</v>
      </c>
      <c r="D326" s="3">
        <f>_xlfn.XLOOKUP(Table3[[#This Row],[Transaction_ID]],Table1[Transaction_ID],Table1[Transaction_Date])</f>
        <v>45732</v>
      </c>
      <c r="E326" t="str">
        <f>TEXT(Transactions!$D326,"dddd")</f>
        <v>Monday</v>
      </c>
      <c r="F326">
        <v>123574</v>
      </c>
      <c r="G326" t="s">
        <v>1246</v>
      </c>
      <c r="H326">
        <v>0</v>
      </c>
      <c r="I326">
        <v>0</v>
      </c>
      <c r="J326" t="str">
        <f>_xlfn.XLOOKUP(Table3[[#This Row],[Transaction_ID]],Table1[Transaction_ID],Table1[Payment_Method])</f>
        <v>Credit Card</v>
      </c>
      <c r="K326" t="s">
        <v>1253</v>
      </c>
      <c r="L326" t="b">
        <v>0</v>
      </c>
      <c r="M326">
        <v>14.97</v>
      </c>
    </row>
    <row r="327" spans="1:13" hidden="1" x14ac:dyDescent="0.45">
      <c r="A327" t="s">
        <v>794</v>
      </c>
      <c r="B327" t="s">
        <v>197</v>
      </c>
      <c r="C327">
        <f>_xlfn.XLOOKUP(Table3[[#This Row],[Transaction_ID]],Table1[Transaction_ID],Table1[Cashier_ID])</f>
        <v>223</v>
      </c>
      <c r="D327" s="3">
        <f>_xlfn.XLOOKUP(Table3[[#This Row],[Transaction_ID]],Table1[Transaction_ID],Table1[Transaction_Date])</f>
        <v>45732</v>
      </c>
      <c r="E327" t="str">
        <f>TEXT(Transactions!$D327,"dddd")</f>
        <v>Wednesday</v>
      </c>
      <c r="F327">
        <v>123530</v>
      </c>
      <c r="G327" t="s">
        <v>748</v>
      </c>
      <c r="H327">
        <v>3</v>
      </c>
      <c r="I327" cm="1">
        <f t="array" ref="I327">_xlfn.XLOOKUP(Table3[[#This Row],[SKU]],Table4[SKU],Products!E$2:E$91)</f>
        <v>3.49</v>
      </c>
      <c r="J327" t="str">
        <f>_xlfn.XLOOKUP(Table3[[#This Row],[Transaction_ID]],Table1[Transaction_ID],Table1[Payment_Method])</f>
        <v>Credit Card</v>
      </c>
      <c r="K327" t="s">
        <v>745</v>
      </c>
      <c r="L327" t="b">
        <f>_xlfn.XLOOKUP(Table3[[#This Row],[Transaction_ID]],Table1[Transaction_ID],Table1[PC_Optimum_Scanned])</f>
        <v>1</v>
      </c>
      <c r="M327">
        <v>10.47</v>
      </c>
    </row>
    <row r="328" spans="1:13" hidden="1" x14ac:dyDescent="0.45">
      <c r="A328" t="s">
        <v>763</v>
      </c>
      <c r="B328" t="s">
        <v>198</v>
      </c>
      <c r="C328">
        <f>_xlfn.XLOOKUP(Table3[[#This Row],[Transaction_ID]],Table1[Transaction_ID],Table1[Cashier_ID])</f>
        <v>214</v>
      </c>
      <c r="D328" s="3">
        <f>_xlfn.XLOOKUP(Table3[[#This Row],[Transaction_ID]],Table1[Transaction_ID],Table1[Transaction_Date])</f>
        <v>45741</v>
      </c>
      <c r="E328" t="str">
        <f>TEXT(Transactions!$D328,"dddd")</f>
        <v>Wednesday</v>
      </c>
      <c r="F328">
        <v>123557</v>
      </c>
      <c r="G328" t="s">
        <v>753</v>
      </c>
      <c r="H328">
        <v>5</v>
      </c>
      <c r="I328">
        <v>0</v>
      </c>
      <c r="J328" t="str">
        <f>_xlfn.XLOOKUP(Table3[[#This Row],[Transaction_ID]],Table1[Transaction_ID],Table1[Payment_Method])</f>
        <v>Credit Card</v>
      </c>
      <c r="K328" t="s">
        <v>1253</v>
      </c>
      <c r="L328" t="b">
        <v>0</v>
      </c>
      <c r="M328">
        <v>32.450000000000003</v>
      </c>
    </row>
    <row r="329" spans="1:13" hidden="1" x14ac:dyDescent="0.45">
      <c r="A329" t="s">
        <v>960</v>
      </c>
      <c r="B329" t="s">
        <v>418</v>
      </c>
      <c r="C329">
        <f>_xlfn.XLOOKUP(Table3[[#This Row],[Transaction_ID]],Table1[Transaction_ID],Table1[Cashier_ID])</f>
        <v>213</v>
      </c>
      <c r="D329" s="3">
        <f>_xlfn.XLOOKUP(Table3[[#This Row],[Transaction_ID]],Table1[Transaction_ID],Table1[Transaction_Date])</f>
        <v>45741</v>
      </c>
      <c r="E329" t="str">
        <f>TEXT(Transactions!$D329,"dddd")</f>
        <v>Wednesday</v>
      </c>
      <c r="F329">
        <v>123531</v>
      </c>
      <c r="G329" t="s">
        <v>1249</v>
      </c>
      <c r="H329">
        <f>_xlfn.XLOOKUP(Table3[[#This Row],[SKU]],Table1[SKU],Table1[Quantity_Sold])</f>
        <v>3</v>
      </c>
      <c r="I329">
        <f>IF(AND(Table3[[#This Row],[Return_Reason]]="50% Missed",Table3[[#This Row],[Original_Amount_Paid]]&gt;0),Table3[[#This Row],[Original_Amount_Paid]]/2,0)</f>
        <v>19.975000000000001</v>
      </c>
      <c r="J329" t="str">
        <f>_xlfn.XLOOKUP(Table3[[#This Row],[Transaction_ID]],Table1[Transaction_ID],Table1[Payment_Method])</f>
        <v>Credit Card</v>
      </c>
      <c r="K329" t="s">
        <v>745</v>
      </c>
      <c r="L329" t="b">
        <f>_xlfn.XLOOKUP(Table3[[#This Row],[Transaction_ID]],Table1[Transaction_ID],Table1[PC_Optimum_Scanned])</f>
        <v>1</v>
      </c>
      <c r="M329">
        <v>39.950000000000003</v>
      </c>
    </row>
    <row r="330" spans="1:13" hidden="1" x14ac:dyDescent="0.45">
      <c r="A330" t="s">
        <v>893</v>
      </c>
      <c r="B330" t="s">
        <v>420</v>
      </c>
      <c r="C330">
        <f>_xlfn.XLOOKUP(Table3[[#This Row],[Transaction_ID]],Table1[Transaction_ID],Table1[Cashier_ID])</f>
        <v>214</v>
      </c>
      <c r="D330" s="3">
        <f>_xlfn.XLOOKUP(Table3[[#This Row],[Transaction_ID]],Table1[Transaction_ID],Table1[Transaction_Date])</f>
        <v>45741</v>
      </c>
      <c r="E330" t="str">
        <f>TEXT(Transactions!$D330,"dddd")</f>
        <v>Wednesday</v>
      </c>
      <c r="F330">
        <v>123518</v>
      </c>
      <c r="G330" t="s">
        <v>753</v>
      </c>
      <c r="H330">
        <v>1</v>
      </c>
      <c r="I330">
        <v>0</v>
      </c>
      <c r="J330" t="str">
        <f>_xlfn.XLOOKUP(Table3[[#This Row],[Transaction_ID]],Table1[Transaction_ID],Table1[Payment_Method])</f>
        <v>Debit Card</v>
      </c>
      <c r="K330" t="s">
        <v>1253</v>
      </c>
      <c r="L330" t="b">
        <v>0</v>
      </c>
      <c r="M330">
        <v>1.99</v>
      </c>
    </row>
    <row r="331" spans="1:13" hidden="1" x14ac:dyDescent="0.45">
      <c r="A331" t="s">
        <v>1088</v>
      </c>
      <c r="B331" t="s">
        <v>421</v>
      </c>
      <c r="C331">
        <f>_xlfn.XLOOKUP(Table3[[#This Row],[Transaction_ID]],Table1[Transaction_ID],Table1[Cashier_ID])</f>
        <v>210</v>
      </c>
      <c r="D331" s="3">
        <f>_xlfn.XLOOKUP(Table3[[#This Row],[Transaction_ID]],Table1[Transaction_ID],Table1[Transaction_Date])</f>
        <v>45718</v>
      </c>
      <c r="E331" t="str">
        <f>TEXT(Transactions!$D331,"dddd")</f>
        <v>Wednesday</v>
      </c>
      <c r="F331">
        <v>123527</v>
      </c>
      <c r="G331" t="s">
        <v>1247</v>
      </c>
      <c r="H331">
        <v>0</v>
      </c>
      <c r="I331" cm="1">
        <f t="array" ref="I331">_xlfn.XLOOKUP(Table3[[#This Row],[SKU]],Table4[SKU],Products!E$2:E$91)</f>
        <v>4.99</v>
      </c>
      <c r="J331" t="str">
        <f>_xlfn.XLOOKUP(Table3[[#This Row],[Transaction_ID]],Table1[Transaction_ID],Table1[Payment_Method])</f>
        <v>Debit Card</v>
      </c>
      <c r="K331" t="s">
        <v>745</v>
      </c>
      <c r="L331" t="b">
        <f>_xlfn.XLOOKUP(Table3[[#This Row],[Transaction_ID]],Table1[Transaction_ID],Table1[PC_Optimum_Scanned])</f>
        <v>1</v>
      </c>
      <c r="M331">
        <v>24.95</v>
      </c>
    </row>
    <row r="332" spans="1:13" x14ac:dyDescent="0.45">
      <c r="A332" t="s">
        <v>804</v>
      </c>
      <c r="B332" t="s">
        <v>422</v>
      </c>
      <c r="C332">
        <f>_xlfn.XLOOKUP(Table3[[#This Row],[Transaction_ID]],Table1[Transaction_ID],Table1[Cashier_ID])</f>
        <v>212</v>
      </c>
      <c r="D332" s="3">
        <f>_xlfn.XLOOKUP(Table3[[#This Row],[Transaction_ID]],Table1[Transaction_ID],Table1[Transaction_Date])</f>
        <v>45750</v>
      </c>
      <c r="E332" t="str">
        <f>TEXT(Transactions!$D332,"dddd")</f>
        <v>Sunday</v>
      </c>
      <c r="F332">
        <v>123585</v>
      </c>
      <c r="G332" t="s">
        <v>1247</v>
      </c>
      <c r="H332">
        <v>1</v>
      </c>
      <c r="I332" cm="1">
        <f t="array" ref="I332">_xlfn.XLOOKUP(Table3[[#This Row],[SKU]],Table4[SKU],Products!E$2:E$91)</f>
        <v>2.99</v>
      </c>
      <c r="J332" t="str">
        <f>_xlfn.XLOOKUP(Table3[[#This Row],[Transaction_ID]],Table1[Transaction_ID],Table1[Payment_Method])</f>
        <v>Debit Card</v>
      </c>
      <c r="K332" t="s">
        <v>745</v>
      </c>
      <c r="L332" t="b">
        <f>_xlfn.XLOOKUP(Table3[[#This Row],[Transaction_ID]],Table1[Transaction_ID],Table1[PC_Optimum_Scanned])</f>
        <v>1</v>
      </c>
      <c r="M332">
        <v>2.99</v>
      </c>
    </row>
    <row r="333" spans="1:13" hidden="1" x14ac:dyDescent="0.45">
      <c r="A333" t="s">
        <v>1002</v>
      </c>
      <c r="B333" t="s">
        <v>423</v>
      </c>
      <c r="C333">
        <f>_xlfn.XLOOKUP(Table3[[#This Row],[Transaction_ID]],Table1[Transaction_ID],Table1[Cashier_ID])</f>
        <v>209</v>
      </c>
      <c r="D333" s="3">
        <f>_xlfn.XLOOKUP(Table3[[#This Row],[Transaction_ID]],Table1[Transaction_ID],Table1[Transaction_Date])</f>
        <v>45750</v>
      </c>
      <c r="E333" t="str">
        <f>TEXT(Transactions!$D333,"dddd")</f>
        <v>Sunday</v>
      </c>
      <c r="F333">
        <v>123596</v>
      </c>
      <c r="G333" t="s">
        <v>776</v>
      </c>
      <c r="H333">
        <v>1</v>
      </c>
      <c r="I333" cm="1">
        <f t="array" ref="I333">_xlfn.XLOOKUP(Table3[[#This Row],[SKU]],Table4[SKU],Products!E$2:E$91)</f>
        <v>3.99</v>
      </c>
      <c r="J333" t="str">
        <f>_xlfn.XLOOKUP(Table3[[#This Row],[Transaction_ID]],Table1[Transaction_ID],Table1[Payment_Method])</f>
        <v>Credit Card</v>
      </c>
      <c r="K333" t="s">
        <v>745</v>
      </c>
      <c r="L333" t="b">
        <f>_xlfn.XLOOKUP(Table3[[#This Row],[Transaction_ID]],Table1[Transaction_ID],Table1[PC_Optimum_Scanned])</f>
        <v>1</v>
      </c>
      <c r="M333">
        <v>11.97</v>
      </c>
    </row>
    <row r="334" spans="1:13" x14ac:dyDescent="0.45">
      <c r="A334" t="s">
        <v>904</v>
      </c>
      <c r="B334" t="s">
        <v>202</v>
      </c>
      <c r="C334">
        <f>_xlfn.XLOOKUP(Table3[[#This Row],[Transaction_ID]],Table1[Transaction_ID],Table1[Cashier_ID])</f>
        <v>210</v>
      </c>
      <c r="D334" s="3">
        <f>_xlfn.XLOOKUP(Table3[[#This Row],[Transaction_ID]],Table1[Transaction_ID],Table1[Transaction_Date])</f>
        <v>45750</v>
      </c>
      <c r="E334" t="str">
        <f>TEXT(Transactions!$D334,"dddd")</f>
        <v>Sunday</v>
      </c>
      <c r="F334">
        <v>123565</v>
      </c>
      <c r="G334" t="s">
        <v>1247</v>
      </c>
      <c r="H334">
        <v>0</v>
      </c>
      <c r="I334" cm="1">
        <f t="array" ref="I334">_xlfn.XLOOKUP(Table3[[#This Row],[SKU]],Table4[SKU],Products!E$2:E$91)</f>
        <v>3.49</v>
      </c>
      <c r="J334" t="str">
        <f>_xlfn.XLOOKUP(Table3[[#This Row],[Transaction_ID]],Table1[Transaction_ID],Table1[Payment_Method])</f>
        <v>Credit Card</v>
      </c>
      <c r="K334" t="s">
        <v>745</v>
      </c>
      <c r="L334" t="b">
        <f>_xlfn.XLOOKUP(Table3[[#This Row],[Transaction_ID]],Table1[Transaction_ID],Table1[PC_Optimum_Scanned])</f>
        <v>1</v>
      </c>
      <c r="M334">
        <v>3.49</v>
      </c>
    </row>
    <row r="335" spans="1:13" hidden="1" x14ac:dyDescent="0.45">
      <c r="A335" t="s">
        <v>751</v>
      </c>
      <c r="B335" t="s">
        <v>424</v>
      </c>
      <c r="C335">
        <f>_xlfn.XLOOKUP(Table3[[#This Row],[Transaction_ID]],Table1[Transaction_ID],Table1[Cashier_ID])</f>
        <v>212</v>
      </c>
      <c r="D335" s="3">
        <f>_xlfn.XLOOKUP(Table3[[#This Row],[Transaction_ID]],Table1[Transaction_ID],Table1[Transaction_Date])</f>
        <v>45712</v>
      </c>
      <c r="E335" t="str">
        <f>TEXT(Transactions!$D335,"dddd")</f>
        <v>Tuesday</v>
      </c>
      <c r="F335">
        <v>123531</v>
      </c>
      <c r="G335" t="s">
        <v>1246</v>
      </c>
      <c r="H335">
        <v>0</v>
      </c>
      <c r="I335">
        <v>0</v>
      </c>
      <c r="J335" t="str">
        <f>_xlfn.XLOOKUP(Table3[[#This Row],[Transaction_ID]],Table1[Transaction_ID],Table1[Payment_Method])</f>
        <v>Credit Card</v>
      </c>
      <c r="K335" t="s">
        <v>1253</v>
      </c>
      <c r="L335" t="b">
        <v>0</v>
      </c>
      <c r="M335">
        <v>23.97</v>
      </c>
    </row>
    <row r="336" spans="1:13" hidden="1" x14ac:dyDescent="0.45">
      <c r="A336" t="s">
        <v>850</v>
      </c>
      <c r="B336" t="s">
        <v>427</v>
      </c>
      <c r="C336">
        <f>_xlfn.XLOOKUP(Table3[[#This Row],[Transaction_ID]],Table1[Transaction_ID],Table1[Cashier_ID])</f>
        <v>217</v>
      </c>
      <c r="D336" s="3">
        <f>_xlfn.XLOOKUP(Table3[[#This Row],[Transaction_ID]],Table1[Transaction_ID],Table1[Transaction_Date])</f>
        <v>45739</v>
      </c>
      <c r="E336" t="str">
        <f>TEXT(Transactions!$D336,"dddd")</f>
        <v>Tuesday</v>
      </c>
      <c r="F336">
        <v>123570</v>
      </c>
      <c r="G336" t="s">
        <v>759</v>
      </c>
      <c r="H336">
        <v>1</v>
      </c>
      <c r="I336" cm="1">
        <f t="array" ref="I336">_xlfn.XLOOKUP(Table3[[#This Row],[SKU]],Table4[SKU],Products!E$2:E$91)</f>
        <v>5.49</v>
      </c>
      <c r="J336" t="str">
        <f>_xlfn.XLOOKUP(Table3[[#This Row],[Transaction_ID]],Table1[Transaction_ID],Table1[Payment_Method])</f>
        <v>Debit Card</v>
      </c>
      <c r="K336" t="s">
        <v>745</v>
      </c>
      <c r="L336" t="b">
        <f>_xlfn.XLOOKUP(Table3[[#This Row],[Transaction_ID]],Table1[Transaction_ID],Table1[PC_Optimum_Scanned])</f>
        <v>1</v>
      </c>
      <c r="M336">
        <v>27.45</v>
      </c>
    </row>
    <row r="337" spans="1:13" hidden="1" x14ac:dyDescent="0.45">
      <c r="A337" t="s">
        <v>765</v>
      </c>
      <c r="B337" t="s">
        <v>204</v>
      </c>
      <c r="C337">
        <f>_xlfn.XLOOKUP(Table3[[#This Row],[Transaction_ID]],Table1[Transaction_ID],Table1[Cashier_ID])</f>
        <v>214</v>
      </c>
      <c r="D337" s="3">
        <f>_xlfn.XLOOKUP(Table3[[#This Row],[Transaction_ID]],Table1[Transaction_ID],Table1[Transaction_Date])</f>
        <v>45739</v>
      </c>
      <c r="E337" t="str">
        <f>TEXT(Transactions!$D337,"dddd")</f>
        <v>Tuesday</v>
      </c>
      <c r="F337">
        <v>123544</v>
      </c>
      <c r="G337" t="s">
        <v>744</v>
      </c>
      <c r="H337">
        <v>3</v>
      </c>
      <c r="I337" cm="1">
        <f t="array" ref="I337">_xlfn.XLOOKUP(Table3[[#This Row],[SKU]],Table4[SKU],Products!E$2:E$91)</f>
        <v>4.99</v>
      </c>
      <c r="J337" t="str">
        <f>_xlfn.XLOOKUP(Table3[[#This Row],[Transaction_ID]],Table1[Transaction_ID],Table1[Payment_Method])</f>
        <v>Debit Card</v>
      </c>
      <c r="K337" t="s">
        <v>745</v>
      </c>
      <c r="L337" t="b">
        <f>_xlfn.XLOOKUP(Table3[[#This Row],[Transaction_ID]],Table1[Transaction_ID],Table1[PC_Optimum_Scanned])</f>
        <v>1</v>
      </c>
      <c r="M337">
        <v>14.97</v>
      </c>
    </row>
    <row r="338" spans="1:13" hidden="1" x14ac:dyDescent="0.45">
      <c r="A338" t="s">
        <v>1198</v>
      </c>
      <c r="B338" t="s">
        <v>204</v>
      </c>
      <c r="C338">
        <f>_xlfn.XLOOKUP(Table3[[#This Row],[Transaction_ID]],Table1[Transaction_ID],Table1[Cashier_ID])</f>
        <v>214</v>
      </c>
      <c r="D338" s="3">
        <f>_xlfn.XLOOKUP(Table3[[#This Row],[Transaction_ID]],Table1[Transaction_ID],Table1[Transaction_Date])</f>
        <v>45739</v>
      </c>
      <c r="E338" t="str">
        <f>TEXT(Transactions!$D338,"dddd")</f>
        <v>Tuesday</v>
      </c>
      <c r="F338">
        <v>123583</v>
      </c>
      <c r="G338" t="s">
        <v>759</v>
      </c>
      <c r="H338">
        <v>5</v>
      </c>
      <c r="I338" cm="1">
        <f t="array" ref="I338">_xlfn.XLOOKUP(Table3[[#This Row],[SKU]],Table4[SKU],Products!E$2:E$91)</f>
        <v>3.49</v>
      </c>
      <c r="J338" t="str">
        <f>_xlfn.XLOOKUP(Table3[[#This Row],[Transaction_ID]],Table1[Transaction_ID],Table1[Payment_Method])</f>
        <v>Debit Card</v>
      </c>
      <c r="K338" t="s">
        <v>745</v>
      </c>
      <c r="L338" t="b">
        <f>_xlfn.XLOOKUP(Table3[[#This Row],[Transaction_ID]],Table1[Transaction_ID],Table1[PC_Optimum_Scanned])</f>
        <v>1</v>
      </c>
      <c r="M338">
        <v>17.45</v>
      </c>
    </row>
    <row r="339" spans="1:13" hidden="1" x14ac:dyDescent="0.45">
      <c r="A339" t="s">
        <v>934</v>
      </c>
      <c r="B339" t="s">
        <v>205</v>
      </c>
      <c r="C339">
        <f>_xlfn.XLOOKUP(Table3[[#This Row],[Transaction_ID]],Table1[Transaction_ID],Table1[Cashier_ID])</f>
        <v>217</v>
      </c>
      <c r="D339" s="3">
        <f>_xlfn.XLOOKUP(Table3[[#This Row],[Transaction_ID]],Table1[Transaction_ID],Table1[Transaction_Date])</f>
        <v>45739</v>
      </c>
      <c r="E339" t="str">
        <f>TEXT(Transactions!$D339,"dddd")</f>
        <v>Sunday</v>
      </c>
      <c r="F339">
        <v>123525</v>
      </c>
      <c r="G339" t="s">
        <v>759</v>
      </c>
      <c r="H339">
        <v>2</v>
      </c>
      <c r="I339" cm="1">
        <f t="array" ref="I339">_xlfn.XLOOKUP(Table3[[#This Row],[SKU]],Table4[SKU],Products!E$2:E$91)</f>
        <v>3.99</v>
      </c>
      <c r="J339" t="str">
        <f>_xlfn.XLOOKUP(Table3[[#This Row],[Transaction_ID]],Table1[Transaction_ID],Table1[Payment_Method])</f>
        <v>Credit Card</v>
      </c>
      <c r="K339" t="s">
        <v>745</v>
      </c>
      <c r="L339" t="b">
        <f>_xlfn.XLOOKUP(Table3[[#This Row],[Transaction_ID]],Table1[Transaction_ID],Table1[PC_Optimum_Scanned])</f>
        <v>1</v>
      </c>
      <c r="M339">
        <v>7.98</v>
      </c>
    </row>
    <row r="340" spans="1:13" hidden="1" x14ac:dyDescent="0.45">
      <c r="A340" t="s">
        <v>861</v>
      </c>
      <c r="B340" t="s">
        <v>428</v>
      </c>
      <c r="C340">
        <f>_xlfn.XLOOKUP(Table3[[#This Row],[Transaction_ID]],Table1[Transaction_ID],Table1[Cashier_ID])</f>
        <v>212</v>
      </c>
      <c r="D340" s="3">
        <f>_xlfn.XLOOKUP(Table3[[#This Row],[Transaction_ID]],Table1[Transaction_ID],Table1[Transaction_Date])</f>
        <v>45739</v>
      </c>
      <c r="E340" t="str">
        <f>TEXT(Transactions!$D340,"dddd")</f>
        <v>Sunday</v>
      </c>
      <c r="F340">
        <v>123559</v>
      </c>
      <c r="G340" t="s">
        <v>776</v>
      </c>
      <c r="H340">
        <v>1</v>
      </c>
      <c r="I340" cm="1">
        <f t="array" ref="I340">_xlfn.XLOOKUP(Table3[[#This Row],[SKU]],Table4[SKU],Products!E$2:E$91)</f>
        <v>2.99</v>
      </c>
      <c r="J340" t="str">
        <f>_xlfn.XLOOKUP(Table3[[#This Row],[Transaction_ID]],Table1[Transaction_ID],Table1[Payment_Method])</f>
        <v>Credit Card</v>
      </c>
      <c r="K340" t="s">
        <v>745</v>
      </c>
      <c r="L340" t="b">
        <f>_xlfn.XLOOKUP(Table3[[#This Row],[Transaction_ID]],Table1[Transaction_ID],Table1[PC_Optimum_Scanned])</f>
        <v>1</v>
      </c>
      <c r="M340">
        <v>14.95</v>
      </c>
    </row>
    <row r="341" spans="1:13" hidden="1" x14ac:dyDescent="0.45">
      <c r="A341" t="s">
        <v>826</v>
      </c>
      <c r="B341" t="s">
        <v>429</v>
      </c>
      <c r="C341">
        <f>_xlfn.XLOOKUP(Table3[[#This Row],[Transaction_ID]],Table1[Transaction_ID],Table1[Cashier_ID])</f>
        <v>223</v>
      </c>
      <c r="D341" s="3">
        <f>_xlfn.XLOOKUP(Table3[[#This Row],[Transaction_ID]],Table1[Transaction_ID],Table1[Transaction_Date])</f>
        <v>45749</v>
      </c>
      <c r="E341" t="str">
        <f>TEXT(Transactions!$D341,"dddd")</f>
        <v>Sunday</v>
      </c>
      <c r="F341">
        <v>123598</v>
      </c>
      <c r="G341" t="s">
        <v>748</v>
      </c>
      <c r="H341">
        <v>3</v>
      </c>
      <c r="I341" cm="1">
        <f t="array" ref="I341">_xlfn.XLOOKUP(Table3[[#This Row],[SKU]],Table4[SKU],Products!E$2:E$91)</f>
        <v>6.49</v>
      </c>
      <c r="J341" t="str">
        <f>_xlfn.XLOOKUP(Table3[[#This Row],[Transaction_ID]],Table1[Transaction_ID],Table1[Payment_Method])</f>
        <v>Credit Card</v>
      </c>
      <c r="K341" t="s">
        <v>745</v>
      </c>
      <c r="L341" t="b">
        <f>_xlfn.XLOOKUP(Table3[[#This Row],[Transaction_ID]],Table1[Transaction_ID],Table1[PC_Optimum_Scanned])</f>
        <v>1</v>
      </c>
      <c r="M341">
        <v>19.47</v>
      </c>
    </row>
    <row r="342" spans="1:13" hidden="1" x14ac:dyDescent="0.45">
      <c r="A342" t="s">
        <v>1066</v>
      </c>
      <c r="B342" t="s">
        <v>207</v>
      </c>
      <c r="C342">
        <f>_xlfn.XLOOKUP(Table3[[#This Row],[Transaction_ID]],Table1[Transaction_ID],Table1[Cashier_ID])</f>
        <v>209</v>
      </c>
      <c r="D342" s="3">
        <f>_xlfn.XLOOKUP(Table3[[#This Row],[Transaction_ID]],Table1[Transaction_ID],Table1[Transaction_Date])</f>
        <v>45745</v>
      </c>
      <c r="E342" t="str">
        <f>TEXT(Transactions!$D342,"dddd")</f>
        <v>Thursday</v>
      </c>
      <c r="F342">
        <v>123587</v>
      </c>
      <c r="G342" t="s">
        <v>748</v>
      </c>
      <c r="H342">
        <v>1</v>
      </c>
      <c r="I342" cm="1">
        <f t="array" ref="I342">_xlfn.XLOOKUP(Table3[[#This Row],[SKU]],Table4[SKU],Products!E$2:E$91)</f>
        <v>3.99</v>
      </c>
      <c r="J342" t="str">
        <f>_xlfn.XLOOKUP(Table3[[#This Row],[Transaction_ID]],Table1[Transaction_ID],Table1[Payment_Method])</f>
        <v>Credit Card</v>
      </c>
      <c r="K342" t="s">
        <v>745</v>
      </c>
      <c r="L342" t="b">
        <f>_xlfn.XLOOKUP(Table3[[#This Row],[Transaction_ID]],Table1[Transaction_ID],Table1[PC_Optimum_Scanned])</f>
        <v>1</v>
      </c>
      <c r="M342">
        <v>3.99</v>
      </c>
    </row>
    <row r="343" spans="1:13" hidden="1" x14ac:dyDescent="0.45">
      <c r="A343" t="s">
        <v>1186</v>
      </c>
      <c r="B343" t="s">
        <v>431</v>
      </c>
      <c r="C343">
        <f>_xlfn.XLOOKUP(Table3[[#This Row],[Transaction_ID]],Table1[Transaction_ID],Table1[Cashier_ID])</f>
        <v>213</v>
      </c>
      <c r="D343" s="3">
        <f>_xlfn.XLOOKUP(Table3[[#This Row],[Transaction_ID]],Table1[Transaction_ID],Table1[Transaction_Date])</f>
        <v>45745</v>
      </c>
      <c r="E343" t="str">
        <f>TEXT(Transactions!$D343,"dddd")</f>
        <v>Thursday</v>
      </c>
      <c r="F343">
        <v>123550</v>
      </c>
      <c r="G343" t="s">
        <v>753</v>
      </c>
      <c r="H343">
        <v>4</v>
      </c>
      <c r="I343">
        <v>0</v>
      </c>
      <c r="J343" t="str">
        <f>_xlfn.XLOOKUP(Table3[[#This Row],[Transaction_ID]],Table1[Transaction_ID],Table1[Payment_Method])</f>
        <v>Credit Card</v>
      </c>
      <c r="K343" t="s">
        <v>1253</v>
      </c>
      <c r="L343" t="b">
        <v>0</v>
      </c>
      <c r="M343">
        <v>23.96</v>
      </c>
    </row>
    <row r="344" spans="1:13" hidden="1" x14ac:dyDescent="0.45">
      <c r="A344" t="s">
        <v>965</v>
      </c>
      <c r="B344" t="s">
        <v>208</v>
      </c>
      <c r="C344">
        <f>_xlfn.XLOOKUP(Table3[[#This Row],[Transaction_ID]],Table1[Transaction_ID],Table1[Cashier_ID])</f>
        <v>213</v>
      </c>
      <c r="D344" s="3">
        <f>_xlfn.XLOOKUP(Table3[[#This Row],[Transaction_ID]],Table1[Transaction_ID],Table1[Transaction_Date])</f>
        <v>45737</v>
      </c>
      <c r="E344" t="str">
        <f>TEXT(Transactions!$D344,"dddd")</f>
        <v>Thursday</v>
      </c>
      <c r="F344">
        <v>123555</v>
      </c>
      <c r="G344" t="s">
        <v>1246</v>
      </c>
      <c r="H344">
        <v>0</v>
      </c>
      <c r="I344">
        <v>0</v>
      </c>
      <c r="J344" t="str">
        <f>_xlfn.XLOOKUP(Table3[[#This Row],[Transaction_ID]],Table1[Transaction_ID],Table1[Payment_Method])</f>
        <v>Credit Card</v>
      </c>
      <c r="K344" t="s">
        <v>1253</v>
      </c>
      <c r="L344" t="b">
        <v>0</v>
      </c>
      <c r="M344">
        <v>9.16</v>
      </c>
    </row>
    <row r="345" spans="1:13" hidden="1" x14ac:dyDescent="0.45">
      <c r="A345" t="s">
        <v>884</v>
      </c>
      <c r="B345" t="s">
        <v>208</v>
      </c>
      <c r="C345">
        <f>_xlfn.XLOOKUP(Table3[[#This Row],[Transaction_ID]],Table1[Transaction_ID],Table1[Cashier_ID])</f>
        <v>213</v>
      </c>
      <c r="D345" s="3">
        <f>_xlfn.XLOOKUP(Table3[[#This Row],[Transaction_ID]],Table1[Transaction_ID],Table1[Transaction_Date])</f>
        <v>45737</v>
      </c>
      <c r="E345" t="str">
        <f>TEXT(Transactions!$D345,"dddd")</f>
        <v>Thursday</v>
      </c>
      <c r="F345">
        <v>123574</v>
      </c>
      <c r="G345" t="s">
        <v>1249</v>
      </c>
      <c r="H345">
        <f>_xlfn.XLOOKUP(Table3[[#This Row],[SKU]],Table1[SKU],Table1[Quantity_Sold])</f>
        <v>4</v>
      </c>
      <c r="I345">
        <f>IF(AND(Table3[[#This Row],[Return_Reason]]="50% Missed",Table3[[#This Row],[Original_Amount_Paid]]&gt;0),Table3[[#This Row],[Original_Amount_Paid]]/2,0)</f>
        <v>2.4950000000000001</v>
      </c>
      <c r="J345" t="str">
        <f>_xlfn.XLOOKUP(Table3[[#This Row],[Transaction_ID]],Table1[Transaction_ID],Table1[Payment_Method])</f>
        <v>Credit Card</v>
      </c>
      <c r="K345" t="s">
        <v>745</v>
      </c>
      <c r="L345" t="b">
        <f>_xlfn.XLOOKUP(Table3[[#This Row],[Transaction_ID]],Table1[Transaction_ID],Table1[PC_Optimum_Scanned])</f>
        <v>1</v>
      </c>
      <c r="M345">
        <v>4.99</v>
      </c>
    </row>
    <row r="346" spans="1:13" hidden="1" x14ac:dyDescent="0.45">
      <c r="A346" t="s">
        <v>1000</v>
      </c>
      <c r="B346" t="s">
        <v>432</v>
      </c>
      <c r="C346">
        <f>_xlfn.XLOOKUP(Table3[[#This Row],[Transaction_ID]],Table1[Transaction_ID],Table1[Cashier_ID])</f>
        <v>221</v>
      </c>
      <c r="D346" s="3">
        <f>_xlfn.XLOOKUP(Table3[[#This Row],[Transaction_ID]],Table1[Transaction_ID],Table1[Transaction_Date])</f>
        <v>45737</v>
      </c>
      <c r="E346" t="str">
        <f>TEXT(Transactions!$D346,"dddd")</f>
        <v>Monday</v>
      </c>
      <c r="F346">
        <v>123529</v>
      </c>
      <c r="G346" t="s">
        <v>744</v>
      </c>
      <c r="H346">
        <v>4</v>
      </c>
      <c r="I346" cm="1">
        <f t="array" ref="I346">_xlfn.XLOOKUP(Table3[[#This Row],[SKU]],Table4[SKU],Products!E$2:E$91)</f>
        <v>2.99</v>
      </c>
      <c r="J346" t="str">
        <f>_xlfn.XLOOKUP(Table3[[#This Row],[Transaction_ID]],Table1[Transaction_ID],Table1[Payment_Method])</f>
        <v>Debit Card</v>
      </c>
      <c r="K346" t="s">
        <v>745</v>
      </c>
      <c r="L346" t="b">
        <f>_xlfn.XLOOKUP(Table3[[#This Row],[Transaction_ID]],Table1[Transaction_ID],Table1[PC_Optimum_Scanned])</f>
        <v>1</v>
      </c>
      <c r="M346">
        <v>11.96</v>
      </c>
    </row>
    <row r="347" spans="1:13" hidden="1" x14ac:dyDescent="0.45">
      <c r="A347" t="s">
        <v>1054</v>
      </c>
      <c r="B347" t="s">
        <v>432</v>
      </c>
      <c r="C347">
        <f>_xlfn.XLOOKUP(Table3[[#This Row],[Transaction_ID]],Table1[Transaction_ID],Table1[Cashier_ID])</f>
        <v>221</v>
      </c>
      <c r="D347" s="3">
        <f>_xlfn.XLOOKUP(Table3[[#This Row],[Transaction_ID]],Table1[Transaction_ID],Table1[Transaction_Date])</f>
        <v>45737</v>
      </c>
      <c r="E347" t="str">
        <f>TEXT(Transactions!$D347,"dddd")</f>
        <v>Monday</v>
      </c>
      <c r="F347">
        <v>123519</v>
      </c>
      <c r="G347" t="s">
        <v>1247</v>
      </c>
      <c r="H347">
        <v>0</v>
      </c>
      <c r="I347" cm="1">
        <f t="array" ref="I347">_xlfn.XLOOKUP(Table3[[#This Row],[SKU]],Table4[SKU],Products!E$2:E$91)</f>
        <v>1.99</v>
      </c>
      <c r="J347" t="str">
        <f>_xlfn.XLOOKUP(Table3[[#This Row],[Transaction_ID]],Table1[Transaction_ID],Table1[Payment_Method])</f>
        <v>Debit Card</v>
      </c>
      <c r="K347" t="s">
        <v>745</v>
      </c>
      <c r="L347" t="b">
        <f>_xlfn.XLOOKUP(Table3[[#This Row],[Transaction_ID]],Table1[Transaction_ID],Table1[PC_Optimum_Scanned])</f>
        <v>1</v>
      </c>
      <c r="M347">
        <v>5.97</v>
      </c>
    </row>
    <row r="348" spans="1:13" hidden="1" x14ac:dyDescent="0.45">
      <c r="A348" t="s">
        <v>1053</v>
      </c>
      <c r="B348" t="s">
        <v>432</v>
      </c>
      <c r="C348">
        <f>_xlfn.XLOOKUP(Table3[[#This Row],[Transaction_ID]],Table1[Transaction_ID],Table1[Cashier_ID])</f>
        <v>221</v>
      </c>
      <c r="D348" s="3">
        <f>_xlfn.XLOOKUP(Table3[[#This Row],[Transaction_ID]],Table1[Transaction_ID],Table1[Transaction_Date])</f>
        <v>45737</v>
      </c>
      <c r="E348" t="str">
        <f>TEXT(Transactions!$D348,"dddd")</f>
        <v>Monday</v>
      </c>
      <c r="F348">
        <v>123582</v>
      </c>
      <c r="G348" t="s">
        <v>1246</v>
      </c>
      <c r="H348">
        <v>0</v>
      </c>
      <c r="I348">
        <v>0</v>
      </c>
      <c r="J348" t="str">
        <f>_xlfn.XLOOKUP(Table3[[#This Row],[Transaction_ID]],Table1[Transaction_ID],Table1[Payment_Method])</f>
        <v>Debit Card</v>
      </c>
      <c r="K348" t="s">
        <v>1253</v>
      </c>
      <c r="L348" t="b">
        <v>0</v>
      </c>
      <c r="M348">
        <v>19.95</v>
      </c>
    </row>
    <row r="349" spans="1:13" hidden="1" x14ac:dyDescent="0.45">
      <c r="A349" t="s">
        <v>788</v>
      </c>
      <c r="B349" t="s">
        <v>433</v>
      </c>
      <c r="C349">
        <f>_xlfn.XLOOKUP(Table3[[#This Row],[Transaction_ID]],Table1[Transaction_ID],Table1[Cashier_ID])</f>
        <v>207</v>
      </c>
      <c r="D349" s="3">
        <f>_xlfn.XLOOKUP(Table3[[#This Row],[Transaction_ID]],Table1[Transaction_ID],Table1[Transaction_Date])</f>
        <v>45737</v>
      </c>
      <c r="E349" t="str">
        <f>TEXT(Transactions!$D349,"dddd")</f>
        <v>Monday</v>
      </c>
      <c r="F349">
        <v>123564</v>
      </c>
      <c r="G349" t="s">
        <v>759</v>
      </c>
      <c r="H349">
        <v>2</v>
      </c>
      <c r="I349" cm="1">
        <f t="array" ref="I349">_xlfn.XLOOKUP(Table3[[#This Row],[SKU]],Table4[SKU],Products!E$2:E$91)</f>
        <v>4.49</v>
      </c>
      <c r="J349" t="str">
        <f>_xlfn.XLOOKUP(Table3[[#This Row],[Transaction_ID]],Table1[Transaction_ID],Table1[Payment_Method])</f>
        <v>Debit Card</v>
      </c>
      <c r="K349" t="s">
        <v>745</v>
      </c>
      <c r="L349" t="b">
        <f>_xlfn.XLOOKUP(Table3[[#This Row],[Transaction_ID]],Table1[Transaction_ID],Table1[PC_Optimum_Scanned])</f>
        <v>1</v>
      </c>
      <c r="M349">
        <v>8.98</v>
      </c>
    </row>
    <row r="350" spans="1:13" hidden="1" x14ac:dyDescent="0.45">
      <c r="A350" t="s">
        <v>746</v>
      </c>
      <c r="B350" t="s">
        <v>436</v>
      </c>
      <c r="C350">
        <f>_xlfn.XLOOKUP(Table3[[#This Row],[Transaction_ID]],Table1[Transaction_ID],Table1[Cashier_ID])</f>
        <v>208</v>
      </c>
      <c r="D350" s="3">
        <f>_xlfn.XLOOKUP(Table3[[#This Row],[Transaction_ID]],Table1[Transaction_ID],Table1[Transaction_Date])</f>
        <v>45734</v>
      </c>
      <c r="E350" t="str">
        <f>TEXT(Transactions!$D350,"dddd")</f>
        <v>Sunday</v>
      </c>
      <c r="F350">
        <v>123535</v>
      </c>
      <c r="G350" t="s">
        <v>1246</v>
      </c>
      <c r="H350">
        <v>0</v>
      </c>
      <c r="I350">
        <v>0</v>
      </c>
      <c r="J350" t="str">
        <f>_xlfn.XLOOKUP(Table3[[#This Row],[Transaction_ID]],Table1[Transaction_ID],Table1[Payment_Method])</f>
        <v>Credit Card</v>
      </c>
      <c r="K350" t="s">
        <v>1253</v>
      </c>
      <c r="L350" t="b">
        <v>0</v>
      </c>
      <c r="M350">
        <v>14.97</v>
      </c>
    </row>
    <row r="351" spans="1:13" hidden="1" x14ac:dyDescent="0.45">
      <c r="A351" t="s">
        <v>1035</v>
      </c>
      <c r="B351" t="s">
        <v>437</v>
      </c>
      <c r="C351">
        <f>_xlfn.XLOOKUP(Table3[[#This Row],[Transaction_ID]],Table1[Transaction_ID],Table1[Cashier_ID])</f>
        <v>211</v>
      </c>
      <c r="D351" s="3">
        <f>_xlfn.XLOOKUP(Table3[[#This Row],[Transaction_ID]],Table1[Transaction_ID],Table1[Transaction_Date])</f>
        <v>45746</v>
      </c>
      <c r="E351" t="str">
        <f>TEXT(Transactions!$D351,"dddd")</f>
        <v>Sunday</v>
      </c>
      <c r="F351">
        <v>123600</v>
      </c>
      <c r="G351" t="s">
        <v>1249</v>
      </c>
      <c r="H351">
        <f>_xlfn.XLOOKUP(Table3[[#This Row],[SKU]],Table1[SKU],Table1[Quantity_Sold])</f>
        <v>5</v>
      </c>
      <c r="I351">
        <v>0</v>
      </c>
      <c r="J351" t="str">
        <f>_xlfn.XLOOKUP(Table3[[#This Row],[Transaction_ID]],Table1[Transaction_ID],Table1[Payment_Method])</f>
        <v>Credit Card</v>
      </c>
      <c r="K351" t="s">
        <v>745</v>
      </c>
      <c r="L351" t="b">
        <f>_xlfn.XLOOKUP(Table3[[#This Row],[Transaction_ID]],Table1[Transaction_ID],Table1[PC_Optimum_Scanned])</f>
        <v>1</v>
      </c>
      <c r="M351">
        <v>14.97</v>
      </c>
    </row>
    <row r="352" spans="1:13" hidden="1" x14ac:dyDescent="0.45">
      <c r="A352" t="s">
        <v>1014</v>
      </c>
      <c r="B352" t="s">
        <v>439</v>
      </c>
      <c r="C352">
        <f>_xlfn.XLOOKUP(Table3[[#This Row],[Transaction_ID]],Table1[Transaction_ID],Table1[Cashier_ID])</f>
        <v>214</v>
      </c>
      <c r="D352" s="3">
        <f>_xlfn.XLOOKUP(Table3[[#This Row],[Transaction_ID]],Table1[Transaction_ID],Table1[Transaction_Date])</f>
        <v>45746</v>
      </c>
      <c r="E352" t="str">
        <f>TEXT(Transactions!$D352,"dddd")</f>
        <v>Sunday</v>
      </c>
      <c r="F352">
        <v>123583</v>
      </c>
      <c r="G352" t="s">
        <v>1246</v>
      </c>
      <c r="H352">
        <v>0</v>
      </c>
      <c r="I352">
        <v>0</v>
      </c>
      <c r="J352" t="str">
        <f>_xlfn.XLOOKUP(Table3[[#This Row],[Transaction_ID]],Table1[Transaction_ID],Table1[Payment_Method])</f>
        <v>Credit Card</v>
      </c>
      <c r="K352" t="s">
        <v>1253</v>
      </c>
      <c r="L352" t="b">
        <v>0</v>
      </c>
      <c r="M352">
        <v>17.45</v>
      </c>
    </row>
    <row r="353" spans="1:13" hidden="1" x14ac:dyDescent="0.45">
      <c r="A353" t="s">
        <v>842</v>
      </c>
      <c r="B353" t="s">
        <v>440</v>
      </c>
      <c r="C353">
        <f>_xlfn.XLOOKUP(Table3[[#This Row],[Transaction_ID]],Table1[Transaction_ID],Table1[Cashier_ID])</f>
        <v>214</v>
      </c>
      <c r="D353" s="3">
        <f>_xlfn.XLOOKUP(Table3[[#This Row],[Transaction_ID]],Table1[Transaction_ID],Table1[Transaction_Date])</f>
        <v>45746</v>
      </c>
      <c r="E353" t="str">
        <f>TEXT(Transactions!$D353,"dddd")</f>
        <v>Sunday</v>
      </c>
      <c r="F353">
        <v>123550</v>
      </c>
      <c r="G353" t="s">
        <v>1246</v>
      </c>
      <c r="H353">
        <v>0</v>
      </c>
      <c r="I353">
        <v>0</v>
      </c>
      <c r="J353" t="str">
        <f>_xlfn.XLOOKUP(Table3[[#This Row],[Transaction_ID]],Table1[Transaction_ID],Table1[Payment_Method])</f>
        <v>Cash</v>
      </c>
      <c r="K353" t="s">
        <v>1253</v>
      </c>
      <c r="L353" t="b">
        <v>0</v>
      </c>
      <c r="M353">
        <v>29.95</v>
      </c>
    </row>
    <row r="354" spans="1:13" hidden="1" x14ac:dyDescent="0.45">
      <c r="A354" t="s">
        <v>1079</v>
      </c>
      <c r="B354" t="s">
        <v>441</v>
      </c>
      <c r="C354">
        <f>_xlfn.XLOOKUP(Table3[[#This Row],[Transaction_ID]],Table1[Transaction_ID],Table1[Cashier_ID])</f>
        <v>211</v>
      </c>
      <c r="D354" s="3">
        <f>_xlfn.XLOOKUP(Table3[[#This Row],[Transaction_ID]],Table1[Transaction_ID],Table1[Transaction_Date])</f>
        <v>45716</v>
      </c>
      <c r="E354" t="str">
        <f>TEXT(Transactions!$D354,"dddd")</f>
        <v>Wednesday</v>
      </c>
      <c r="F354">
        <v>123528</v>
      </c>
      <c r="G354" t="s">
        <v>1246</v>
      </c>
      <c r="H354">
        <v>0</v>
      </c>
      <c r="I354">
        <v>0</v>
      </c>
      <c r="J354" t="str">
        <f>_xlfn.XLOOKUP(Table3[[#This Row],[Transaction_ID]],Table1[Transaction_ID],Table1[Payment_Method])</f>
        <v>Cash</v>
      </c>
      <c r="K354" t="s">
        <v>1253</v>
      </c>
      <c r="L354" t="b">
        <v>0</v>
      </c>
      <c r="M354">
        <v>19.95</v>
      </c>
    </row>
    <row r="355" spans="1:13" hidden="1" x14ac:dyDescent="0.45">
      <c r="A355" t="s">
        <v>1178</v>
      </c>
      <c r="B355" t="s">
        <v>443</v>
      </c>
      <c r="C355">
        <f>_xlfn.XLOOKUP(Table3[[#This Row],[Transaction_ID]],Table1[Transaction_ID],Table1[Cashier_ID])</f>
        <v>212</v>
      </c>
      <c r="D355" s="3">
        <f>_xlfn.XLOOKUP(Table3[[#This Row],[Transaction_ID]],Table1[Transaction_ID],Table1[Transaction_Date])</f>
        <v>45734</v>
      </c>
      <c r="E355" t="str">
        <f>TEXT(Transactions!$D355,"dddd")</f>
        <v>Wednesday</v>
      </c>
      <c r="F355">
        <v>123514</v>
      </c>
      <c r="G355" t="s">
        <v>1246</v>
      </c>
      <c r="H355">
        <v>0</v>
      </c>
      <c r="I355">
        <v>0</v>
      </c>
      <c r="J355" t="str">
        <f>_xlfn.XLOOKUP(Table3[[#This Row],[Transaction_ID]],Table1[Transaction_ID],Table1[Payment_Method])</f>
        <v>Cash</v>
      </c>
      <c r="K355" t="s">
        <v>1253</v>
      </c>
      <c r="L355" t="b">
        <v>0</v>
      </c>
      <c r="M355">
        <v>29.97</v>
      </c>
    </row>
    <row r="356" spans="1:13" hidden="1" x14ac:dyDescent="0.45">
      <c r="A356" t="s">
        <v>1220</v>
      </c>
      <c r="B356" t="s">
        <v>210</v>
      </c>
      <c r="C356">
        <f>_xlfn.XLOOKUP(Table3[[#This Row],[Transaction_ID]],Table1[Transaction_ID],Table1[Cashier_ID])</f>
        <v>213</v>
      </c>
      <c r="D356" s="3">
        <f>_xlfn.XLOOKUP(Table3[[#This Row],[Transaction_ID]],Table1[Transaction_ID],Table1[Transaction_Date])</f>
        <v>45708</v>
      </c>
      <c r="E356" t="str">
        <f>TEXT(Transactions!$D356,"dddd")</f>
        <v>Wednesday</v>
      </c>
      <c r="F356">
        <v>123577</v>
      </c>
      <c r="G356" t="s">
        <v>1246</v>
      </c>
      <c r="H356">
        <v>0</v>
      </c>
      <c r="I356">
        <v>0</v>
      </c>
      <c r="J356" t="str">
        <f>_xlfn.XLOOKUP(Table3[[#This Row],[Transaction_ID]],Table1[Transaction_ID],Table1[Payment_Method])</f>
        <v>Cash</v>
      </c>
      <c r="K356" t="s">
        <v>1253</v>
      </c>
      <c r="L356" t="b">
        <v>0</v>
      </c>
      <c r="M356">
        <v>4.9800000000000004</v>
      </c>
    </row>
    <row r="357" spans="1:13" hidden="1" x14ac:dyDescent="0.45">
      <c r="A357" t="s">
        <v>1065</v>
      </c>
      <c r="B357" t="s">
        <v>444</v>
      </c>
      <c r="C357">
        <f>_xlfn.XLOOKUP(Table3[[#This Row],[Transaction_ID]],Table1[Transaction_ID],Table1[Cashier_ID])</f>
        <v>212</v>
      </c>
      <c r="D357" s="3">
        <f>_xlfn.XLOOKUP(Table3[[#This Row],[Transaction_ID]],Table1[Transaction_ID],Table1[Transaction_Date])</f>
        <v>45708</v>
      </c>
      <c r="E357" t="str">
        <f>TEXT(Transactions!$D357,"dddd")</f>
        <v>Saturday</v>
      </c>
      <c r="F357">
        <v>123537</v>
      </c>
      <c r="G357" t="s">
        <v>1246</v>
      </c>
      <c r="H357">
        <v>0</v>
      </c>
      <c r="I357">
        <v>0</v>
      </c>
      <c r="J357" t="str">
        <f>_xlfn.XLOOKUP(Table3[[#This Row],[Transaction_ID]],Table1[Transaction_ID],Table1[Payment_Method])</f>
        <v>Credit Card</v>
      </c>
      <c r="K357" t="s">
        <v>1253</v>
      </c>
      <c r="L357" t="b">
        <v>0</v>
      </c>
      <c r="M357">
        <v>32.450000000000003</v>
      </c>
    </row>
    <row r="358" spans="1:13" hidden="1" x14ac:dyDescent="0.45">
      <c r="A358" t="s">
        <v>1083</v>
      </c>
      <c r="B358" t="s">
        <v>445</v>
      </c>
      <c r="C358">
        <f>_xlfn.XLOOKUP(Table3[[#This Row],[Transaction_ID]],Table1[Transaction_ID],Table1[Cashier_ID])</f>
        <v>207</v>
      </c>
      <c r="D358" s="3">
        <f>_xlfn.XLOOKUP(Table3[[#This Row],[Transaction_ID]],Table1[Transaction_ID],Table1[Transaction_Date])</f>
        <v>45708</v>
      </c>
      <c r="E358" t="str">
        <f>TEXT(Transactions!$D358,"dddd")</f>
        <v>Saturday</v>
      </c>
      <c r="F358">
        <v>123569</v>
      </c>
      <c r="G358" t="s">
        <v>1247</v>
      </c>
      <c r="H358">
        <v>0</v>
      </c>
      <c r="I358" cm="1">
        <f t="array" ref="I358">_xlfn.XLOOKUP(Table3[[#This Row],[SKU]],Table4[SKU],Products!E$2:E$91)</f>
        <v>3.99</v>
      </c>
      <c r="J358" t="str">
        <f>_xlfn.XLOOKUP(Table3[[#This Row],[Transaction_ID]],Table1[Transaction_ID],Table1[Payment_Method])</f>
        <v>Credit Card</v>
      </c>
      <c r="K358" t="s">
        <v>745</v>
      </c>
      <c r="L358" t="b">
        <f>_xlfn.XLOOKUP(Table3[[#This Row],[Transaction_ID]],Table1[Transaction_ID],Table1[PC_Optimum_Scanned])</f>
        <v>1</v>
      </c>
      <c r="M358">
        <v>7.98</v>
      </c>
    </row>
    <row r="359" spans="1:13" hidden="1" x14ac:dyDescent="0.45">
      <c r="A359" t="s">
        <v>1042</v>
      </c>
      <c r="B359" t="s">
        <v>211</v>
      </c>
      <c r="C359">
        <f>_xlfn.XLOOKUP(Table3[[#This Row],[Transaction_ID]],Table1[Transaction_ID],Table1[Cashier_ID])</f>
        <v>218</v>
      </c>
      <c r="D359" s="3">
        <f>_xlfn.XLOOKUP(Table3[[#This Row],[Transaction_ID]],Table1[Transaction_ID],Table1[Transaction_Date])</f>
        <v>45708</v>
      </c>
      <c r="E359" t="str">
        <f>TEXT(Transactions!$D359,"dddd")</f>
        <v>Friday</v>
      </c>
      <c r="F359">
        <v>123524</v>
      </c>
      <c r="G359" t="s">
        <v>748</v>
      </c>
      <c r="H359">
        <v>4</v>
      </c>
      <c r="I359" cm="1">
        <f t="array" ref="I359">_xlfn.XLOOKUP(Table3[[#This Row],[SKU]],Table4[SKU],Products!E$2:E$91)</f>
        <v>2.99</v>
      </c>
      <c r="J359" t="str">
        <f>_xlfn.XLOOKUP(Table3[[#This Row],[Transaction_ID]],Table1[Transaction_ID],Table1[Payment_Method])</f>
        <v>Credit Card</v>
      </c>
      <c r="K359" t="s">
        <v>745</v>
      </c>
      <c r="L359" t="b">
        <f>_xlfn.XLOOKUP(Table3[[#This Row],[Transaction_ID]],Table1[Transaction_ID],Table1[PC_Optimum_Scanned])</f>
        <v>1</v>
      </c>
      <c r="M359">
        <v>11.96</v>
      </c>
    </row>
    <row r="360" spans="1:13" hidden="1" x14ac:dyDescent="0.45">
      <c r="A360" t="s">
        <v>1234</v>
      </c>
      <c r="B360" t="s">
        <v>212</v>
      </c>
      <c r="C360">
        <f>_xlfn.XLOOKUP(Table3[[#This Row],[Transaction_ID]],Table1[Transaction_ID],Table1[Cashier_ID])</f>
        <v>207</v>
      </c>
      <c r="D360" s="3">
        <f>_xlfn.XLOOKUP(Table3[[#This Row],[Transaction_ID]],Table1[Transaction_ID],Table1[Transaction_Date])</f>
        <v>45716</v>
      </c>
      <c r="E360" t="str">
        <f>TEXT(Transactions!$D360,"dddd")</f>
        <v>Friday</v>
      </c>
      <c r="F360">
        <v>123597</v>
      </c>
      <c r="G360" t="s">
        <v>1246</v>
      </c>
      <c r="H360">
        <v>0</v>
      </c>
      <c r="I360">
        <v>0</v>
      </c>
      <c r="J360" t="str">
        <f>_xlfn.XLOOKUP(Table3[[#This Row],[Transaction_ID]],Table1[Transaction_ID],Table1[Payment_Method])</f>
        <v>Credit Card</v>
      </c>
      <c r="K360" t="s">
        <v>1253</v>
      </c>
      <c r="L360" t="b">
        <v>0</v>
      </c>
      <c r="M360">
        <v>21.96</v>
      </c>
    </row>
    <row r="361" spans="1:13" hidden="1" x14ac:dyDescent="0.45">
      <c r="A361" t="s">
        <v>807</v>
      </c>
      <c r="B361" t="s">
        <v>212</v>
      </c>
      <c r="C361">
        <f>_xlfn.XLOOKUP(Table3[[#This Row],[Transaction_ID]],Table1[Transaction_ID],Table1[Cashier_ID])</f>
        <v>207</v>
      </c>
      <c r="D361" s="3">
        <f>_xlfn.XLOOKUP(Table3[[#This Row],[Transaction_ID]],Table1[Transaction_ID],Table1[Transaction_Date])</f>
        <v>45716</v>
      </c>
      <c r="E361" t="str">
        <f>TEXT(Transactions!$D361,"dddd")</f>
        <v>Friday</v>
      </c>
      <c r="F361">
        <v>123543</v>
      </c>
      <c r="G361" t="s">
        <v>744</v>
      </c>
      <c r="H361">
        <v>1</v>
      </c>
      <c r="I361" cm="1">
        <f t="array" ref="I361">_xlfn.XLOOKUP(Table3[[#This Row],[SKU]],Table4[SKU],Products!E$2:E$91)</f>
        <v>7.99</v>
      </c>
      <c r="J361" t="str">
        <f>_xlfn.XLOOKUP(Table3[[#This Row],[Transaction_ID]],Table1[Transaction_ID],Table1[Payment_Method])</f>
        <v>Credit Card</v>
      </c>
      <c r="K361" t="s">
        <v>745</v>
      </c>
      <c r="L361" t="b">
        <f>_xlfn.XLOOKUP(Table3[[#This Row],[Transaction_ID]],Table1[Transaction_ID],Table1[PC_Optimum_Scanned])</f>
        <v>1</v>
      </c>
      <c r="M361">
        <v>7.99</v>
      </c>
    </row>
    <row r="362" spans="1:13" hidden="1" x14ac:dyDescent="0.45">
      <c r="A362" t="s">
        <v>824</v>
      </c>
      <c r="B362" t="s">
        <v>213</v>
      </c>
      <c r="C362">
        <f>_xlfn.XLOOKUP(Table3[[#This Row],[Transaction_ID]],Table1[Transaction_ID],Table1[Cashier_ID])</f>
        <v>213</v>
      </c>
      <c r="D362" s="3">
        <f>_xlfn.XLOOKUP(Table3[[#This Row],[Transaction_ID]],Table1[Transaction_ID],Table1[Transaction_Date])</f>
        <v>45716</v>
      </c>
      <c r="E362" t="str">
        <f>TEXT(Transactions!$D362,"dddd")</f>
        <v>Tuesday</v>
      </c>
      <c r="F362">
        <v>123586</v>
      </c>
      <c r="G362" t="s">
        <v>1249</v>
      </c>
      <c r="H362">
        <v>3</v>
      </c>
      <c r="I362">
        <f>IF(AND(Table3[[#This Row],[Return_Reason]]="50% Missed",Table3[[#This Row],[Original_Amount_Paid]]&gt;0),Table3[[#This Row],[Original_Amount_Paid]]/2,0)</f>
        <v>5.2350000000000003</v>
      </c>
      <c r="J362" t="str">
        <f>_xlfn.XLOOKUP(Table3[[#This Row],[Transaction_ID]],Table1[Transaction_ID],Table1[Payment_Method])</f>
        <v>Debit Card</v>
      </c>
      <c r="K362" t="s">
        <v>745</v>
      </c>
      <c r="L362" t="b">
        <f>_xlfn.XLOOKUP(Table3[[#This Row],[Transaction_ID]],Table1[Transaction_ID],Table1[PC_Optimum_Scanned])</f>
        <v>1</v>
      </c>
      <c r="M362">
        <v>10.47</v>
      </c>
    </row>
    <row r="363" spans="1:13" hidden="1" x14ac:dyDescent="0.45">
      <c r="A363" t="s">
        <v>1025</v>
      </c>
      <c r="B363" t="s">
        <v>213</v>
      </c>
      <c r="C363">
        <f>_xlfn.XLOOKUP(Table3[[#This Row],[Transaction_ID]],Table1[Transaction_ID],Table1[Cashier_ID])</f>
        <v>213</v>
      </c>
      <c r="D363" s="3">
        <f>_xlfn.XLOOKUP(Table3[[#This Row],[Transaction_ID]],Table1[Transaction_ID],Table1[Transaction_Date])</f>
        <v>45716</v>
      </c>
      <c r="E363" t="str">
        <f>TEXT(Transactions!$D363,"dddd")</f>
        <v>Tuesday</v>
      </c>
      <c r="F363">
        <v>123549</v>
      </c>
      <c r="G363" t="s">
        <v>748</v>
      </c>
      <c r="H363">
        <v>5</v>
      </c>
      <c r="I363" cm="1">
        <f t="array" ref="I363">_xlfn.XLOOKUP(Table3[[#This Row],[SKU]],Table4[SKU],Products!E$2:E$91)</f>
        <v>4.99</v>
      </c>
      <c r="J363" t="str">
        <f>_xlfn.XLOOKUP(Table3[[#This Row],[Transaction_ID]],Table1[Transaction_ID],Table1[Payment_Method])</f>
        <v>Debit Card</v>
      </c>
      <c r="K363" t="s">
        <v>745</v>
      </c>
      <c r="L363" t="b">
        <f>_xlfn.XLOOKUP(Table3[[#This Row],[Transaction_ID]],Table1[Transaction_ID],Table1[PC_Optimum_Scanned])</f>
        <v>1</v>
      </c>
      <c r="M363">
        <v>24.95</v>
      </c>
    </row>
    <row r="364" spans="1:13" hidden="1" x14ac:dyDescent="0.45">
      <c r="A364" t="s">
        <v>985</v>
      </c>
      <c r="B364" t="s">
        <v>446</v>
      </c>
      <c r="C364">
        <f>_xlfn.XLOOKUP(Table3[[#This Row],[Transaction_ID]],Table1[Transaction_ID],Table1[Cashier_ID])</f>
        <v>214</v>
      </c>
      <c r="D364" s="3">
        <f>_xlfn.XLOOKUP(Table3[[#This Row],[Transaction_ID]],Table1[Transaction_ID],Table1[Transaction_Date])</f>
        <v>45716</v>
      </c>
      <c r="E364" t="str">
        <f>TEXT(Transactions!$D364,"dddd")</f>
        <v>Tuesday</v>
      </c>
      <c r="F364">
        <v>123579</v>
      </c>
      <c r="G364" t="s">
        <v>1248</v>
      </c>
      <c r="H364">
        <v>1</v>
      </c>
      <c r="I364" cm="1">
        <f t="array" ref="I364">_xlfn.XLOOKUP(Table3[[#This Row],[SKU]],Table4[SKU],Products!E$2:E$91)</f>
        <v>5.49</v>
      </c>
      <c r="J364" t="str">
        <f>_xlfn.XLOOKUP(Table3[[#This Row],[Transaction_ID]],Table1[Transaction_ID],Table1[Payment_Method])</f>
        <v>Debit Card</v>
      </c>
      <c r="K364" t="s">
        <v>745</v>
      </c>
      <c r="L364" t="b">
        <f>_xlfn.XLOOKUP(Table3[[#This Row],[Transaction_ID]],Table1[Transaction_ID],Table1[PC_Optimum_Scanned])</f>
        <v>1</v>
      </c>
      <c r="M364">
        <v>5.49</v>
      </c>
    </row>
    <row r="365" spans="1:13" x14ac:dyDescent="0.45">
      <c r="A365" t="s">
        <v>927</v>
      </c>
      <c r="B365" t="s">
        <v>446</v>
      </c>
      <c r="C365">
        <f>_xlfn.XLOOKUP(Table3[[#This Row],[Transaction_ID]],Table1[Transaction_ID],Table1[Cashier_ID])</f>
        <v>214</v>
      </c>
      <c r="D365" s="3">
        <f>_xlfn.XLOOKUP(Table3[[#This Row],[Transaction_ID]],Table1[Transaction_ID],Table1[Transaction_Date])</f>
        <v>45716</v>
      </c>
      <c r="E365" t="str">
        <f>TEXT(Transactions!$D365,"dddd")</f>
        <v>Sunday</v>
      </c>
      <c r="F365">
        <v>123562</v>
      </c>
      <c r="G365" t="s">
        <v>1247</v>
      </c>
      <c r="H365">
        <v>0</v>
      </c>
      <c r="I365" cm="1">
        <f t="array" ref="I365">_xlfn.XLOOKUP(Table3[[#This Row],[SKU]],Table4[SKU],Products!E$2:E$91)</f>
        <v>5.99</v>
      </c>
      <c r="J365" t="str">
        <f>_xlfn.XLOOKUP(Table3[[#This Row],[Transaction_ID]],Table1[Transaction_ID],Table1[Payment_Method])</f>
        <v>Debit Card</v>
      </c>
      <c r="K365" t="s">
        <v>745</v>
      </c>
      <c r="L365" t="b">
        <f>_xlfn.XLOOKUP(Table3[[#This Row],[Transaction_ID]],Table1[Transaction_ID],Table1[PC_Optimum_Scanned])</f>
        <v>1</v>
      </c>
      <c r="M365">
        <v>5.99</v>
      </c>
    </row>
    <row r="366" spans="1:13" x14ac:dyDescent="0.45">
      <c r="A366" t="s">
        <v>743</v>
      </c>
      <c r="B366" t="s">
        <v>214</v>
      </c>
      <c r="C366">
        <f>_xlfn.XLOOKUP(Table3[[#This Row],[Transaction_ID]],Table1[Transaction_ID],Table1[Cashier_ID])</f>
        <v>222</v>
      </c>
      <c r="D366" s="3">
        <f>_xlfn.XLOOKUP(Table3[[#This Row],[Transaction_ID]],Table1[Transaction_ID],Table1[Transaction_Date])</f>
        <v>45716</v>
      </c>
      <c r="E366" t="str">
        <f>TEXT(Transactions!$D366,"dddd")</f>
        <v>Sunday</v>
      </c>
      <c r="F366">
        <v>123585</v>
      </c>
      <c r="G366" t="s">
        <v>744</v>
      </c>
      <c r="H366">
        <v>3</v>
      </c>
      <c r="I366" cm="1">
        <f t="array" ref="I366">_xlfn.XLOOKUP(Table3[[#This Row],[SKU]],Table4[SKU],Products!E$2:E$91)</f>
        <v>2.99</v>
      </c>
      <c r="J366" t="str">
        <f>_xlfn.XLOOKUP(Table3[[#This Row],[Transaction_ID]],Table1[Transaction_ID],Table1[Payment_Method])</f>
        <v>Debit Card</v>
      </c>
      <c r="K366" t="s">
        <v>745</v>
      </c>
      <c r="L366" t="b">
        <f>_xlfn.XLOOKUP(Table3[[#This Row],[Transaction_ID]],Table1[Transaction_ID],Table1[PC_Optimum_Scanned])</f>
        <v>1</v>
      </c>
      <c r="M366">
        <v>8.9700000000000006</v>
      </c>
    </row>
    <row r="367" spans="1:13" x14ac:dyDescent="0.45">
      <c r="A367" t="s">
        <v>774</v>
      </c>
      <c r="B367" t="s">
        <v>214</v>
      </c>
      <c r="C367">
        <f>_xlfn.XLOOKUP(Table3[[#This Row],[Transaction_ID]],Table1[Transaction_ID],Table1[Cashier_ID])</f>
        <v>222</v>
      </c>
      <c r="D367" s="3">
        <f>_xlfn.XLOOKUP(Table3[[#This Row],[Transaction_ID]],Table1[Transaction_ID],Table1[Transaction_Date])</f>
        <v>45716</v>
      </c>
      <c r="E367" t="str">
        <f>TEXT(Transactions!$D367,"dddd")</f>
        <v>Sunday</v>
      </c>
      <c r="F367">
        <v>123522</v>
      </c>
      <c r="G367" t="s">
        <v>1247</v>
      </c>
      <c r="H367">
        <v>0</v>
      </c>
      <c r="I367" cm="1">
        <f t="array" ref="I367">_xlfn.XLOOKUP(Table3[[#This Row],[SKU]],Table4[SKU],Products!E$2:E$91)</f>
        <v>4.49</v>
      </c>
      <c r="J367" t="str">
        <f>_xlfn.XLOOKUP(Table3[[#This Row],[Transaction_ID]],Table1[Transaction_ID],Table1[Payment_Method])</f>
        <v>Debit Card</v>
      </c>
      <c r="K367" t="s">
        <v>745</v>
      </c>
      <c r="L367" t="b">
        <f>_xlfn.XLOOKUP(Table3[[#This Row],[Transaction_ID]],Table1[Transaction_ID],Table1[PC_Optimum_Scanned])</f>
        <v>1</v>
      </c>
      <c r="M367">
        <v>17.96</v>
      </c>
    </row>
    <row r="368" spans="1:13" x14ac:dyDescent="0.45">
      <c r="A368" t="s">
        <v>1115</v>
      </c>
      <c r="B368" t="s">
        <v>215</v>
      </c>
      <c r="C368">
        <f>_xlfn.XLOOKUP(Table3[[#This Row],[Transaction_ID]],Table1[Transaction_ID],Table1[Cashier_ID])</f>
        <v>215</v>
      </c>
      <c r="D368" s="3">
        <f>_xlfn.XLOOKUP(Table3[[#This Row],[Transaction_ID]],Table1[Transaction_ID],Table1[Transaction_Date])</f>
        <v>45715</v>
      </c>
      <c r="E368" t="str">
        <f>TEXT(Transactions!$D368,"dddd")</f>
        <v>Sunday</v>
      </c>
      <c r="F368">
        <v>123537</v>
      </c>
      <c r="G368" t="s">
        <v>744</v>
      </c>
      <c r="H368">
        <v>1</v>
      </c>
      <c r="I368" cm="1">
        <f t="array" ref="I368">_xlfn.XLOOKUP(Table3[[#This Row],[SKU]],Table4[SKU],Products!E$2:E$91)</f>
        <v>6.49</v>
      </c>
      <c r="J368" t="str">
        <f>_xlfn.XLOOKUP(Table3[[#This Row],[Transaction_ID]],Table1[Transaction_ID],Table1[Payment_Method])</f>
        <v>Debit Card</v>
      </c>
      <c r="K368" t="s">
        <v>745</v>
      </c>
      <c r="L368" t="b">
        <f>_xlfn.XLOOKUP(Table3[[#This Row],[Transaction_ID]],Table1[Transaction_ID],Table1[PC_Optimum_Scanned])</f>
        <v>1</v>
      </c>
      <c r="M368">
        <v>32.450000000000003</v>
      </c>
    </row>
    <row r="369" spans="1:13" hidden="1" x14ac:dyDescent="0.45">
      <c r="A369" t="s">
        <v>910</v>
      </c>
      <c r="B369" t="s">
        <v>215</v>
      </c>
      <c r="C369">
        <f>_xlfn.XLOOKUP(Table3[[#This Row],[Transaction_ID]],Table1[Transaction_ID],Table1[Cashier_ID])</f>
        <v>215</v>
      </c>
      <c r="D369" s="3">
        <f>_xlfn.XLOOKUP(Table3[[#This Row],[Transaction_ID]],Table1[Transaction_ID],Table1[Transaction_Date])</f>
        <v>45715</v>
      </c>
      <c r="E369" t="str">
        <f>TEXT(Transactions!$D369,"dddd")</f>
        <v>Friday</v>
      </c>
      <c r="F369">
        <v>123585</v>
      </c>
      <c r="G369" t="s">
        <v>776</v>
      </c>
      <c r="H369">
        <v>2</v>
      </c>
      <c r="I369" cm="1">
        <f t="array" ref="I369">_xlfn.XLOOKUP(Table3[[#This Row],[SKU]],Table4[SKU],Products!E$2:E$91)</f>
        <v>2.99</v>
      </c>
      <c r="J369" t="str">
        <f>_xlfn.XLOOKUP(Table3[[#This Row],[Transaction_ID]],Table1[Transaction_ID],Table1[Payment_Method])</f>
        <v>Debit Card</v>
      </c>
      <c r="K369" t="s">
        <v>745</v>
      </c>
      <c r="L369" t="b">
        <f>_xlfn.XLOOKUP(Table3[[#This Row],[Transaction_ID]],Table1[Transaction_ID],Table1[PC_Optimum_Scanned])</f>
        <v>1</v>
      </c>
      <c r="M369">
        <v>5.98</v>
      </c>
    </row>
    <row r="370" spans="1:13" hidden="1" x14ac:dyDescent="0.45">
      <c r="A370" t="s">
        <v>1137</v>
      </c>
      <c r="B370" t="s">
        <v>215</v>
      </c>
      <c r="C370">
        <f>_xlfn.XLOOKUP(Table3[[#This Row],[Transaction_ID]],Table1[Transaction_ID],Table1[Cashier_ID])</f>
        <v>215</v>
      </c>
      <c r="D370" s="3">
        <f>_xlfn.XLOOKUP(Table3[[#This Row],[Transaction_ID]],Table1[Transaction_ID],Table1[Transaction_Date])</f>
        <v>45715</v>
      </c>
      <c r="E370" t="str">
        <f>TEXT(Transactions!$D370,"dddd")</f>
        <v>Friday</v>
      </c>
      <c r="F370">
        <v>123534</v>
      </c>
      <c r="G370" t="s">
        <v>1246</v>
      </c>
      <c r="H370">
        <v>0</v>
      </c>
      <c r="I370">
        <v>0</v>
      </c>
      <c r="J370" t="str">
        <f>_xlfn.XLOOKUP(Table3[[#This Row],[Transaction_ID]],Table1[Transaction_ID],Table1[Payment_Method])</f>
        <v>Debit Card</v>
      </c>
      <c r="K370" t="s">
        <v>1253</v>
      </c>
      <c r="L370" t="b">
        <v>0</v>
      </c>
      <c r="M370">
        <v>32.97</v>
      </c>
    </row>
    <row r="371" spans="1:13" hidden="1" x14ac:dyDescent="0.45">
      <c r="A371" t="s">
        <v>1208</v>
      </c>
      <c r="B371" t="s">
        <v>216</v>
      </c>
      <c r="C371">
        <f>_xlfn.XLOOKUP(Table3[[#This Row],[Transaction_ID]],Table1[Transaction_ID],Table1[Cashier_ID])</f>
        <v>210</v>
      </c>
      <c r="D371" s="3">
        <f>_xlfn.XLOOKUP(Table3[[#This Row],[Transaction_ID]],Table1[Transaction_ID],Table1[Transaction_Date])</f>
        <v>45715</v>
      </c>
      <c r="E371" t="str">
        <f>TEXT(Transactions!$D371,"dddd")</f>
        <v>Tuesday</v>
      </c>
      <c r="F371">
        <v>123585</v>
      </c>
      <c r="G371" t="s">
        <v>744</v>
      </c>
      <c r="H371">
        <v>3</v>
      </c>
      <c r="I371" cm="1">
        <f t="array" ref="I371">_xlfn.XLOOKUP(Table3[[#This Row],[SKU]],Table4[SKU],Products!E$2:E$91)</f>
        <v>2.99</v>
      </c>
      <c r="J371" t="str">
        <f>_xlfn.XLOOKUP(Table3[[#This Row],[Transaction_ID]],Table1[Transaction_ID],Table1[Payment_Method])</f>
        <v>Debit Card</v>
      </c>
      <c r="K371" t="s">
        <v>745</v>
      </c>
      <c r="L371" t="b">
        <f>_xlfn.XLOOKUP(Table3[[#This Row],[Transaction_ID]],Table1[Transaction_ID],Table1[PC_Optimum_Scanned])</f>
        <v>1</v>
      </c>
      <c r="M371">
        <v>8.9700000000000006</v>
      </c>
    </row>
    <row r="372" spans="1:13" hidden="1" x14ac:dyDescent="0.45">
      <c r="A372" t="s">
        <v>1191</v>
      </c>
      <c r="B372" t="s">
        <v>217</v>
      </c>
      <c r="C372">
        <f>_xlfn.XLOOKUP(Table3[[#This Row],[Transaction_ID]],Table1[Transaction_ID],Table1[Cashier_ID])</f>
        <v>222</v>
      </c>
      <c r="D372" s="3">
        <f>_xlfn.XLOOKUP(Table3[[#This Row],[Transaction_ID]],Table1[Transaction_ID],Table1[Transaction_Date])</f>
        <v>45715</v>
      </c>
      <c r="E372" t="str">
        <f>TEXT(Transactions!$D372,"dddd")</f>
        <v>Tuesday</v>
      </c>
      <c r="F372">
        <v>123523</v>
      </c>
      <c r="G372" t="s">
        <v>1249</v>
      </c>
      <c r="H372">
        <v>1</v>
      </c>
      <c r="I372">
        <f>IF(AND(Table3[[#This Row],[Return_Reason]]="50% Missed",Table3[[#This Row],[Original_Amount_Paid]]&gt;0),Table3[[#This Row],[Original_Amount_Paid]]/2,0)</f>
        <v>11.98</v>
      </c>
      <c r="J372" t="str">
        <f>_xlfn.XLOOKUP(Table3[[#This Row],[Transaction_ID]],Table1[Transaction_ID],Table1[Payment_Method])</f>
        <v>Credit Card</v>
      </c>
      <c r="K372" t="s">
        <v>745</v>
      </c>
      <c r="L372" t="b">
        <f>_xlfn.XLOOKUP(Table3[[#This Row],[Transaction_ID]],Table1[Transaction_ID],Table1[PC_Optimum_Scanned])</f>
        <v>1</v>
      </c>
      <c r="M372">
        <v>23.96</v>
      </c>
    </row>
    <row r="373" spans="1:13" hidden="1" x14ac:dyDescent="0.45">
      <c r="A373" t="s">
        <v>1113</v>
      </c>
      <c r="B373" t="s">
        <v>447</v>
      </c>
      <c r="C373">
        <f>_xlfn.XLOOKUP(Table3[[#This Row],[Transaction_ID]],Table1[Transaction_ID],Table1[Cashier_ID])</f>
        <v>216</v>
      </c>
      <c r="D373" s="3">
        <f>_xlfn.XLOOKUP(Table3[[#This Row],[Transaction_ID]],Table1[Transaction_ID],Table1[Transaction_Date])</f>
        <v>45694</v>
      </c>
      <c r="E373" t="str">
        <f>TEXT(Transactions!$D373,"dddd")</f>
        <v>Thursday</v>
      </c>
      <c r="F373">
        <v>123588</v>
      </c>
      <c r="G373" t="s">
        <v>1249</v>
      </c>
      <c r="H373">
        <v>1</v>
      </c>
      <c r="I373">
        <f>IF(AND(Table3[[#This Row],[Return_Reason]]="50% Missed",Table3[[#This Row],[Original_Amount_Paid]]&gt;0),Table3[[#This Row],[Original_Amount_Paid]]/2,0)</f>
        <v>3.7350000000000003</v>
      </c>
      <c r="J373" t="str">
        <f>_xlfn.XLOOKUP(Table3[[#This Row],[Transaction_ID]],Table1[Transaction_ID],Table1[Payment_Method])</f>
        <v>Credit Card</v>
      </c>
      <c r="K373" t="s">
        <v>745</v>
      </c>
      <c r="L373" t="b">
        <f>_xlfn.XLOOKUP(Table3[[#This Row],[Transaction_ID]],Table1[Transaction_ID],Table1[PC_Optimum_Scanned])</f>
        <v>1</v>
      </c>
      <c r="M373">
        <v>7.4700000000000006</v>
      </c>
    </row>
    <row r="374" spans="1:13" hidden="1" x14ac:dyDescent="0.45">
      <c r="A374" t="s">
        <v>1046</v>
      </c>
      <c r="B374" t="s">
        <v>447</v>
      </c>
      <c r="C374">
        <f>_xlfn.XLOOKUP(Table3[[#This Row],[Transaction_ID]],Table1[Transaction_ID],Table1[Cashier_ID])</f>
        <v>216</v>
      </c>
      <c r="D374" s="3">
        <f>_xlfn.XLOOKUP(Table3[[#This Row],[Transaction_ID]],Table1[Transaction_ID],Table1[Transaction_Date])</f>
        <v>45694</v>
      </c>
      <c r="E374" t="str">
        <f>TEXT(Transactions!$D374,"dddd")</f>
        <v>Thursday</v>
      </c>
      <c r="F374">
        <v>123511</v>
      </c>
      <c r="G374" t="s">
        <v>1249</v>
      </c>
      <c r="H374">
        <v>5</v>
      </c>
      <c r="I374">
        <f>IF(AND(Table3[[#This Row],[Return_Reason]]="50% Missed",Table3[[#This Row],[Original_Amount_Paid]]&gt;0),Table3[[#This Row],[Original_Amount_Paid]]/2,0)</f>
        <v>5</v>
      </c>
      <c r="J374" t="str">
        <f>_xlfn.XLOOKUP(Table3[[#This Row],[Transaction_ID]],Table1[Transaction_ID],Table1[Payment_Method])</f>
        <v>Credit Card</v>
      </c>
      <c r="K374" t="s">
        <v>745</v>
      </c>
      <c r="L374" t="b">
        <f>_xlfn.XLOOKUP(Table3[[#This Row],[Transaction_ID]],Table1[Transaction_ID],Table1[PC_Optimum_Scanned])</f>
        <v>1</v>
      </c>
      <c r="M374">
        <v>10</v>
      </c>
    </row>
    <row r="375" spans="1:13" hidden="1" x14ac:dyDescent="0.45">
      <c r="A375" t="s">
        <v>1027</v>
      </c>
      <c r="B375" t="s">
        <v>449</v>
      </c>
      <c r="C375">
        <f>_xlfn.XLOOKUP(Table3[[#This Row],[Transaction_ID]],Table1[Transaction_ID],Table1[Cashier_ID])</f>
        <v>218</v>
      </c>
      <c r="D375" s="3">
        <f>_xlfn.XLOOKUP(Table3[[#This Row],[Transaction_ID]],Table1[Transaction_ID],Table1[Transaction_Date])</f>
        <v>45694</v>
      </c>
      <c r="E375" t="str">
        <f>TEXT(Transactions!$D375,"dddd")</f>
        <v>Thursday</v>
      </c>
      <c r="F375">
        <v>123518</v>
      </c>
      <c r="G375" t="s">
        <v>759</v>
      </c>
      <c r="H375">
        <v>1</v>
      </c>
      <c r="I375" cm="1">
        <f t="array" ref="I375">_xlfn.XLOOKUP(Table3[[#This Row],[SKU]],Table4[SKU],Products!E$2:E$91)</f>
        <v>1.99</v>
      </c>
      <c r="J375" t="str">
        <f>_xlfn.XLOOKUP(Table3[[#This Row],[Transaction_ID]],Table1[Transaction_ID],Table1[Payment_Method])</f>
        <v>Credit Card</v>
      </c>
      <c r="K375" t="s">
        <v>745</v>
      </c>
      <c r="L375" t="b">
        <f>_xlfn.XLOOKUP(Table3[[#This Row],[Transaction_ID]],Table1[Transaction_ID],Table1[PC_Optimum_Scanned])</f>
        <v>1</v>
      </c>
      <c r="M375">
        <v>7.96</v>
      </c>
    </row>
    <row r="376" spans="1:13" hidden="1" x14ac:dyDescent="0.45">
      <c r="A376" t="s">
        <v>880</v>
      </c>
      <c r="B376" t="s">
        <v>449</v>
      </c>
      <c r="C376">
        <f>_xlfn.XLOOKUP(Table3[[#This Row],[Transaction_ID]],Table1[Transaction_ID],Table1[Cashier_ID])</f>
        <v>218</v>
      </c>
      <c r="D376" s="3">
        <f>_xlfn.XLOOKUP(Table3[[#This Row],[Transaction_ID]],Table1[Transaction_ID],Table1[Transaction_Date])</f>
        <v>45694</v>
      </c>
      <c r="E376" t="str">
        <f>TEXT(Transactions!$D376,"dddd")</f>
        <v>Thursday</v>
      </c>
      <c r="F376">
        <v>123555</v>
      </c>
      <c r="G376" t="s">
        <v>1246</v>
      </c>
      <c r="H376">
        <v>0</v>
      </c>
      <c r="I376">
        <v>0</v>
      </c>
      <c r="J376" t="str">
        <f>_xlfn.XLOOKUP(Table3[[#This Row],[Transaction_ID]],Table1[Transaction_ID],Table1[Payment_Method])</f>
        <v>Credit Card</v>
      </c>
      <c r="K376" t="s">
        <v>1253</v>
      </c>
      <c r="L376" t="b">
        <v>0</v>
      </c>
      <c r="M376">
        <v>11.45</v>
      </c>
    </row>
    <row r="377" spans="1:13" hidden="1" x14ac:dyDescent="0.45">
      <c r="A377" t="s">
        <v>754</v>
      </c>
      <c r="B377" t="s">
        <v>449</v>
      </c>
      <c r="C377">
        <f>_xlfn.XLOOKUP(Table3[[#This Row],[Transaction_ID]],Table1[Transaction_ID],Table1[Cashier_ID])</f>
        <v>218</v>
      </c>
      <c r="D377" s="3">
        <f>_xlfn.XLOOKUP(Table3[[#This Row],[Transaction_ID]],Table1[Transaction_ID],Table1[Transaction_Date])</f>
        <v>45694</v>
      </c>
      <c r="E377" t="str">
        <f>TEXT(Transactions!$D377,"dddd")</f>
        <v>Friday</v>
      </c>
      <c r="F377">
        <v>123525</v>
      </c>
      <c r="G377" t="s">
        <v>1246</v>
      </c>
      <c r="H377">
        <v>0</v>
      </c>
      <c r="I377">
        <v>0</v>
      </c>
      <c r="J377" t="str">
        <f>_xlfn.XLOOKUP(Table3[[#This Row],[Transaction_ID]],Table1[Transaction_ID],Table1[Payment_Method])</f>
        <v>Credit Card</v>
      </c>
      <c r="K377" t="s">
        <v>1253</v>
      </c>
      <c r="L377" t="b">
        <v>0</v>
      </c>
      <c r="M377">
        <v>6</v>
      </c>
    </row>
    <row r="378" spans="1:13" hidden="1" x14ac:dyDescent="0.45">
      <c r="A378" t="s">
        <v>1242</v>
      </c>
      <c r="B378" t="s">
        <v>451</v>
      </c>
      <c r="C378">
        <f>_xlfn.XLOOKUP(Table3[[#This Row],[Transaction_ID]],Table1[Transaction_ID],Table1[Cashier_ID])</f>
        <v>222</v>
      </c>
      <c r="D378" s="3">
        <f>_xlfn.XLOOKUP(Table3[[#This Row],[Transaction_ID]],Table1[Transaction_ID],Table1[Transaction_Date])</f>
        <v>45712</v>
      </c>
      <c r="E378" t="str">
        <f>TEXT(Transactions!$D378,"dddd")</f>
        <v>Friday</v>
      </c>
      <c r="F378">
        <v>123587</v>
      </c>
      <c r="G378" t="s">
        <v>1248</v>
      </c>
      <c r="H378">
        <v>4</v>
      </c>
      <c r="I378" cm="1">
        <f t="array" ref="I378">_xlfn.XLOOKUP(Table3[[#This Row],[SKU]],Table4[SKU],Products!E$2:E$91)</f>
        <v>3.99</v>
      </c>
      <c r="J378" t="str">
        <f>_xlfn.XLOOKUP(Table3[[#This Row],[Transaction_ID]],Table1[Transaction_ID],Table1[Payment_Method])</f>
        <v>Credit Card</v>
      </c>
      <c r="K378" t="s">
        <v>745</v>
      </c>
      <c r="L378" t="b">
        <f>_xlfn.XLOOKUP(Table3[[#This Row],[Transaction_ID]],Table1[Transaction_ID],Table1[PC_Optimum_Scanned])</f>
        <v>1</v>
      </c>
      <c r="M378">
        <v>15.96</v>
      </c>
    </row>
    <row r="379" spans="1:13" hidden="1" x14ac:dyDescent="0.45">
      <c r="A379" t="s">
        <v>1078</v>
      </c>
      <c r="B379" t="s">
        <v>451</v>
      </c>
      <c r="C379">
        <f>_xlfn.XLOOKUP(Table3[[#This Row],[Transaction_ID]],Table1[Transaction_ID],Table1[Cashier_ID])</f>
        <v>222</v>
      </c>
      <c r="D379" s="3">
        <f>_xlfn.XLOOKUP(Table3[[#This Row],[Transaction_ID]],Table1[Transaction_ID],Table1[Transaction_Date])</f>
        <v>45712</v>
      </c>
      <c r="E379" t="str">
        <f>TEXT(Transactions!$D379,"dddd")</f>
        <v>Friday</v>
      </c>
      <c r="F379">
        <v>123533</v>
      </c>
      <c r="G379" t="s">
        <v>1246</v>
      </c>
      <c r="H379">
        <v>0</v>
      </c>
      <c r="I379">
        <v>0</v>
      </c>
      <c r="J379" t="str">
        <f>_xlfn.XLOOKUP(Table3[[#This Row],[Transaction_ID]],Table1[Transaction_ID],Table1[Payment_Method])</f>
        <v>Credit Card</v>
      </c>
      <c r="K379" t="s">
        <v>1253</v>
      </c>
      <c r="L379" t="b">
        <v>0</v>
      </c>
      <c r="M379">
        <v>47.45</v>
      </c>
    </row>
    <row r="380" spans="1:13" hidden="1" x14ac:dyDescent="0.45">
      <c r="A380" t="s">
        <v>925</v>
      </c>
      <c r="B380" t="s">
        <v>452</v>
      </c>
      <c r="C380">
        <f>_xlfn.XLOOKUP(Table3[[#This Row],[Transaction_ID]],Table1[Transaction_ID],Table1[Cashier_ID])</f>
        <v>220</v>
      </c>
      <c r="D380" s="3">
        <f>_xlfn.XLOOKUP(Table3[[#This Row],[Transaction_ID]],Table1[Transaction_ID],Table1[Transaction_Date])</f>
        <v>45712</v>
      </c>
      <c r="E380" t="str">
        <f>TEXT(Transactions!$D380,"dddd")</f>
        <v>Friday</v>
      </c>
      <c r="F380">
        <v>123518</v>
      </c>
      <c r="G380" t="s">
        <v>748</v>
      </c>
      <c r="H380">
        <v>5</v>
      </c>
      <c r="I380" cm="1">
        <f t="array" ref="I380">_xlfn.XLOOKUP(Table3[[#This Row],[SKU]],Table4[SKU],Products!E$2:E$91)</f>
        <v>1.99</v>
      </c>
      <c r="J380" t="str">
        <f>_xlfn.XLOOKUP(Table3[[#This Row],[Transaction_ID]],Table1[Transaction_ID],Table1[Payment_Method])</f>
        <v>Credit Card</v>
      </c>
      <c r="K380" t="s">
        <v>745</v>
      </c>
      <c r="L380" t="b">
        <f>_xlfn.XLOOKUP(Table3[[#This Row],[Transaction_ID]],Table1[Transaction_ID],Table1[PC_Optimum_Scanned])</f>
        <v>1</v>
      </c>
      <c r="M380">
        <v>9.9499999999999993</v>
      </c>
    </row>
    <row r="381" spans="1:13" hidden="1" x14ac:dyDescent="0.45">
      <c r="A381" t="s">
        <v>928</v>
      </c>
      <c r="B381" t="s">
        <v>452</v>
      </c>
      <c r="C381">
        <f>_xlfn.XLOOKUP(Table3[[#This Row],[Transaction_ID]],Table1[Transaction_ID],Table1[Cashier_ID])</f>
        <v>220</v>
      </c>
      <c r="D381" s="3">
        <f>_xlfn.XLOOKUP(Table3[[#This Row],[Transaction_ID]],Table1[Transaction_ID],Table1[Transaction_Date])</f>
        <v>45712</v>
      </c>
      <c r="E381" t="str">
        <f>TEXT(Transactions!$D381,"dddd")</f>
        <v>Thursday</v>
      </c>
      <c r="F381">
        <v>123547</v>
      </c>
      <c r="G381" t="s">
        <v>759</v>
      </c>
      <c r="H381">
        <v>3</v>
      </c>
      <c r="I381" cm="1">
        <f t="array" ref="I381">_xlfn.XLOOKUP(Table3[[#This Row],[SKU]],Table4[SKU],Products!E$2:E$91)</f>
        <v>2.99</v>
      </c>
      <c r="J381" t="str">
        <f>_xlfn.XLOOKUP(Table3[[#This Row],[Transaction_ID]],Table1[Transaction_ID],Table1[Payment_Method])</f>
        <v>Credit Card</v>
      </c>
      <c r="K381" t="s">
        <v>745</v>
      </c>
      <c r="L381" t="b">
        <f>_xlfn.XLOOKUP(Table3[[#This Row],[Transaction_ID]],Table1[Transaction_ID],Table1[PC_Optimum_Scanned])</f>
        <v>1</v>
      </c>
      <c r="M381">
        <v>8.9700000000000006</v>
      </c>
    </row>
    <row r="382" spans="1:13" hidden="1" x14ac:dyDescent="0.45">
      <c r="A382" t="s">
        <v>1133</v>
      </c>
      <c r="B382" t="s">
        <v>219</v>
      </c>
      <c r="C382">
        <f>_xlfn.XLOOKUP(Table3[[#This Row],[Transaction_ID]],Table1[Transaction_ID],Table1[Cashier_ID])</f>
        <v>210</v>
      </c>
      <c r="D382" s="3">
        <f>_xlfn.XLOOKUP(Table3[[#This Row],[Transaction_ID]],Table1[Transaction_ID],Table1[Transaction_Date])</f>
        <v>45734</v>
      </c>
      <c r="E382" t="str">
        <f>TEXT(Transactions!$D382,"dddd")</f>
        <v>Thursday</v>
      </c>
      <c r="F382">
        <v>123594</v>
      </c>
      <c r="G382" t="s">
        <v>748</v>
      </c>
      <c r="H382">
        <v>4</v>
      </c>
      <c r="I382" cm="1">
        <f t="array" ref="I382">_xlfn.XLOOKUP(Table3[[#This Row],[SKU]],Table4[SKU],Products!E$2:E$91)</f>
        <v>3.49</v>
      </c>
      <c r="J382" t="str">
        <f>_xlfn.XLOOKUP(Table3[[#This Row],[Transaction_ID]],Table1[Transaction_ID],Table1[Payment_Method])</f>
        <v>Credit Card</v>
      </c>
      <c r="K382" t="s">
        <v>745</v>
      </c>
      <c r="L382" t="b">
        <f>_xlfn.XLOOKUP(Table3[[#This Row],[Transaction_ID]],Table1[Transaction_ID],Table1[PC_Optimum_Scanned])</f>
        <v>1</v>
      </c>
      <c r="M382">
        <v>13.96</v>
      </c>
    </row>
    <row r="383" spans="1:13" hidden="1" x14ac:dyDescent="0.45">
      <c r="A383" t="s">
        <v>839</v>
      </c>
      <c r="B383" t="s">
        <v>220</v>
      </c>
      <c r="C383">
        <f>_xlfn.XLOOKUP(Table3[[#This Row],[Transaction_ID]],Table1[Transaction_ID],Table1[Cashier_ID])</f>
        <v>215</v>
      </c>
      <c r="D383" s="3">
        <f>_xlfn.XLOOKUP(Table3[[#This Row],[Transaction_ID]],Table1[Transaction_ID],Table1[Transaction_Date])</f>
        <v>45734</v>
      </c>
      <c r="E383" t="str">
        <f>TEXT(Transactions!$D383,"dddd")</f>
        <v>Thursday</v>
      </c>
      <c r="F383">
        <v>123561</v>
      </c>
      <c r="G383" t="s">
        <v>1249</v>
      </c>
      <c r="H383">
        <v>3</v>
      </c>
      <c r="I383">
        <f>IF(AND(Table3[[#This Row],[Return_Reason]]="50% Missed",Table3[[#This Row],[Original_Amount_Paid]]&gt;0),Table3[[#This Row],[Original_Amount_Paid]]/2,0)</f>
        <v>13.484999999999999</v>
      </c>
      <c r="J383" t="str">
        <f>_xlfn.XLOOKUP(Table3[[#This Row],[Transaction_ID]],Table1[Transaction_ID],Table1[Payment_Method])</f>
        <v>Credit Card</v>
      </c>
      <c r="K383" t="s">
        <v>745</v>
      </c>
      <c r="L383" t="b">
        <f>_xlfn.XLOOKUP(Table3[[#This Row],[Transaction_ID]],Table1[Transaction_ID],Table1[PC_Optimum_Scanned])</f>
        <v>1</v>
      </c>
      <c r="M383">
        <v>26.97</v>
      </c>
    </row>
    <row r="384" spans="1:13" hidden="1" x14ac:dyDescent="0.45">
      <c r="A384" t="s">
        <v>1241</v>
      </c>
      <c r="B384" t="s">
        <v>220</v>
      </c>
      <c r="C384">
        <f>_xlfn.XLOOKUP(Table3[[#This Row],[Transaction_ID]],Table1[Transaction_ID],Table1[Cashier_ID])</f>
        <v>215</v>
      </c>
      <c r="D384" s="3">
        <f>_xlfn.XLOOKUP(Table3[[#This Row],[Transaction_ID]],Table1[Transaction_ID],Table1[Transaction_Date])</f>
        <v>45734</v>
      </c>
      <c r="E384" t="str">
        <f>TEXT(Transactions!$D384,"dddd")</f>
        <v>Thursday</v>
      </c>
      <c r="F384">
        <v>123539</v>
      </c>
      <c r="G384" t="s">
        <v>1246</v>
      </c>
      <c r="H384">
        <v>0</v>
      </c>
      <c r="I384">
        <v>0</v>
      </c>
      <c r="J384" t="str">
        <f>_xlfn.XLOOKUP(Table3[[#This Row],[Transaction_ID]],Table1[Transaction_ID],Table1[Payment_Method])</f>
        <v>Credit Card</v>
      </c>
      <c r="K384" t="s">
        <v>1253</v>
      </c>
      <c r="L384" t="b">
        <v>0</v>
      </c>
      <c r="M384">
        <v>19.95</v>
      </c>
    </row>
    <row r="385" spans="1:13" hidden="1" x14ac:dyDescent="0.45">
      <c r="A385" t="s">
        <v>1138</v>
      </c>
      <c r="B385" t="s">
        <v>221</v>
      </c>
      <c r="C385">
        <f>_xlfn.XLOOKUP(Table3[[#This Row],[Transaction_ID]],Table1[Transaction_ID],Table1[Cashier_ID])</f>
        <v>216</v>
      </c>
      <c r="D385" s="3">
        <f>_xlfn.XLOOKUP(Table3[[#This Row],[Transaction_ID]],Table1[Transaction_ID],Table1[Transaction_Date])</f>
        <v>45704</v>
      </c>
      <c r="E385" t="str">
        <f>TEXT(Transactions!$D385,"dddd")</f>
        <v>Thursday</v>
      </c>
      <c r="F385">
        <v>123519</v>
      </c>
      <c r="G385" t="s">
        <v>776</v>
      </c>
      <c r="H385">
        <v>4</v>
      </c>
      <c r="I385" cm="1">
        <f t="array" ref="I385">_xlfn.XLOOKUP(Table3[[#This Row],[SKU]],Table4[SKU],Products!E$2:E$91)</f>
        <v>1.99</v>
      </c>
      <c r="J385" t="str">
        <f>_xlfn.XLOOKUP(Table3[[#This Row],[Transaction_ID]],Table1[Transaction_ID],Table1[Payment_Method])</f>
        <v>Credit Card</v>
      </c>
      <c r="K385" t="s">
        <v>745</v>
      </c>
      <c r="L385" t="b">
        <f>_xlfn.XLOOKUP(Table3[[#This Row],[Transaction_ID]],Table1[Transaction_ID],Table1[PC_Optimum_Scanned])</f>
        <v>1</v>
      </c>
      <c r="M385">
        <v>7.96</v>
      </c>
    </row>
    <row r="386" spans="1:13" hidden="1" x14ac:dyDescent="0.45">
      <c r="A386" t="s">
        <v>1007</v>
      </c>
      <c r="B386" t="s">
        <v>221</v>
      </c>
      <c r="C386">
        <f>_xlfn.XLOOKUP(Table3[[#This Row],[Transaction_ID]],Table1[Transaction_ID],Table1[Cashier_ID])</f>
        <v>216</v>
      </c>
      <c r="D386" s="3">
        <f>_xlfn.XLOOKUP(Table3[[#This Row],[Transaction_ID]],Table1[Transaction_ID],Table1[Transaction_Date])</f>
        <v>45704</v>
      </c>
      <c r="E386" t="str">
        <f>TEXT(Transactions!$D386,"dddd")</f>
        <v>Thursday</v>
      </c>
      <c r="F386">
        <v>123571</v>
      </c>
      <c r="G386" t="s">
        <v>768</v>
      </c>
      <c r="H386">
        <v>2</v>
      </c>
      <c r="I386" cm="1">
        <f t="array" ref="I386">_xlfn.XLOOKUP(Table3[[#This Row],[SKU]],Table4[SKU],Products!E$2:E$91)</f>
        <v>6.99</v>
      </c>
      <c r="J386" t="str">
        <f>_xlfn.XLOOKUP(Table3[[#This Row],[Transaction_ID]],Table1[Transaction_ID],Table1[Payment_Method])</f>
        <v>Credit Card</v>
      </c>
      <c r="K386" t="s">
        <v>745</v>
      </c>
      <c r="L386" t="b">
        <f>_xlfn.XLOOKUP(Table3[[#This Row],[Transaction_ID]],Table1[Transaction_ID],Table1[PC_Optimum_Scanned])</f>
        <v>1</v>
      </c>
      <c r="M386">
        <v>13.98</v>
      </c>
    </row>
    <row r="387" spans="1:13" hidden="1" x14ac:dyDescent="0.45">
      <c r="A387" t="s">
        <v>911</v>
      </c>
      <c r="B387" t="s">
        <v>453</v>
      </c>
      <c r="C387">
        <f>_xlfn.XLOOKUP(Table3[[#This Row],[Transaction_ID]],Table1[Transaction_ID],Table1[Cashier_ID])</f>
        <v>207</v>
      </c>
      <c r="D387" s="3">
        <f>_xlfn.XLOOKUP(Table3[[#This Row],[Transaction_ID]],Table1[Transaction_ID],Table1[Transaction_Date])</f>
        <v>45704</v>
      </c>
      <c r="E387" t="str">
        <f>TEXT(Transactions!$D387,"dddd")</f>
        <v>Thursday</v>
      </c>
      <c r="F387">
        <v>123586</v>
      </c>
      <c r="G387" t="s">
        <v>744</v>
      </c>
      <c r="H387">
        <v>5</v>
      </c>
      <c r="I387" cm="1">
        <f t="array" ref="I387">_xlfn.XLOOKUP(Table3[[#This Row],[SKU]],Table4[SKU],Products!E$2:E$91)</f>
        <v>3.49</v>
      </c>
      <c r="J387" t="str">
        <f>_xlfn.XLOOKUP(Table3[[#This Row],[Transaction_ID]],Table1[Transaction_ID],Table1[Payment_Method])</f>
        <v>Cash</v>
      </c>
      <c r="K387" t="s">
        <v>745</v>
      </c>
      <c r="L387" t="b">
        <f>_xlfn.XLOOKUP(Table3[[#This Row],[Transaction_ID]],Table1[Transaction_ID],Table1[PC_Optimum_Scanned])</f>
        <v>1</v>
      </c>
      <c r="M387">
        <v>17.45</v>
      </c>
    </row>
    <row r="388" spans="1:13" hidden="1" x14ac:dyDescent="0.45">
      <c r="A388" t="s">
        <v>997</v>
      </c>
      <c r="B388" t="s">
        <v>454</v>
      </c>
      <c r="C388">
        <f>_xlfn.XLOOKUP(Table3[[#This Row],[Transaction_ID]],Table1[Transaction_ID],Table1[Cashier_ID])</f>
        <v>207</v>
      </c>
      <c r="D388" s="3">
        <f>_xlfn.XLOOKUP(Table3[[#This Row],[Transaction_ID]],Table1[Transaction_ID],Table1[Transaction_Date])</f>
        <v>45739</v>
      </c>
      <c r="E388" t="str">
        <f>TEXT(Transactions!$D388,"dddd")</f>
        <v>Monday</v>
      </c>
      <c r="F388">
        <v>123559</v>
      </c>
      <c r="G388" t="s">
        <v>1247</v>
      </c>
      <c r="H388">
        <v>0</v>
      </c>
      <c r="I388" cm="1">
        <f t="array" ref="I388">_xlfn.XLOOKUP(Table3[[#This Row],[SKU]],Table4[SKU],Products!E$2:E$91)</f>
        <v>2.99</v>
      </c>
      <c r="J388" t="str">
        <f>_xlfn.XLOOKUP(Table3[[#This Row],[Transaction_ID]],Table1[Transaction_ID],Table1[Payment_Method])</f>
        <v>Cash</v>
      </c>
      <c r="K388" t="s">
        <v>745</v>
      </c>
      <c r="L388" t="b">
        <f>_xlfn.XLOOKUP(Table3[[#This Row],[Transaction_ID]],Table1[Transaction_ID],Table1[PC_Optimum_Scanned])</f>
        <v>1</v>
      </c>
      <c r="M388">
        <v>8.9700000000000006</v>
      </c>
    </row>
    <row r="389" spans="1:13" hidden="1" x14ac:dyDescent="0.45">
      <c r="A389" t="s">
        <v>976</v>
      </c>
      <c r="B389" t="s">
        <v>222</v>
      </c>
      <c r="C389">
        <f>_xlfn.XLOOKUP(Table3[[#This Row],[Transaction_ID]],Table1[Transaction_ID],Table1[Cashier_ID])</f>
        <v>222</v>
      </c>
      <c r="D389" s="3">
        <f>_xlfn.XLOOKUP(Table3[[#This Row],[Transaction_ID]],Table1[Transaction_ID],Table1[Transaction_Date])</f>
        <v>45739</v>
      </c>
      <c r="E389" t="str">
        <f>TEXT(Transactions!$D389,"dddd")</f>
        <v>Monday</v>
      </c>
      <c r="F389">
        <v>123526</v>
      </c>
      <c r="G389" t="s">
        <v>744</v>
      </c>
      <c r="H389">
        <v>1</v>
      </c>
      <c r="I389" cm="1">
        <f t="array" ref="I389">_xlfn.XLOOKUP(Table3[[#This Row],[SKU]],Table4[SKU],Products!E$2:E$91)</f>
        <v>5.49</v>
      </c>
      <c r="J389" t="str">
        <f>_xlfn.XLOOKUP(Table3[[#This Row],[Transaction_ID]],Table1[Transaction_ID],Table1[Payment_Method])</f>
        <v>Cash</v>
      </c>
      <c r="K389" t="s">
        <v>745</v>
      </c>
      <c r="L389" t="b">
        <f>_xlfn.XLOOKUP(Table3[[#This Row],[Transaction_ID]],Table1[Transaction_ID],Table1[PC_Optimum_Scanned])</f>
        <v>1</v>
      </c>
      <c r="M389">
        <v>5.49</v>
      </c>
    </row>
    <row r="390" spans="1:13" hidden="1" x14ac:dyDescent="0.45">
      <c r="A390" t="s">
        <v>1029</v>
      </c>
      <c r="B390" t="s">
        <v>222</v>
      </c>
      <c r="C390">
        <f>_xlfn.XLOOKUP(Table3[[#This Row],[Transaction_ID]],Table1[Transaction_ID],Table1[Cashier_ID])</f>
        <v>222</v>
      </c>
      <c r="D390" s="3">
        <f>_xlfn.XLOOKUP(Table3[[#This Row],[Transaction_ID]],Table1[Transaction_ID],Table1[Transaction_Date])</f>
        <v>45739</v>
      </c>
      <c r="E390" t="str">
        <f>TEXT(Transactions!$D390,"dddd")</f>
        <v>Monday</v>
      </c>
      <c r="F390">
        <v>123557</v>
      </c>
      <c r="G390" t="s">
        <v>1246</v>
      </c>
      <c r="H390">
        <v>0</v>
      </c>
      <c r="I390">
        <v>0</v>
      </c>
      <c r="J390" t="str">
        <f>_xlfn.XLOOKUP(Table3[[#This Row],[Transaction_ID]],Table1[Transaction_ID],Table1[Payment_Method])</f>
        <v>Cash</v>
      </c>
      <c r="K390" t="s">
        <v>1253</v>
      </c>
      <c r="L390" t="b">
        <v>0</v>
      </c>
      <c r="M390">
        <v>25.96</v>
      </c>
    </row>
    <row r="391" spans="1:13" hidden="1" x14ac:dyDescent="0.45">
      <c r="A391" t="s">
        <v>991</v>
      </c>
      <c r="B391" t="s">
        <v>223</v>
      </c>
      <c r="C391">
        <f>_xlfn.XLOOKUP(Table3[[#This Row],[Transaction_ID]],Table1[Transaction_ID],Table1[Cashier_ID])</f>
        <v>222</v>
      </c>
      <c r="D391" s="3">
        <f>_xlfn.XLOOKUP(Table3[[#This Row],[Transaction_ID]],Table1[Transaction_ID],Table1[Transaction_Date])</f>
        <v>45711</v>
      </c>
      <c r="E391" t="str">
        <f>TEXT(Transactions!$D391,"dddd")</f>
        <v>Tuesday</v>
      </c>
      <c r="F391">
        <v>123594</v>
      </c>
      <c r="G391" t="s">
        <v>1246</v>
      </c>
      <c r="H391">
        <v>0</v>
      </c>
      <c r="I391">
        <v>0</v>
      </c>
      <c r="J391" t="str">
        <f>_xlfn.XLOOKUP(Table3[[#This Row],[Transaction_ID]],Table1[Transaction_ID],Table1[Payment_Method])</f>
        <v>Debit Card</v>
      </c>
      <c r="K391" t="s">
        <v>1253</v>
      </c>
      <c r="L391" t="b">
        <v>0</v>
      </c>
      <c r="M391">
        <v>13.96</v>
      </c>
    </row>
    <row r="392" spans="1:13" hidden="1" x14ac:dyDescent="0.45">
      <c r="A392" t="s">
        <v>995</v>
      </c>
      <c r="B392" t="s">
        <v>224</v>
      </c>
      <c r="C392">
        <f>_xlfn.XLOOKUP(Table3[[#This Row],[Transaction_ID]],Table1[Transaction_ID],Table1[Cashier_ID])</f>
        <v>215</v>
      </c>
      <c r="D392" s="3">
        <f>_xlfn.XLOOKUP(Table3[[#This Row],[Transaction_ID]],Table1[Transaction_ID],Table1[Transaction_Date])</f>
        <v>45711</v>
      </c>
      <c r="E392" t="str">
        <f>TEXT(Transactions!$D392,"dddd")</f>
        <v>Tuesday</v>
      </c>
      <c r="F392">
        <v>123529</v>
      </c>
      <c r="G392" t="s">
        <v>1246</v>
      </c>
      <c r="H392">
        <v>0</v>
      </c>
      <c r="I392">
        <v>0</v>
      </c>
      <c r="J392" t="str">
        <f>_xlfn.XLOOKUP(Table3[[#This Row],[Transaction_ID]],Table1[Transaction_ID],Table1[Payment_Method])</f>
        <v>Debit Card</v>
      </c>
      <c r="K392" t="s">
        <v>1253</v>
      </c>
      <c r="L392" t="b">
        <v>0</v>
      </c>
      <c r="M392">
        <v>11.96</v>
      </c>
    </row>
    <row r="393" spans="1:13" x14ac:dyDescent="0.45">
      <c r="A393" t="s">
        <v>974</v>
      </c>
      <c r="B393" t="s">
        <v>457</v>
      </c>
      <c r="C393">
        <f>_xlfn.XLOOKUP(Table3[[#This Row],[Transaction_ID]],Table1[Transaction_ID],Table1[Cashier_ID])</f>
        <v>207</v>
      </c>
      <c r="D393" s="3">
        <f>_xlfn.XLOOKUP(Table3[[#This Row],[Transaction_ID]],Table1[Transaction_ID],Table1[Transaction_Date])</f>
        <v>45712</v>
      </c>
      <c r="E393" t="str">
        <f>TEXT(Transactions!$D393,"dddd")</f>
        <v>Sunday</v>
      </c>
      <c r="F393">
        <v>123593</v>
      </c>
      <c r="G393" t="s">
        <v>1247</v>
      </c>
      <c r="H393">
        <v>0</v>
      </c>
      <c r="I393" cm="1">
        <f t="array" ref="I393">_xlfn.XLOOKUP(Table3[[#This Row],[SKU]],Table4[SKU],Products!E$2:E$91)</f>
        <v>2.4900000000000002</v>
      </c>
      <c r="J393" t="str">
        <f>_xlfn.XLOOKUP(Table3[[#This Row],[Transaction_ID]],Table1[Transaction_ID],Table1[Payment_Method])</f>
        <v>Debit Card</v>
      </c>
      <c r="K393" t="s">
        <v>745</v>
      </c>
      <c r="L393" t="b">
        <f>_xlfn.XLOOKUP(Table3[[#This Row],[Transaction_ID]],Table1[Transaction_ID],Table1[PC_Optimum_Scanned])</f>
        <v>1</v>
      </c>
      <c r="M393">
        <v>12.45</v>
      </c>
    </row>
    <row r="394" spans="1:13" x14ac:dyDescent="0.45">
      <c r="A394" t="s">
        <v>1237</v>
      </c>
      <c r="B394" t="s">
        <v>458</v>
      </c>
      <c r="C394">
        <f>_xlfn.XLOOKUP(Table3[[#This Row],[Transaction_ID]],Table1[Transaction_ID],Table1[Cashier_ID])</f>
        <v>219</v>
      </c>
      <c r="D394" s="3">
        <f>_xlfn.XLOOKUP(Table3[[#This Row],[Transaction_ID]],Table1[Transaction_ID],Table1[Transaction_Date])</f>
        <v>45701</v>
      </c>
      <c r="E394" t="str">
        <f>TEXT(Transactions!$D394,"dddd")</f>
        <v>Sunday</v>
      </c>
      <c r="F394">
        <v>123571</v>
      </c>
      <c r="G394" t="s">
        <v>1247</v>
      </c>
      <c r="H394">
        <v>0</v>
      </c>
      <c r="I394" cm="1">
        <f t="array" ref="I394">_xlfn.XLOOKUP(Table3[[#This Row],[SKU]],Table4[SKU],Products!E$2:E$91)</f>
        <v>6.99</v>
      </c>
      <c r="J394" t="str">
        <f>_xlfn.XLOOKUP(Table3[[#This Row],[Transaction_ID]],Table1[Transaction_ID],Table1[Payment_Method])</f>
        <v>Debit Card</v>
      </c>
      <c r="K394" t="s">
        <v>745</v>
      </c>
      <c r="L394" t="b">
        <f>_xlfn.XLOOKUP(Table3[[#This Row],[Transaction_ID]],Table1[Transaction_ID],Table1[PC_Optimum_Scanned])</f>
        <v>1</v>
      </c>
      <c r="M394">
        <v>6.99</v>
      </c>
    </row>
    <row r="395" spans="1:13" x14ac:dyDescent="0.45">
      <c r="A395" t="s">
        <v>816</v>
      </c>
      <c r="B395" t="s">
        <v>459</v>
      </c>
      <c r="C395">
        <f>_xlfn.XLOOKUP(Table3[[#This Row],[Transaction_ID]],Table1[Transaction_ID],Table1[Cashier_ID])</f>
        <v>207</v>
      </c>
      <c r="D395" s="3">
        <f>_xlfn.XLOOKUP(Table3[[#This Row],[Transaction_ID]],Table1[Transaction_ID],Table1[Transaction_Date])</f>
        <v>45701</v>
      </c>
      <c r="E395" t="str">
        <f>TEXT(Transactions!$D395,"dddd")</f>
        <v>Sunday</v>
      </c>
      <c r="F395">
        <v>123588</v>
      </c>
      <c r="G395" t="s">
        <v>1249</v>
      </c>
      <c r="H395">
        <v>0</v>
      </c>
      <c r="I395" cm="1">
        <f t="array" ref="I395">_xlfn.XLOOKUP(Table3[[#This Row],[SKU]],Table4[SKU],Products!E$2:E$91)</f>
        <v>2.4900000000000002</v>
      </c>
      <c r="J395" t="str">
        <f>_xlfn.XLOOKUP(Table3[[#This Row],[Transaction_ID]],Table1[Transaction_ID],Table1[Payment_Method])</f>
        <v>Cash</v>
      </c>
      <c r="K395" t="s">
        <v>745</v>
      </c>
      <c r="L395" t="b">
        <f>_xlfn.XLOOKUP(Table3[[#This Row],[Transaction_ID]],Table1[Transaction_ID],Table1[PC_Optimum_Scanned])</f>
        <v>1</v>
      </c>
      <c r="M395">
        <v>9.9600000000000009</v>
      </c>
    </row>
    <row r="396" spans="1:13" hidden="1" x14ac:dyDescent="0.45">
      <c r="A396" t="s">
        <v>1232</v>
      </c>
      <c r="B396" t="s">
        <v>460</v>
      </c>
      <c r="C396">
        <f>_xlfn.XLOOKUP(Table3[[#This Row],[Transaction_ID]],Table1[Transaction_ID],Table1[Cashier_ID])</f>
        <v>207</v>
      </c>
      <c r="D396" s="3">
        <f>_xlfn.XLOOKUP(Table3[[#This Row],[Transaction_ID]],Table1[Transaction_ID],Table1[Transaction_Date])</f>
        <v>45701</v>
      </c>
      <c r="E396" t="str">
        <f>TEXT(Transactions!$D396,"dddd")</f>
        <v>Sunday</v>
      </c>
      <c r="F396">
        <v>123547</v>
      </c>
      <c r="G396" t="s">
        <v>776</v>
      </c>
      <c r="H396">
        <v>1</v>
      </c>
      <c r="I396" cm="1">
        <f t="array" ref="I396">_xlfn.XLOOKUP(Table3[[#This Row],[SKU]],Table4[SKU],Products!E$2:E$91)</f>
        <v>2.99</v>
      </c>
      <c r="J396" t="str">
        <f>_xlfn.XLOOKUP(Table3[[#This Row],[Transaction_ID]],Table1[Transaction_ID],Table1[Payment_Method])</f>
        <v>Cash</v>
      </c>
      <c r="K396" t="s">
        <v>745</v>
      </c>
      <c r="L396" t="b">
        <f>_xlfn.XLOOKUP(Table3[[#This Row],[Transaction_ID]],Table1[Transaction_ID],Table1[PC_Optimum_Scanned])</f>
        <v>1</v>
      </c>
      <c r="M396">
        <v>11.96</v>
      </c>
    </row>
    <row r="397" spans="1:13" hidden="1" x14ac:dyDescent="0.45">
      <c r="A397" t="s">
        <v>961</v>
      </c>
      <c r="B397" t="s">
        <v>226</v>
      </c>
      <c r="C397">
        <f>_xlfn.XLOOKUP(Table3[[#This Row],[Transaction_ID]],Table1[Transaction_ID],Table1[Cashier_ID])</f>
        <v>218</v>
      </c>
      <c r="D397" s="3">
        <f>_xlfn.XLOOKUP(Table3[[#This Row],[Transaction_ID]],Table1[Transaction_ID],Table1[Transaction_Date])</f>
        <v>45701</v>
      </c>
      <c r="E397" t="str">
        <f>TEXT(Transactions!$D397,"dddd")</f>
        <v>Sunday</v>
      </c>
      <c r="F397">
        <v>123533</v>
      </c>
      <c r="G397" t="s">
        <v>1249</v>
      </c>
      <c r="H397">
        <v>1</v>
      </c>
      <c r="I397">
        <f>IF(AND(Table3[[#This Row],[Return_Reason]]="50% Missed",Table3[[#This Row],[Original_Amount_Paid]]&gt;0),Table3[[#This Row],[Original_Amount_Paid]]/2,0)</f>
        <v>9.49</v>
      </c>
      <c r="J397" t="str">
        <f>_xlfn.XLOOKUP(Table3[[#This Row],[Transaction_ID]],Table1[Transaction_ID],Table1[Payment_Method])</f>
        <v>Cash</v>
      </c>
      <c r="K397" t="s">
        <v>745</v>
      </c>
      <c r="L397" t="b">
        <f>_xlfn.XLOOKUP(Table3[[#This Row],[Transaction_ID]],Table1[Transaction_ID],Table1[PC_Optimum_Scanned])</f>
        <v>1</v>
      </c>
      <c r="M397">
        <v>18.98</v>
      </c>
    </row>
    <row r="398" spans="1:13" hidden="1" x14ac:dyDescent="0.45">
      <c r="A398" t="s">
        <v>1195</v>
      </c>
      <c r="B398" t="s">
        <v>226</v>
      </c>
      <c r="C398">
        <f>_xlfn.XLOOKUP(Table3[[#This Row],[Transaction_ID]],Table1[Transaction_ID],Table1[Cashier_ID])</f>
        <v>218</v>
      </c>
      <c r="D398" s="3">
        <f>_xlfn.XLOOKUP(Table3[[#This Row],[Transaction_ID]],Table1[Transaction_ID],Table1[Transaction_Date])</f>
        <v>45701</v>
      </c>
      <c r="E398" t="str">
        <f>TEXT(Transactions!$D398,"dddd")</f>
        <v>Sunday</v>
      </c>
      <c r="F398">
        <v>123562</v>
      </c>
      <c r="G398" t="s">
        <v>1246</v>
      </c>
      <c r="H398">
        <v>0</v>
      </c>
      <c r="I398">
        <v>0</v>
      </c>
      <c r="J398" t="str">
        <f>_xlfn.XLOOKUP(Table3[[#This Row],[Transaction_ID]],Table1[Transaction_ID],Table1[Payment_Method])</f>
        <v>Cash</v>
      </c>
      <c r="K398" t="s">
        <v>1253</v>
      </c>
      <c r="L398" t="b">
        <v>0</v>
      </c>
      <c r="M398">
        <v>11.98</v>
      </c>
    </row>
    <row r="399" spans="1:13" x14ac:dyDescent="0.45">
      <c r="A399" t="s">
        <v>865</v>
      </c>
      <c r="B399" t="s">
        <v>461</v>
      </c>
      <c r="C399">
        <f>_xlfn.XLOOKUP(Table3[[#This Row],[Transaction_ID]],Table1[Transaction_ID],Table1[Cashier_ID])</f>
        <v>219</v>
      </c>
      <c r="D399" s="3">
        <f>_xlfn.XLOOKUP(Table3[[#This Row],[Transaction_ID]],Table1[Transaction_ID],Table1[Transaction_Date])</f>
        <v>45743</v>
      </c>
      <c r="E399" t="str">
        <f>TEXT(Transactions!$D399,"dddd")</f>
        <v>Sunday</v>
      </c>
      <c r="F399">
        <v>123520</v>
      </c>
      <c r="G399" t="s">
        <v>1249</v>
      </c>
      <c r="H399">
        <v>0</v>
      </c>
      <c r="I399" cm="1">
        <f t="array" ref="I399">_xlfn.XLOOKUP(Table3[[#This Row],[SKU]],Table4[SKU],Products!E$2:E$91)</f>
        <v>3.49</v>
      </c>
      <c r="J399" t="str">
        <f>_xlfn.XLOOKUP(Table3[[#This Row],[Transaction_ID]],Table1[Transaction_ID],Table1[Payment_Method])</f>
        <v>Cash</v>
      </c>
      <c r="K399" t="s">
        <v>745</v>
      </c>
      <c r="L399" t="b">
        <f>_xlfn.XLOOKUP(Table3[[#This Row],[Transaction_ID]],Table1[Transaction_ID],Table1[PC_Optimum_Scanned])</f>
        <v>1</v>
      </c>
      <c r="M399">
        <v>3.49</v>
      </c>
    </row>
    <row r="400" spans="1:13" hidden="1" x14ac:dyDescent="0.45">
      <c r="A400" t="s">
        <v>830</v>
      </c>
      <c r="B400" t="s">
        <v>227</v>
      </c>
      <c r="C400">
        <f>_xlfn.XLOOKUP(Table3[[#This Row],[Transaction_ID]],Table1[Transaction_ID],Table1[Cashier_ID])</f>
        <v>217</v>
      </c>
      <c r="D400" s="3">
        <f>_xlfn.XLOOKUP(Table3[[#This Row],[Transaction_ID]],Table1[Transaction_ID],Table1[Transaction_Date])</f>
        <v>45743</v>
      </c>
      <c r="E400" t="str">
        <f>TEXT(Transactions!$D400,"dddd")</f>
        <v>Monday</v>
      </c>
      <c r="F400">
        <v>123520</v>
      </c>
      <c r="G400" t="s">
        <v>776</v>
      </c>
      <c r="H400">
        <v>5</v>
      </c>
      <c r="I400" cm="1">
        <f t="array" ref="I400">_xlfn.XLOOKUP(Table3[[#This Row],[SKU]],Table4[SKU],Products!E$2:E$91)</f>
        <v>3.49</v>
      </c>
      <c r="J400" t="str">
        <f>_xlfn.XLOOKUP(Table3[[#This Row],[Transaction_ID]],Table1[Transaction_ID],Table1[Payment_Method])</f>
        <v>Cash</v>
      </c>
      <c r="K400" t="s">
        <v>745</v>
      </c>
      <c r="L400" t="b">
        <f>_xlfn.XLOOKUP(Table3[[#This Row],[Transaction_ID]],Table1[Transaction_ID],Table1[PC_Optimum_Scanned])</f>
        <v>1</v>
      </c>
      <c r="M400">
        <v>17.45</v>
      </c>
    </row>
    <row r="401" spans="1:13" hidden="1" x14ac:dyDescent="0.45">
      <c r="A401" t="s">
        <v>779</v>
      </c>
      <c r="B401" t="s">
        <v>227</v>
      </c>
      <c r="C401">
        <f>_xlfn.XLOOKUP(Table3[[#This Row],[Transaction_ID]],Table1[Transaction_ID],Table1[Cashier_ID])</f>
        <v>217</v>
      </c>
      <c r="D401" s="3">
        <f>_xlfn.XLOOKUP(Table3[[#This Row],[Transaction_ID]],Table1[Transaction_ID],Table1[Transaction_Date])</f>
        <v>45743</v>
      </c>
      <c r="E401" t="str">
        <f>TEXT(Transactions!$D401,"dddd")</f>
        <v>Monday</v>
      </c>
      <c r="F401">
        <v>123587</v>
      </c>
      <c r="G401" t="s">
        <v>1246</v>
      </c>
      <c r="H401">
        <v>0</v>
      </c>
      <c r="I401">
        <v>0</v>
      </c>
      <c r="J401" t="str">
        <f>_xlfn.XLOOKUP(Table3[[#This Row],[Transaction_ID]],Table1[Transaction_ID],Table1[Payment_Method])</f>
        <v>Cash</v>
      </c>
      <c r="K401" t="s">
        <v>1253</v>
      </c>
      <c r="L401" t="b">
        <v>0</v>
      </c>
      <c r="M401">
        <v>15.96</v>
      </c>
    </row>
    <row r="402" spans="1:13" hidden="1" x14ac:dyDescent="0.45">
      <c r="A402" t="s">
        <v>1203</v>
      </c>
      <c r="B402" t="s">
        <v>462</v>
      </c>
      <c r="C402">
        <f>_xlfn.XLOOKUP(Table3[[#This Row],[Transaction_ID]],Table1[Transaction_ID],Table1[Cashier_ID])</f>
        <v>220</v>
      </c>
      <c r="D402" s="3">
        <f>_xlfn.XLOOKUP(Table3[[#This Row],[Transaction_ID]],Table1[Transaction_ID],Table1[Transaction_Date])</f>
        <v>45743</v>
      </c>
      <c r="E402" t="str">
        <f>TEXT(Transactions!$D402,"dddd")</f>
        <v>Monday</v>
      </c>
      <c r="F402">
        <v>123512</v>
      </c>
      <c r="G402" t="s">
        <v>759</v>
      </c>
      <c r="H402">
        <v>1</v>
      </c>
      <c r="I402" cm="1">
        <f t="array" ref="I402">_xlfn.XLOOKUP(Table3[[#This Row],[SKU]],Table4[SKU],Products!E$2:E$91)</f>
        <v>3.49</v>
      </c>
      <c r="J402" t="str">
        <f>_xlfn.XLOOKUP(Table3[[#This Row],[Transaction_ID]],Table1[Transaction_ID],Table1[Payment_Method])</f>
        <v>Debit Card</v>
      </c>
      <c r="K402" t="s">
        <v>745</v>
      </c>
      <c r="L402" t="b">
        <f>_xlfn.XLOOKUP(Table3[[#This Row],[Transaction_ID]],Table1[Transaction_ID],Table1[PC_Optimum_Scanned])</f>
        <v>1</v>
      </c>
      <c r="M402">
        <v>10.47</v>
      </c>
    </row>
    <row r="403" spans="1:13" hidden="1" x14ac:dyDescent="0.45">
      <c r="A403" t="s">
        <v>956</v>
      </c>
      <c r="B403" t="s">
        <v>463</v>
      </c>
      <c r="C403">
        <f>_xlfn.XLOOKUP(Table3[[#This Row],[Transaction_ID]],Table1[Transaction_ID],Table1[Cashier_ID])</f>
        <v>221</v>
      </c>
      <c r="D403" s="3">
        <f>_xlfn.XLOOKUP(Table3[[#This Row],[Transaction_ID]],Table1[Transaction_ID],Table1[Transaction_Date])</f>
        <v>45742</v>
      </c>
      <c r="E403" t="str">
        <f>TEXT(Transactions!$D403,"dddd")</f>
        <v>Thursday</v>
      </c>
      <c r="F403">
        <v>123523</v>
      </c>
      <c r="G403" t="s">
        <v>748</v>
      </c>
      <c r="H403">
        <v>1</v>
      </c>
      <c r="I403" cm="1">
        <f t="array" ref="I403">_xlfn.XLOOKUP(Table3[[#This Row],[SKU]],Table4[SKU],Products!E$2:E$91)</f>
        <v>5.99</v>
      </c>
      <c r="J403" t="str">
        <f>_xlfn.XLOOKUP(Table3[[#This Row],[Transaction_ID]],Table1[Transaction_ID],Table1[Payment_Method])</f>
        <v>Debit Card</v>
      </c>
      <c r="K403" t="s">
        <v>745</v>
      </c>
      <c r="L403" t="b">
        <f>_xlfn.XLOOKUP(Table3[[#This Row],[Transaction_ID]],Table1[Transaction_ID],Table1[PC_Optimum_Scanned])</f>
        <v>1</v>
      </c>
      <c r="M403">
        <v>23.96</v>
      </c>
    </row>
    <row r="404" spans="1:13" hidden="1" x14ac:dyDescent="0.45">
      <c r="A404" t="s">
        <v>982</v>
      </c>
      <c r="B404" t="s">
        <v>463</v>
      </c>
      <c r="C404">
        <f>_xlfn.XLOOKUP(Table3[[#This Row],[Transaction_ID]],Table1[Transaction_ID],Table1[Cashier_ID])</f>
        <v>221</v>
      </c>
      <c r="D404" s="3">
        <f>_xlfn.XLOOKUP(Table3[[#This Row],[Transaction_ID]],Table1[Transaction_ID],Table1[Transaction_Date])</f>
        <v>45742</v>
      </c>
      <c r="E404" t="str">
        <f>TEXT(Transactions!$D404,"dddd")</f>
        <v>Thursday</v>
      </c>
      <c r="F404">
        <v>123576</v>
      </c>
      <c r="G404" t="s">
        <v>1249</v>
      </c>
      <c r="H404">
        <f>_xlfn.XLOOKUP(Table3[[#This Row],[SKU]],Table1[SKU],Table1[Quantity_Sold])</f>
        <v>2</v>
      </c>
      <c r="I404">
        <f>IF(AND(Table3[[#This Row],[Return_Reason]]="50% Missed",Table3[[#This Row],[Original_Amount_Paid]]&gt;0),Table3[[#This Row],[Original_Amount_Paid]]/2,0)</f>
        <v>1.4950000000000001</v>
      </c>
      <c r="J404" t="str">
        <f>_xlfn.XLOOKUP(Table3[[#This Row],[Transaction_ID]],Table1[Transaction_ID],Table1[Payment_Method])</f>
        <v>Debit Card</v>
      </c>
      <c r="K404" t="s">
        <v>745</v>
      </c>
      <c r="L404" t="b">
        <f>_xlfn.XLOOKUP(Table3[[#This Row],[Transaction_ID]],Table1[Transaction_ID],Table1[PC_Optimum_Scanned])</f>
        <v>1</v>
      </c>
      <c r="M404">
        <v>2.99</v>
      </c>
    </row>
    <row r="405" spans="1:13" hidden="1" x14ac:dyDescent="0.45">
      <c r="A405" t="s">
        <v>1128</v>
      </c>
      <c r="B405" t="s">
        <v>463</v>
      </c>
      <c r="C405">
        <f>_xlfn.XLOOKUP(Table3[[#This Row],[Transaction_ID]],Table1[Transaction_ID],Table1[Cashier_ID])</f>
        <v>221</v>
      </c>
      <c r="D405" s="3">
        <f>_xlfn.XLOOKUP(Table3[[#This Row],[Transaction_ID]],Table1[Transaction_ID],Table1[Transaction_Date])</f>
        <v>45742</v>
      </c>
      <c r="E405" t="str">
        <f>TEXT(Transactions!$D405,"dddd")</f>
        <v>Thursday</v>
      </c>
      <c r="F405">
        <v>123539</v>
      </c>
      <c r="G405" t="s">
        <v>1246</v>
      </c>
      <c r="H405">
        <v>0</v>
      </c>
      <c r="I405">
        <v>0</v>
      </c>
      <c r="J405" t="str">
        <f>_xlfn.XLOOKUP(Table3[[#This Row],[Transaction_ID]],Table1[Transaction_ID],Table1[Payment_Method])</f>
        <v>Debit Card</v>
      </c>
      <c r="K405" t="s">
        <v>1253</v>
      </c>
      <c r="L405" t="b">
        <v>0</v>
      </c>
      <c r="M405">
        <v>7.98</v>
      </c>
    </row>
    <row r="406" spans="1:13" hidden="1" x14ac:dyDescent="0.45">
      <c r="A406" t="s">
        <v>990</v>
      </c>
      <c r="B406" t="s">
        <v>465</v>
      </c>
      <c r="C406">
        <f>_xlfn.XLOOKUP(Table3[[#This Row],[Transaction_ID]],Table1[Transaction_ID],Table1[Cashier_ID])</f>
        <v>216</v>
      </c>
      <c r="D406" s="3">
        <f>_xlfn.XLOOKUP(Table3[[#This Row],[Transaction_ID]],Table1[Transaction_ID],Table1[Transaction_Date])</f>
        <v>45742</v>
      </c>
      <c r="E406" t="str">
        <f>TEXT(Transactions!$D406,"dddd")</f>
        <v>Thursday</v>
      </c>
      <c r="F406">
        <v>123565</v>
      </c>
      <c r="G406" t="s">
        <v>1246</v>
      </c>
      <c r="H406">
        <v>0</v>
      </c>
      <c r="I406">
        <v>0</v>
      </c>
      <c r="J406" t="str">
        <f>_xlfn.XLOOKUP(Table3[[#This Row],[Transaction_ID]],Table1[Transaction_ID],Table1[Payment_Method])</f>
        <v>Debit Card</v>
      </c>
      <c r="K406" t="s">
        <v>1253</v>
      </c>
      <c r="L406" t="b">
        <v>0</v>
      </c>
      <c r="M406">
        <v>6.98</v>
      </c>
    </row>
    <row r="407" spans="1:13" hidden="1" x14ac:dyDescent="0.45">
      <c r="A407" t="s">
        <v>914</v>
      </c>
      <c r="B407" t="s">
        <v>228</v>
      </c>
      <c r="C407">
        <f>_xlfn.XLOOKUP(Table3[[#This Row],[Transaction_ID]],Table1[Transaction_ID],Table1[Cashier_ID])</f>
        <v>221</v>
      </c>
      <c r="D407" s="3">
        <f>_xlfn.XLOOKUP(Table3[[#This Row],[Transaction_ID]],Table1[Transaction_ID],Table1[Transaction_Date])</f>
        <v>45735</v>
      </c>
      <c r="E407" t="str">
        <f>TEXT(Transactions!$D407,"dddd")</f>
        <v>Thursday</v>
      </c>
      <c r="F407">
        <v>123578</v>
      </c>
      <c r="G407" t="s">
        <v>1249</v>
      </c>
      <c r="H407">
        <f>_xlfn.XLOOKUP(Table3[[#This Row],[SKU]],Table1[SKU],Table1[Quantity_Sold])</f>
        <v>5</v>
      </c>
      <c r="I407">
        <f>IF(AND(Table3[[#This Row],[Return_Reason]]="50% Missed",Table3[[#This Row],[Original_Amount_Paid]]&gt;0),Table3[[#This Row],[Original_Amount_Paid]]/2,0)</f>
        <v>0.82250000000000001</v>
      </c>
      <c r="J407" t="str">
        <f>_xlfn.XLOOKUP(Table3[[#This Row],[Transaction_ID]],Table1[Transaction_ID],Table1[Payment_Method])</f>
        <v>Credit Card</v>
      </c>
      <c r="K407" t="s">
        <v>745</v>
      </c>
      <c r="L407" t="b">
        <f>_xlfn.XLOOKUP(Table3[[#This Row],[Transaction_ID]],Table1[Transaction_ID],Table1[PC_Optimum_Scanned])</f>
        <v>1</v>
      </c>
      <c r="M407">
        <v>1.645</v>
      </c>
    </row>
    <row r="408" spans="1:13" hidden="1" x14ac:dyDescent="0.45">
      <c r="A408" t="s">
        <v>1123</v>
      </c>
      <c r="B408" t="s">
        <v>228</v>
      </c>
      <c r="C408">
        <f>_xlfn.XLOOKUP(Table3[[#This Row],[Transaction_ID]],Table1[Transaction_ID],Table1[Cashier_ID])</f>
        <v>221</v>
      </c>
      <c r="D408" s="3">
        <f>_xlfn.XLOOKUP(Table3[[#This Row],[Transaction_ID]],Table1[Transaction_ID],Table1[Transaction_Date])</f>
        <v>45735</v>
      </c>
      <c r="E408" t="str">
        <f>TEXT(Transactions!$D408,"dddd")</f>
        <v>Thursday</v>
      </c>
      <c r="F408">
        <v>123526</v>
      </c>
      <c r="G408" t="s">
        <v>1246</v>
      </c>
      <c r="H408">
        <v>0</v>
      </c>
      <c r="I408">
        <v>0</v>
      </c>
      <c r="J408" t="str">
        <f>_xlfn.XLOOKUP(Table3[[#This Row],[Transaction_ID]],Table1[Transaction_ID],Table1[Payment_Method])</f>
        <v>Credit Card</v>
      </c>
      <c r="K408" t="s">
        <v>1253</v>
      </c>
      <c r="L408" t="b">
        <v>0</v>
      </c>
      <c r="M408">
        <v>5.49</v>
      </c>
    </row>
    <row r="409" spans="1:13" hidden="1" x14ac:dyDescent="0.45">
      <c r="A409" t="s">
        <v>1211</v>
      </c>
      <c r="B409" t="s">
        <v>229</v>
      </c>
      <c r="C409">
        <f>_xlfn.XLOOKUP(Table3[[#This Row],[Transaction_ID]],Table1[Transaction_ID],Table1[Cashier_ID])</f>
        <v>223</v>
      </c>
      <c r="D409" s="3">
        <f>_xlfn.XLOOKUP(Table3[[#This Row],[Transaction_ID]],Table1[Transaction_ID],Table1[Transaction_Date])</f>
        <v>45735</v>
      </c>
      <c r="E409" t="str">
        <f>TEXT(Transactions!$D409,"dddd")</f>
        <v>Thursday</v>
      </c>
      <c r="F409">
        <v>123578</v>
      </c>
      <c r="G409" t="s">
        <v>1249</v>
      </c>
      <c r="H409">
        <f>_xlfn.XLOOKUP(Table3[[#This Row],[SKU]],Table1[SKU],Table1[Quantity_Sold])</f>
        <v>5</v>
      </c>
      <c r="I409">
        <f>IF(AND(Table3[[#This Row],[Return_Reason]]="50% Missed",Table3[[#This Row],[Original_Amount_Paid]]&gt;0),Table3[[#This Row],[Original_Amount_Paid]]/2,0)</f>
        <v>0.82250000000000001</v>
      </c>
      <c r="J409" t="str">
        <f>_xlfn.XLOOKUP(Table3[[#This Row],[Transaction_ID]],Table1[Transaction_ID],Table1[Payment_Method])</f>
        <v>Credit Card</v>
      </c>
      <c r="K409" t="s">
        <v>745</v>
      </c>
      <c r="L409" t="b">
        <f>_xlfn.XLOOKUP(Table3[[#This Row],[Transaction_ID]],Table1[Transaction_ID],Table1[PC_Optimum_Scanned])</f>
        <v>1</v>
      </c>
      <c r="M409">
        <v>1.645</v>
      </c>
    </row>
    <row r="410" spans="1:13" hidden="1" x14ac:dyDescent="0.45">
      <c r="A410" t="s">
        <v>851</v>
      </c>
      <c r="B410" t="s">
        <v>468</v>
      </c>
      <c r="C410">
        <f>_xlfn.XLOOKUP(Table3[[#This Row],[Transaction_ID]],Table1[Transaction_ID],Table1[Cashier_ID])</f>
        <v>212</v>
      </c>
      <c r="D410" s="3">
        <f>_xlfn.XLOOKUP(Table3[[#This Row],[Transaction_ID]],Table1[Transaction_ID],Table1[Transaction_Date])</f>
        <v>45735</v>
      </c>
      <c r="E410" t="str">
        <f>TEXT(Transactions!$D410,"dddd")</f>
        <v>Wednesday</v>
      </c>
      <c r="F410">
        <v>123564</v>
      </c>
      <c r="G410" t="s">
        <v>776</v>
      </c>
      <c r="H410">
        <v>1</v>
      </c>
      <c r="I410" cm="1">
        <f t="array" ref="I410">_xlfn.XLOOKUP(Table3[[#This Row],[SKU]],Table4[SKU],Products!E$2:E$91)</f>
        <v>4.49</v>
      </c>
      <c r="J410" t="str">
        <f>_xlfn.XLOOKUP(Table3[[#This Row],[Transaction_ID]],Table1[Transaction_ID],Table1[Payment_Method])</f>
        <v>Credit Card</v>
      </c>
      <c r="K410" t="s">
        <v>745</v>
      </c>
      <c r="L410" t="b">
        <f>_xlfn.XLOOKUP(Table3[[#This Row],[Transaction_ID]],Table1[Transaction_ID],Table1[PC_Optimum_Scanned])</f>
        <v>1</v>
      </c>
      <c r="M410">
        <v>22.45</v>
      </c>
    </row>
    <row r="411" spans="1:13" hidden="1" x14ac:dyDescent="0.45">
      <c r="A411" t="s">
        <v>810</v>
      </c>
      <c r="B411" t="s">
        <v>468</v>
      </c>
      <c r="C411">
        <f>_xlfn.XLOOKUP(Table3[[#This Row],[Transaction_ID]],Table1[Transaction_ID],Table1[Cashier_ID])</f>
        <v>212</v>
      </c>
      <c r="D411" s="3">
        <f>_xlfn.XLOOKUP(Table3[[#This Row],[Transaction_ID]],Table1[Transaction_ID],Table1[Transaction_Date])</f>
        <v>45735</v>
      </c>
      <c r="E411" t="str">
        <f>TEXT(Transactions!$D411,"dddd")</f>
        <v>Wednesday</v>
      </c>
      <c r="F411">
        <v>123550</v>
      </c>
      <c r="G411" t="s">
        <v>776</v>
      </c>
      <c r="H411">
        <v>1</v>
      </c>
      <c r="I411" cm="1">
        <f t="array" ref="I411">_xlfn.XLOOKUP(Table3[[#This Row],[SKU]],Table4[SKU],Products!E$2:E$91)</f>
        <v>5.99</v>
      </c>
      <c r="J411" t="str">
        <f>_xlfn.XLOOKUP(Table3[[#This Row],[Transaction_ID]],Table1[Transaction_ID],Table1[Payment_Method])</f>
        <v>Credit Card</v>
      </c>
      <c r="K411" t="s">
        <v>745</v>
      </c>
      <c r="L411" t="b">
        <f>_xlfn.XLOOKUP(Table3[[#This Row],[Transaction_ID]],Table1[Transaction_ID],Table1[PC_Optimum_Scanned])</f>
        <v>1</v>
      </c>
      <c r="M411">
        <v>5.99</v>
      </c>
    </row>
    <row r="412" spans="1:13" hidden="1" x14ac:dyDescent="0.45">
      <c r="A412" t="s">
        <v>1117</v>
      </c>
      <c r="B412" t="s">
        <v>468</v>
      </c>
      <c r="C412">
        <f>_xlfn.XLOOKUP(Table3[[#This Row],[Transaction_ID]],Table1[Transaction_ID],Table1[Cashier_ID])</f>
        <v>212</v>
      </c>
      <c r="D412" s="3">
        <f>_xlfn.XLOOKUP(Table3[[#This Row],[Transaction_ID]],Table1[Transaction_ID],Table1[Transaction_Date])</f>
        <v>45735</v>
      </c>
      <c r="E412" t="str">
        <f>TEXT(Transactions!$D412,"dddd")</f>
        <v>Wednesday</v>
      </c>
      <c r="F412">
        <v>123600</v>
      </c>
      <c r="G412" t="s">
        <v>759</v>
      </c>
      <c r="H412">
        <v>1</v>
      </c>
      <c r="I412" cm="1">
        <f t="array" ref="I412">_xlfn.XLOOKUP(Table3[[#This Row],[SKU]],Table4[SKU],Products!E$2:E$91)</f>
        <v>4.99</v>
      </c>
      <c r="J412" t="str">
        <f>_xlfn.XLOOKUP(Table3[[#This Row],[Transaction_ID]],Table1[Transaction_ID],Table1[Payment_Method])</f>
        <v>Credit Card</v>
      </c>
      <c r="K412" t="s">
        <v>745</v>
      </c>
      <c r="L412" t="b">
        <f>_xlfn.XLOOKUP(Table3[[#This Row],[Transaction_ID]],Table1[Transaction_ID],Table1[PC_Optimum_Scanned])</f>
        <v>1</v>
      </c>
      <c r="M412">
        <v>9.98</v>
      </c>
    </row>
    <row r="413" spans="1:13" hidden="1" x14ac:dyDescent="0.45">
      <c r="A413" t="s">
        <v>947</v>
      </c>
      <c r="B413" t="s">
        <v>469</v>
      </c>
      <c r="C413">
        <f>_xlfn.XLOOKUP(Table3[[#This Row],[Transaction_ID]],Table1[Transaction_ID],Table1[Cashier_ID])</f>
        <v>216</v>
      </c>
      <c r="D413" s="3">
        <f>_xlfn.XLOOKUP(Table3[[#This Row],[Transaction_ID]],Table1[Transaction_ID],Table1[Transaction_Date])</f>
        <v>45715</v>
      </c>
      <c r="E413" t="str">
        <f>TEXT(Transactions!$D413,"dddd")</f>
        <v>Wednesday</v>
      </c>
      <c r="F413">
        <v>123560</v>
      </c>
      <c r="G413" t="s">
        <v>1246</v>
      </c>
      <c r="H413">
        <v>0</v>
      </c>
      <c r="I413">
        <v>0</v>
      </c>
      <c r="J413" t="str">
        <f>_xlfn.XLOOKUP(Table3[[#This Row],[Transaction_ID]],Table1[Transaction_ID],Table1[Payment_Method])</f>
        <v>Credit Card</v>
      </c>
      <c r="K413" t="s">
        <v>1253</v>
      </c>
      <c r="L413" t="b">
        <v>0</v>
      </c>
      <c r="M413">
        <v>15.98</v>
      </c>
    </row>
    <row r="414" spans="1:13" hidden="1" x14ac:dyDescent="0.45">
      <c r="A414" t="s">
        <v>1181</v>
      </c>
      <c r="B414" t="s">
        <v>469</v>
      </c>
      <c r="C414">
        <f>_xlfn.XLOOKUP(Table3[[#This Row],[Transaction_ID]],Table1[Transaction_ID],Table1[Cashier_ID])</f>
        <v>216</v>
      </c>
      <c r="D414" s="3">
        <f>_xlfn.XLOOKUP(Table3[[#This Row],[Transaction_ID]],Table1[Transaction_ID],Table1[Transaction_Date])</f>
        <v>45715</v>
      </c>
      <c r="E414" t="str">
        <f>TEXT(Transactions!$D414,"dddd")</f>
        <v>Wednesday</v>
      </c>
      <c r="F414">
        <v>123574</v>
      </c>
      <c r="G414" t="s">
        <v>744</v>
      </c>
      <c r="H414">
        <v>2</v>
      </c>
      <c r="I414" cm="1">
        <f t="array" ref="I414">_xlfn.XLOOKUP(Table3[[#This Row],[SKU]],Table4[SKU],Products!E$2:E$91)</f>
        <v>4.99</v>
      </c>
      <c r="J414" t="str">
        <f>_xlfn.XLOOKUP(Table3[[#This Row],[Transaction_ID]],Table1[Transaction_ID],Table1[Payment_Method])</f>
        <v>Credit Card</v>
      </c>
      <c r="K414" t="s">
        <v>745</v>
      </c>
      <c r="L414" t="b">
        <f>_xlfn.XLOOKUP(Table3[[#This Row],[Transaction_ID]],Table1[Transaction_ID],Table1[PC_Optimum_Scanned])</f>
        <v>1</v>
      </c>
      <c r="M414">
        <v>9.98</v>
      </c>
    </row>
    <row r="415" spans="1:13" hidden="1" x14ac:dyDescent="0.45">
      <c r="A415" t="s">
        <v>898</v>
      </c>
      <c r="B415" t="s">
        <v>470</v>
      </c>
      <c r="C415">
        <f>_xlfn.XLOOKUP(Table3[[#This Row],[Transaction_ID]],Table1[Transaction_ID],Table1[Cashier_ID])</f>
        <v>221</v>
      </c>
      <c r="D415" s="3">
        <f>_xlfn.XLOOKUP(Table3[[#This Row],[Transaction_ID]],Table1[Transaction_ID],Table1[Transaction_Date])</f>
        <v>45718</v>
      </c>
      <c r="E415" t="str">
        <f>TEXT(Transactions!$D415,"dddd")</f>
        <v>Wednesday</v>
      </c>
      <c r="F415">
        <v>123571</v>
      </c>
      <c r="G415" t="s">
        <v>748</v>
      </c>
      <c r="H415">
        <v>2</v>
      </c>
      <c r="I415" cm="1">
        <f t="array" ref="I415">_xlfn.XLOOKUP(Table3[[#This Row],[SKU]],Table4[SKU],Products!E$2:E$91)</f>
        <v>6.99</v>
      </c>
      <c r="J415" t="str">
        <f>_xlfn.XLOOKUP(Table3[[#This Row],[Transaction_ID]],Table1[Transaction_ID],Table1[Payment_Method])</f>
        <v>Cash</v>
      </c>
      <c r="K415" t="s">
        <v>745</v>
      </c>
      <c r="L415" t="b">
        <f>_xlfn.XLOOKUP(Table3[[#This Row],[Transaction_ID]],Table1[Transaction_ID],Table1[PC_Optimum_Scanned])</f>
        <v>1</v>
      </c>
      <c r="M415">
        <v>13.98</v>
      </c>
    </row>
    <row r="416" spans="1:13" hidden="1" x14ac:dyDescent="0.45">
      <c r="A416" t="s">
        <v>1177</v>
      </c>
      <c r="B416" t="s">
        <v>470</v>
      </c>
      <c r="C416">
        <f>_xlfn.XLOOKUP(Table3[[#This Row],[Transaction_ID]],Table1[Transaction_ID],Table1[Cashier_ID])</f>
        <v>221</v>
      </c>
      <c r="D416" s="3">
        <f>_xlfn.XLOOKUP(Table3[[#This Row],[Transaction_ID]],Table1[Transaction_ID],Table1[Transaction_Date])</f>
        <v>45718</v>
      </c>
      <c r="E416" t="str">
        <f>TEXT(Transactions!$D416,"dddd")</f>
        <v>Wednesday</v>
      </c>
      <c r="F416">
        <v>123576</v>
      </c>
      <c r="G416" t="s">
        <v>1246</v>
      </c>
      <c r="H416">
        <v>0</v>
      </c>
      <c r="I416">
        <v>0</v>
      </c>
      <c r="J416" t="str">
        <f>_xlfn.XLOOKUP(Table3[[#This Row],[Transaction_ID]],Table1[Transaction_ID],Table1[Payment_Method])</f>
        <v>Cash</v>
      </c>
      <c r="K416" t="s">
        <v>1253</v>
      </c>
      <c r="L416" t="b">
        <v>0</v>
      </c>
      <c r="M416">
        <v>11.96</v>
      </c>
    </row>
    <row r="417" spans="1:13" hidden="1" x14ac:dyDescent="0.45">
      <c r="A417" t="s">
        <v>1108</v>
      </c>
      <c r="B417" t="s">
        <v>231</v>
      </c>
      <c r="C417">
        <f>_xlfn.XLOOKUP(Table3[[#This Row],[Transaction_ID]],Table1[Transaction_ID],Table1[Cashier_ID])</f>
        <v>217</v>
      </c>
      <c r="D417" s="3">
        <f>_xlfn.XLOOKUP(Table3[[#This Row],[Transaction_ID]],Table1[Transaction_ID],Table1[Transaction_Date])</f>
        <v>45718</v>
      </c>
      <c r="E417" t="str">
        <f>TEXT(Transactions!$D417,"dddd")</f>
        <v>Wednesday</v>
      </c>
      <c r="F417">
        <v>123552</v>
      </c>
      <c r="G417" t="s">
        <v>759</v>
      </c>
      <c r="H417">
        <v>4</v>
      </c>
      <c r="I417" cm="1">
        <f t="array" ref="I417">_xlfn.XLOOKUP(Table3[[#This Row],[SKU]],Table4[SKU],Products!E$2:E$91)</f>
        <v>5.49</v>
      </c>
      <c r="J417" t="str">
        <f>_xlfn.XLOOKUP(Table3[[#This Row],[Transaction_ID]],Table1[Transaction_ID],Table1[Payment_Method])</f>
        <v>Cash</v>
      </c>
      <c r="K417" t="s">
        <v>745</v>
      </c>
      <c r="L417" t="b">
        <f>_xlfn.XLOOKUP(Table3[[#This Row],[Transaction_ID]],Table1[Transaction_ID],Table1[PC_Optimum_Scanned])</f>
        <v>1</v>
      </c>
      <c r="M417">
        <v>21.96</v>
      </c>
    </row>
    <row r="418" spans="1:13" hidden="1" x14ac:dyDescent="0.45">
      <c r="A418" t="s">
        <v>924</v>
      </c>
      <c r="B418" t="s">
        <v>232</v>
      </c>
      <c r="C418">
        <f>_xlfn.XLOOKUP(Table3[[#This Row],[Transaction_ID]],Table1[Transaction_ID],Table1[Cashier_ID])</f>
        <v>223</v>
      </c>
      <c r="D418" s="3">
        <f>_xlfn.XLOOKUP(Table3[[#This Row],[Transaction_ID]],Table1[Transaction_ID],Table1[Transaction_Date])</f>
        <v>45746</v>
      </c>
      <c r="E418" t="str">
        <f>TEXT(Transactions!$D418,"dddd")</f>
        <v>Thursday</v>
      </c>
      <c r="F418">
        <v>123577</v>
      </c>
      <c r="G418" t="s">
        <v>1247</v>
      </c>
      <c r="H418">
        <v>0</v>
      </c>
      <c r="I418" cm="1">
        <f t="array" ref="I418">_xlfn.XLOOKUP(Table3[[#This Row],[SKU]],Table4[SKU],Products!E$2:E$91)</f>
        <v>2.4900000000000002</v>
      </c>
      <c r="J418" t="str">
        <f>_xlfn.XLOOKUP(Table3[[#This Row],[Transaction_ID]],Table1[Transaction_ID],Table1[Payment_Method])</f>
        <v>Credit Card</v>
      </c>
      <c r="K418" t="s">
        <v>745</v>
      </c>
      <c r="L418" t="b">
        <f>_xlfn.XLOOKUP(Table3[[#This Row],[Transaction_ID]],Table1[Transaction_ID],Table1[PC_Optimum_Scanned])</f>
        <v>1</v>
      </c>
      <c r="M418">
        <v>12.45</v>
      </c>
    </row>
    <row r="419" spans="1:13" hidden="1" x14ac:dyDescent="0.45">
      <c r="A419" t="s">
        <v>936</v>
      </c>
      <c r="B419" t="s">
        <v>233</v>
      </c>
      <c r="C419">
        <f>_xlfn.XLOOKUP(Table3[[#This Row],[Transaction_ID]],Table1[Transaction_ID],Table1[Cashier_ID])</f>
        <v>217</v>
      </c>
      <c r="D419" s="3">
        <f>_xlfn.XLOOKUP(Table3[[#This Row],[Transaction_ID]],Table1[Transaction_ID],Table1[Transaction_Date])</f>
        <v>45746</v>
      </c>
      <c r="E419" t="str">
        <f>TEXT(Transactions!$D419,"dddd")</f>
        <v>Thursday</v>
      </c>
      <c r="F419">
        <v>123549</v>
      </c>
      <c r="G419" t="s">
        <v>1248</v>
      </c>
      <c r="H419">
        <v>1</v>
      </c>
      <c r="I419" cm="1">
        <f t="array" ref="I419">_xlfn.XLOOKUP(Table3[[#This Row],[SKU]],Table4[SKU],Products!E$2:E$91)</f>
        <v>4.99</v>
      </c>
      <c r="J419" t="str">
        <f>_xlfn.XLOOKUP(Table3[[#This Row],[Transaction_ID]],Table1[Transaction_ID],Table1[Payment_Method])</f>
        <v>Credit Card</v>
      </c>
      <c r="K419" t="s">
        <v>745</v>
      </c>
      <c r="L419" t="b">
        <f>_xlfn.XLOOKUP(Table3[[#This Row],[Transaction_ID]],Table1[Transaction_ID],Table1[PC_Optimum_Scanned])</f>
        <v>1</v>
      </c>
      <c r="M419">
        <v>19.96</v>
      </c>
    </row>
    <row r="420" spans="1:13" hidden="1" x14ac:dyDescent="0.45">
      <c r="A420" t="s">
        <v>923</v>
      </c>
      <c r="B420" t="s">
        <v>233</v>
      </c>
      <c r="C420">
        <f>_xlfn.XLOOKUP(Table3[[#This Row],[Transaction_ID]],Table1[Transaction_ID],Table1[Cashier_ID])</f>
        <v>217</v>
      </c>
      <c r="D420" s="3">
        <f>_xlfn.XLOOKUP(Table3[[#This Row],[Transaction_ID]],Table1[Transaction_ID],Table1[Transaction_Date])</f>
        <v>45746</v>
      </c>
      <c r="E420" t="str">
        <f>TEXT(Transactions!$D420,"dddd")</f>
        <v>Sunday</v>
      </c>
      <c r="F420">
        <v>123532</v>
      </c>
      <c r="G420" t="s">
        <v>1246</v>
      </c>
      <c r="H420">
        <v>0</v>
      </c>
      <c r="I420">
        <v>0</v>
      </c>
      <c r="J420" t="str">
        <f>_xlfn.XLOOKUP(Table3[[#This Row],[Transaction_ID]],Table1[Transaction_ID],Table1[Payment_Method])</f>
        <v>Credit Card</v>
      </c>
      <c r="K420" t="s">
        <v>1253</v>
      </c>
      <c r="L420" t="b">
        <v>0</v>
      </c>
      <c r="M420">
        <v>35.96</v>
      </c>
    </row>
    <row r="421" spans="1:13" x14ac:dyDescent="0.45">
      <c r="A421" t="s">
        <v>1012</v>
      </c>
      <c r="B421" t="s">
        <v>472</v>
      </c>
      <c r="C421">
        <f>_xlfn.XLOOKUP(Table3[[#This Row],[Transaction_ID]],Table1[Transaction_ID],Table1[Cashier_ID])</f>
        <v>215</v>
      </c>
      <c r="D421" s="3">
        <f>_xlfn.XLOOKUP(Table3[[#This Row],[Transaction_ID]],Table1[Transaction_ID],Table1[Transaction_Date])</f>
        <v>45750</v>
      </c>
      <c r="E421" t="str">
        <f>TEXT(Transactions!$D421,"dddd")</f>
        <v>Sunday</v>
      </c>
      <c r="F421">
        <v>123576</v>
      </c>
      <c r="G421" t="s">
        <v>1249</v>
      </c>
      <c r="H421">
        <v>0</v>
      </c>
      <c r="I421" cm="1">
        <f t="array" ref="I421">_xlfn.XLOOKUP(Table3[[#This Row],[SKU]],Table4[SKU],Products!E$2:E$91)</f>
        <v>2.99</v>
      </c>
      <c r="J421" t="str">
        <f>_xlfn.XLOOKUP(Table3[[#This Row],[Transaction_ID]],Table1[Transaction_ID],Table1[Payment_Method])</f>
        <v>Cash</v>
      </c>
      <c r="K421" t="s">
        <v>745</v>
      </c>
      <c r="L421" t="b">
        <f>_xlfn.XLOOKUP(Table3[[#This Row],[Transaction_ID]],Table1[Transaction_ID],Table1[PC_Optimum_Scanned])</f>
        <v>1</v>
      </c>
      <c r="M421">
        <v>5.98</v>
      </c>
    </row>
    <row r="422" spans="1:13" hidden="1" x14ac:dyDescent="0.45">
      <c r="A422" t="s">
        <v>752</v>
      </c>
      <c r="B422" t="s">
        <v>235</v>
      </c>
      <c r="C422">
        <f>_xlfn.XLOOKUP(Table3[[#This Row],[Transaction_ID]],Table1[Transaction_ID],Table1[Cashier_ID])</f>
        <v>211</v>
      </c>
      <c r="D422" s="3">
        <f>_xlfn.XLOOKUP(Table3[[#This Row],[Transaction_ID]],Table1[Transaction_ID],Table1[Transaction_Date])</f>
        <v>45750</v>
      </c>
      <c r="E422" t="str">
        <f>TEXT(Transactions!$D422,"dddd")</f>
        <v>Sunday</v>
      </c>
      <c r="F422">
        <v>123531</v>
      </c>
      <c r="G422" t="s">
        <v>753</v>
      </c>
      <c r="H422">
        <v>3</v>
      </c>
      <c r="I422">
        <v>0</v>
      </c>
      <c r="J422" t="str">
        <f>_xlfn.XLOOKUP(Table3[[#This Row],[Transaction_ID]],Table1[Transaction_ID],Table1[Payment_Method])</f>
        <v>Cash</v>
      </c>
      <c r="K422" t="s">
        <v>1253</v>
      </c>
      <c r="L422" t="b">
        <v>0</v>
      </c>
      <c r="M422">
        <v>23.97</v>
      </c>
    </row>
    <row r="423" spans="1:13" hidden="1" x14ac:dyDescent="0.45">
      <c r="A423" t="s">
        <v>950</v>
      </c>
      <c r="B423" t="s">
        <v>235</v>
      </c>
      <c r="C423">
        <f>_xlfn.XLOOKUP(Table3[[#This Row],[Transaction_ID]],Table1[Transaction_ID],Table1[Cashier_ID])</f>
        <v>211</v>
      </c>
      <c r="D423" s="3">
        <f>_xlfn.XLOOKUP(Table3[[#This Row],[Transaction_ID]],Table1[Transaction_ID],Table1[Transaction_Date])</f>
        <v>45750</v>
      </c>
      <c r="E423" t="str">
        <f>TEXT(Transactions!$D423,"dddd")</f>
        <v>Sunday</v>
      </c>
      <c r="F423">
        <v>123548</v>
      </c>
      <c r="G423" t="s">
        <v>1246</v>
      </c>
      <c r="H423">
        <v>0</v>
      </c>
      <c r="I423">
        <v>0</v>
      </c>
      <c r="J423" t="str">
        <f>_xlfn.XLOOKUP(Table3[[#This Row],[Transaction_ID]],Table1[Transaction_ID],Table1[Payment_Method])</f>
        <v>Cash</v>
      </c>
      <c r="K423" t="s">
        <v>1253</v>
      </c>
      <c r="L423" t="b">
        <v>0</v>
      </c>
      <c r="M423">
        <v>13.96</v>
      </c>
    </row>
    <row r="424" spans="1:13" hidden="1" x14ac:dyDescent="0.45">
      <c r="A424" t="s">
        <v>863</v>
      </c>
      <c r="B424" t="s">
        <v>474</v>
      </c>
      <c r="C424">
        <f>_xlfn.XLOOKUP(Table3[[#This Row],[Transaction_ID]],Table1[Transaction_ID],Table1[Cashier_ID])</f>
        <v>219</v>
      </c>
      <c r="D424" s="3">
        <f>_xlfn.XLOOKUP(Table3[[#This Row],[Transaction_ID]],Table1[Transaction_ID],Table1[Transaction_Date])</f>
        <v>45696</v>
      </c>
      <c r="E424" t="str">
        <f>TEXT(Transactions!$D424,"dddd")</f>
        <v>Sunday</v>
      </c>
      <c r="F424">
        <v>123597</v>
      </c>
      <c r="G424" t="s">
        <v>748</v>
      </c>
      <c r="H424">
        <v>3</v>
      </c>
      <c r="I424" cm="1">
        <f t="array" ref="I424">_xlfn.XLOOKUP(Table3[[#This Row],[SKU]],Table4[SKU],Products!E$2:E$91)</f>
        <v>5.49</v>
      </c>
      <c r="J424" t="str">
        <f>_xlfn.XLOOKUP(Table3[[#This Row],[Transaction_ID]],Table1[Transaction_ID],Table1[Payment_Method])</f>
        <v>Credit Card</v>
      </c>
      <c r="K424" t="s">
        <v>745</v>
      </c>
      <c r="L424" t="b">
        <f>_xlfn.XLOOKUP(Table3[[#This Row],[Transaction_ID]],Table1[Transaction_ID],Table1[PC_Optimum_Scanned])</f>
        <v>1</v>
      </c>
      <c r="M424">
        <v>16.47</v>
      </c>
    </row>
    <row r="425" spans="1:13" hidden="1" x14ac:dyDescent="0.45">
      <c r="A425" t="s">
        <v>874</v>
      </c>
      <c r="B425" t="s">
        <v>474</v>
      </c>
      <c r="C425">
        <f>_xlfn.XLOOKUP(Table3[[#This Row],[Transaction_ID]],Table1[Transaction_ID],Table1[Cashier_ID])</f>
        <v>219</v>
      </c>
      <c r="D425" s="3">
        <f>_xlfn.XLOOKUP(Table3[[#This Row],[Transaction_ID]],Table1[Transaction_ID],Table1[Transaction_Date])</f>
        <v>45696</v>
      </c>
      <c r="E425" t="str">
        <f>TEXT(Transactions!$D425,"dddd")</f>
        <v>Sunday</v>
      </c>
      <c r="F425">
        <v>123556</v>
      </c>
      <c r="G425" t="s">
        <v>776</v>
      </c>
      <c r="H425">
        <v>5</v>
      </c>
      <c r="I425" cm="1">
        <f t="array" ref="I425">_xlfn.XLOOKUP(Table3[[#This Row],[SKU]],Table4[SKU],Products!E$2:E$91)</f>
        <v>9.99</v>
      </c>
      <c r="J425" t="str">
        <f>_xlfn.XLOOKUP(Table3[[#This Row],[Transaction_ID]],Table1[Transaction_ID],Table1[Payment_Method])</f>
        <v>Credit Card</v>
      </c>
      <c r="K425" t="s">
        <v>745</v>
      </c>
      <c r="L425" t="b">
        <f>_xlfn.XLOOKUP(Table3[[#This Row],[Transaction_ID]],Table1[Transaction_ID],Table1[PC_Optimum_Scanned])</f>
        <v>1</v>
      </c>
      <c r="M425">
        <v>49.95</v>
      </c>
    </row>
    <row r="426" spans="1:13" hidden="1" x14ac:dyDescent="0.45">
      <c r="A426" t="s">
        <v>1245</v>
      </c>
      <c r="B426" t="s">
        <v>236</v>
      </c>
      <c r="C426">
        <f>_xlfn.XLOOKUP(Table3[[#This Row],[Transaction_ID]],Table1[Transaction_ID],Table1[Cashier_ID])</f>
        <v>222</v>
      </c>
      <c r="D426" s="3">
        <f>_xlfn.XLOOKUP(Table3[[#This Row],[Transaction_ID]],Table1[Transaction_ID],Table1[Transaction_Date])</f>
        <v>45696</v>
      </c>
      <c r="E426" t="str">
        <f>TEXT(Transactions!$D426,"dddd")</f>
        <v>Thursday</v>
      </c>
      <c r="F426">
        <v>123555</v>
      </c>
      <c r="G426" t="s">
        <v>759</v>
      </c>
      <c r="H426">
        <v>5</v>
      </c>
      <c r="I426" cm="1">
        <f t="array" ref="I426">_xlfn.XLOOKUP(Table3[[#This Row],[SKU]],Table4[SKU],Products!E$2:E$91)</f>
        <v>2.29</v>
      </c>
      <c r="J426" t="str">
        <f>_xlfn.XLOOKUP(Table3[[#This Row],[Transaction_ID]],Table1[Transaction_ID],Table1[Payment_Method])</f>
        <v>Credit Card</v>
      </c>
      <c r="K426" t="s">
        <v>745</v>
      </c>
      <c r="L426" t="b">
        <f>_xlfn.XLOOKUP(Table3[[#This Row],[Transaction_ID]],Table1[Transaction_ID],Table1[PC_Optimum_Scanned])</f>
        <v>1</v>
      </c>
      <c r="M426">
        <v>11.45</v>
      </c>
    </row>
    <row r="427" spans="1:13" hidden="1" x14ac:dyDescent="0.45">
      <c r="A427" t="s">
        <v>1122</v>
      </c>
      <c r="B427" t="s">
        <v>236</v>
      </c>
      <c r="C427">
        <f>_xlfn.XLOOKUP(Table3[[#This Row],[Transaction_ID]],Table1[Transaction_ID],Table1[Cashier_ID])</f>
        <v>222</v>
      </c>
      <c r="D427" s="3">
        <f>_xlfn.XLOOKUP(Table3[[#This Row],[Transaction_ID]],Table1[Transaction_ID],Table1[Transaction_Date])</f>
        <v>45696</v>
      </c>
      <c r="E427" t="str">
        <f>TEXT(Transactions!$D427,"dddd")</f>
        <v>Thursday</v>
      </c>
      <c r="F427">
        <v>123587</v>
      </c>
      <c r="G427" t="s">
        <v>744</v>
      </c>
      <c r="H427">
        <v>1</v>
      </c>
      <c r="I427" cm="1">
        <f t="array" ref="I427">_xlfn.XLOOKUP(Table3[[#This Row],[SKU]],Table4[SKU],Products!E$2:E$91)</f>
        <v>3.99</v>
      </c>
      <c r="J427" t="str">
        <f>_xlfn.XLOOKUP(Table3[[#This Row],[Transaction_ID]],Table1[Transaction_ID],Table1[Payment_Method])</f>
        <v>Credit Card</v>
      </c>
      <c r="K427" t="s">
        <v>745</v>
      </c>
      <c r="L427" t="b">
        <f>_xlfn.XLOOKUP(Table3[[#This Row],[Transaction_ID]],Table1[Transaction_ID],Table1[PC_Optimum_Scanned])</f>
        <v>1</v>
      </c>
      <c r="M427">
        <v>11.97</v>
      </c>
    </row>
    <row r="428" spans="1:13" hidden="1" x14ac:dyDescent="0.45">
      <c r="A428" t="s">
        <v>1092</v>
      </c>
      <c r="B428" t="s">
        <v>237</v>
      </c>
      <c r="C428">
        <f>_xlfn.XLOOKUP(Table3[[#This Row],[Transaction_ID]],Table1[Transaction_ID],Table1[Cashier_ID])</f>
        <v>208</v>
      </c>
      <c r="D428" s="3">
        <f>_xlfn.XLOOKUP(Table3[[#This Row],[Transaction_ID]],Table1[Transaction_ID],Table1[Transaction_Date])</f>
        <v>45717</v>
      </c>
      <c r="E428" t="str">
        <f>TEXT(Transactions!$D428,"dddd")</f>
        <v>Thursday</v>
      </c>
      <c r="F428">
        <v>123542</v>
      </c>
      <c r="G428" t="s">
        <v>776</v>
      </c>
      <c r="H428">
        <v>1</v>
      </c>
      <c r="I428" cm="1">
        <f t="array" ref="I428">_xlfn.XLOOKUP(Table3[[#This Row],[SKU]],Table4[SKU],Products!E$2:E$91)</f>
        <v>2.4900000000000002</v>
      </c>
      <c r="J428" t="str">
        <f>_xlfn.XLOOKUP(Table3[[#This Row],[Transaction_ID]],Table1[Transaction_ID],Table1[Payment_Method])</f>
        <v>Credit Card</v>
      </c>
      <c r="K428" t="s">
        <v>745</v>
      </c>
      <c r="L428" t="b">
        <f>_xlfn.XLOOKUP(Table3[[#This Row],[Transaction_ID]],Table1[Transaction_ID],Table1[PC_Optimum_Scanned])</f>
        <v>1</v>
      </c>
      <c r="M428">
        <v>7.4700000000000006</v>
      </c>
    </row>
    <row r="429" spans="1:13" hidden="1" x14ac:dyDescent="0.45">
      <c r="A429" t="s">
        <v>1056</v>
      </c>
      <c r="B429" t="s">
        <v>237</v>
      </c>
      <c r="C429">
        <f>_xlfn.XLOOKUP(Table3[[#This Row],[Transaction_ID]],Table1[Transaction_ID],Table1[Cashier_ID])</f>
        <v>208</v>
      </c>
      <c r="D429" s="3">
        <f>_xlfn.XLOOKUP(Table3[[#This Row],[Transaction_ID]],Table1[Transaction_ID],Table1[Transaction_Date])</f>
        <v>45717</v>
      </c>
      <c r="E429" t="str">
        <f>TEXT(Transactions!$D429,"dddd")</f>
        <v>Saturday</v>
      </c>
      <c r="F429">
        <v>123547</v>
      </c>
      <c r="G429" t="s">
        <v>1246</v>
      </c>
      <c r="H429">
        <v>0</v>
      </c>
      <c r="I429">
        <v>0</v>
      </c>
      <c r="J429" t="str">
        <f>_xlfn.XLOOKUP(Table3[[#This Row],[Transaction_ID]],Table1[Transaction_ID],Table1[Payment_Method])</f>
        <v>Credit Card</v>
      </c>
      <c r="K429" t="s">
        <v>1253</v>
      </c>
      <c r="L429" t="b">
        <v>0</v>
      </c>
      <c r="M429">
        <v>2.99</v>
      </c>
    </row>
    <row r="430" spans="1:13" hidden="1" x14ac:dyDescent="0.45">
      <c r="A430" t="s">
        <v>975</v>
      </c>
      <c r="B430" t="s">
        <v>239</v>
      </c>
      <c r="C430">
        <f>_xlfn.XLOOKUP(Table3[[#This Row],[Transaction_ID]],Table1[Transaction_ID],Table1[Cashier_ID])</f>
        <v>222</v>
      </c>
      <c r="D430" s="3">
        <f>_xlfn.XLOOKUP(Table3[[#This Row],[Transaction_ID]],Table1[Transaction_ID],Table1[Transaction_Date])</f>
        <v>45708</v>
      </c>
      <c r="E430" t="str">
        <f>TEXT(Transactions!$D430,"dddd")</f>
        <v>Saturday</v>
      </c>
      <c r="F430">
        <v>123600</v>
      </c>
      <c r="G430" t="s">
        <v>1248</v>
      </c>
      <c r="H430">
        <v>5</v>
      </c>
      <c r="I430" cm="1">
        <f t="array" ref="I430">_xlfn.XLOOKUP(Table3[[#This Row],[SKU]],Table4[SKU],Products!E$2:E$91)</f>
        <v>4.99</v>
      </c>
      <c r="J430" t="str">
        <f>_xlfn.XLOOKUP(Table3[[#This Row],[Transaction_ID]],Table1[Transaction_ID],Table1[Payment_Method])</f>
        <v>Credit Card</v>
      </c>
      <c r="K430" t="s">
        <v>745</v>
      </c>
      <c r="L430" t="b">
        <f>_xlfn.XLOOKUP(Table3[[#This Row],[Transaction_ID]],Table1[Transaction_ID],Table1[PC_Optimum_Scanned])</f>
        <v>1</v>
      </c>
      <c r="M430">
        <v>24.95</v>
      </c>
    </row>
    <row r="431" spans="1:13" hidden="1" x14ac:dyDescent="0.45">
      <c r="A431" t="s">
        <v>1034</v>
      </c>
      <c r="B431" t="s">
        <v>475</v>
      </c>
      <c r="C431">
        <f>_xlfn.XLOOKUP(Table3[[#This Row],[Transaction_ID]],Table1[Transaction_ID],Table1[Cashier_ID])</f>
        <v>213</v>
      </c>
      <c r="D431" s="3">
        <f>_xlfn.XLOOKUP(Table3[[#This Row],[Transaction_ID]],Table1[Transaction_ID],Table1[Transaction_Date])</f>
        <v>45708</v>
      </c>
      <c r="E431" t="str">
        <f>TEXT(Transactions!$D431,"dddd")</f>
        <v>Saturday</v>
      </c>
      <c r="F431">
        <v>123550</v>
      </c>
      <c r="G431" t="s">
        <v>1249</v>
      </c>
      <c r="H431">
        <v>5</v>
      </c>
      <c r="I431">
        <f>IF(AND(Table3[[#This Row],[Return_Reason]]="50% Missed",Table3[[#This Row],[Original_Amount_Paid]]&gt;0),Table3[[#This Row],[Original_Amount_Paid]]/2,0)</f>
        <v>14.975</v>
      </c>
      <c r="J431" t="str">
        <f>_xlfn.XLOOKUP(Table3[[#This Row],[Transaction_ID]],Table1[Transaction_ID],Table1[Payment_Method])</f>
        <v>Credit Card</v>
      </c>
      <c r="K431" t="s">
        <v>745</v>
      </c>
      <c r="L431" t="b">
        <f>_xlfn.XLOOKUP(Table3[[#This Row],[Transaction_ID]],Table1[Transaction_ID],Table1[PC_Optimum_Scanned])</f>
        <v>1</v>
      </c>
      <c r="M431">
        <v>29.95</v>
      </c>
    </row>
    <row r="432" spans="1:13" hidden="1" x14ac:dyDescent="0.45">
      <c r="A432" t="s">
        <v>1238</v>
      </c>
      <c r="B432" t="s">
        <v>475</v>
      </c>
      <c r="C432">
        <f>_xlfn.XLOOKUP(Table3[[#This Row],[Transaction_ID]],Table1[Transaction_ID],Table1[Cashier_ID])</f>
        <v>213</v>
      </c>
      <c r="D432" s="3">
        <f>_xlfn.XLOOKUP(Table3[[#This Row],[Transaction_ID]],Table1[Transaction_ID],Table1[Transaction_Date])</f>
        <v>45708</v>
      </c>
      <c r="E432" t="str">
        <f>TEXT(Transactions!$D432,"dddd")</f>
        <v>Saturday</v>
      </c>
      <c r="F432">
        <v>123554</v>
      </c>
      <c r="G432" t="s">
        <v>748</v>
      </c>
      <c r="H432">
        <v>1</v>
      </c>
      <c r="I432" cm="1">
        <f t="array" ref="I432">_xlfn.XLOOKUP(Table3[[#This Row],[SKU]],Table4[SKU],Products!E$2:E$91)</f>
        <v>2.4900000000000002</v>
      </c>
      <c r="J432" t="str">
        <f>_xlfn.XLOOKUP(Table3[[#This Row],[Transaction_ID]],Table1[Transaction_ID],Table1[Payment_Method])</f>
        <v>Credit Card</v>
      </c>
      <c r="K432" t="s">
        <v>745</v>
      </c>
      <c r="L432" t="b">
        <f>_xlfn.XLOOKUP(Table3[[#This Row],[Transaction_ID]],Table1[Transaction_ID],Table1[PC_Optimum_Scanned])</f>
        <v>1</v>
      </c>
      <c r="M432">
        <v>7.4700000000000006</v>
      </c>
    </row>
    <row r="433" spans="1:13" hidden="1" x14ac:dyDescent="0.45">
      <c r="A433" t="s">
        <v>867</v>
      </c>
      <c r="B433" t="s">
        <v>475</v>
      </c>
      <c r="C433">
        <f>_xlfn.XLOOKUP(Table3[[#This Row],[Transaction_ID]],Table1[Transaction_ID],Table1[Cashier_ID])</f>
        <v>213</v>
      </c>
      <c r="D433" s="3">
        <f>_xlfn.XLOOKUP(Table3[[#This Row],[Transaction_ID]],Table1[Transaction_ID],Table1[Transaction_Date])</f>
        <v>45708</v>
      </c>
      <c r="E433" t="str">
        <f>TEXT(Transactions!$D433,"dddd")</f>
        <v>Thursday</v>
      </c>
      <c r="F433">
        <v>123527</v>
      </c>
      <c r="G433" t="s">
        <v>1246</v>
      </c>
      <c r="H433">
        <v>0</v>
      </c>
      <c r="I433">
        <v>0</v>
      </c>
      <c r="J433" t="str">
        <f>_xlfn.XLOOKUP(Table3[[#This Row],[Transaction_ID]],Table1[Transaction_ID],Table1[Payment_Method])</f>
        <v>Credit Card</v>
      </c>
      <c r="K433" t="s">
        <v>1253</v>
      </c>
      <c r="L433" t="b">
        <v>0</v>
      </c>
      <c r="M433">
        <v>19.96</v>
      </c>
    </row>
    <row r="434" spans="1:13" hidden="1" x14ac:dyDescent="0.45">
      <c r="A434" t="s">
        <v>838</v>
      </c>
      <c r="B434" t="s">
        <v>477</v>
      </c>
      <c r="C434">
        <f>_xlfn.XLOOKUP(Table3[[#This Row],[Transaction_ID]],Table1[Transaction_ID],Table1[Cashier_ID])</f>
        <v>217</v>
      </c>
      <c r="D434" s="3">
        <f>_xlfn.XLOOKUP(Table3[[#This Row],[Transaction_ID]],Table1[Transaction_ID],Table1[Transaction_Date])</f>
        <v>45708</v>
      </c>
      <c r="E434" t="str">
        <f>TEXT(Transactions!$D434,"dddd")</f>
        <v>Thursday</v>
      </c>
      <c r="F434">
        <v>123547</v>
      </c>
      <c r="G434" t="s">
        <v>768</v>
      </c>
      <c r="H434">
        <v>4</v>
      </c>
      <c r="I434" cm="1">
        <f t="array" ref="I434">_xlfn.XLOOKUP(Table3[[#This Row],[SKU]],Table4[SKU],Products!E$2:E$91)</f>
        <v>2.99</v>
      </c>
      <c r="J434" t="str">
        <f>_xlfn.XLOOKUP(Table3[[#This Row],[Transaction_ID]],Table1[Transaction_ID],Table1[Payment_Method])</f>
        <v>Credit Card</v>
      </c>
      <c r="K434" t="s">
        <v>745</v>
      </c>
      <c r="L434" t="b">
        <f>_xlfn.XLOOKUP(Table3[[#This Row],[Transaction_ID]],Table1[Transaction_ID],Table1[PC_Optimum_Scanned])</f>
        <v>1</v>
      </c>
      <c r="M434">
        <v>11.96</v>
      </c>
    </row>
    <row r="435" spans="1:13" hidden="1" x14ac:dyDescent="0.45">
      <c r="A435" t="s">
        <v>1036</v>
      </c>
      <c r="B435" t="s">
        <v>477</v>
      </c>
      <c r="C435">
        <f>_xlfn.XLOOKUP(Table3[[#This Row],[Transaction_ID]],Table1[Transaction_ID],Table1[Cashier_ID])</f>
        <v>217</v>
      </c>
      <c r="D435" s="3">
        <f>_xlfn.XLOOKUP(Table3[[#This Row],[Transaction_ID]],Table1[Transaction_ID],Table1[Transaction_Date])</f>
        <v>45708</v>
      </c>
      <c r="E435" t="str">
        <f>TEXT(Transactions!$D435,"dddd")</f>
        <v>Sunday</v>
      </c>
      <c r="F435">
        <v>123542</v>
      </c>
      <c r="G435" t="s">
        <v>768</v>
      </c>
      <c r="H435">
        <v>3</v>
      </c>
      <c r="I435" cm="1">
        <f t="array" ref="I435">_xlfn.XLOOKUP(Table3[[#This Row],[SKU]],Table4[SKU],Products!E$2:E$91)</f>
        <v>2.4900000000000002</v>
      </c>
      <c r="J435" t="str">
        <f>_xlfn.XLOOKUP(Table3[[#This Row],[Transaction_ID]],Table1[Transaction_ID],Table1[Payment_Method])</f>
        <v>Credit Card</v>
      </c>
      <c r="K435" t="s">
        <v>745</v>
      </c>
      <c r="L435" t="b">
        <f>_xlfn.XLOOKUP(Table3[[#This Row],[Transaction_ID]],Table1[Transaction_ID],Table1[PC_Optimum_Scanned])</f>
        <v>1</v>
      </c>
      <c r="M435">
        <v>7.4700000000000006</v>
      </c>
    </row>
    <row r="436" spans="1:13" hidden="1" x14ac:dyDescent="0.45">
      <c r="A436" t="s">
        <v>793</v>
      </c>
      <c r="B436" t="s">
        <v>242</v>
      </c>
      <c r="C436">
        <f>_xlfn.XLOOKUP(Table3[[#This Row],[Transaction_ID]],Table1[Transaction_ID],Table1[Cashier_ID])</f>
        <v>209</v>
      </c>
      <c r="D436" s="3">
        <f>_xlfn.XLOOKUP(Table3[[#This Row],[Transaction_ID]],Table1[Transaction_ID],Table1[Transaction_Date])</f>
        <v>45708</v>
      </c>
      <c r="E436" t="str">
        <f>TEXT(Transactions!$D436,"dddd")</f>
        <v>Sunday</v>
      </c>
      <c r="F436">
        <v>123539</v>
      </c>
      <c r="G436" t="s">
        <v>759</v>
      </c>
      <c r="H436">
        <v>2</v>
      </c>
      <c r="I436" cm="1">
        <f t="array" ref="I436">_xlfn.XLOOKUP(Table3[[#This Row],[SKU]],Table4[SKU],Products!E$2:E$91)</f>
        <v>3.99</v>
      </c>
      <c r="J436" t="str">
        <f>_xlfn.XLOOKUP(Table3[[#This Row],[Transaction_ID]],Table1[Transaction_ID],Table1[Payment_Method])</f>
        <v>Credit Card</v>
      </c>
      <c r="K436" t="s">
        <v>745</v>
      </c>
      <c r="L436" t="b">
        <f>_xlfn.XLOOKUP(Table3[[#This Row],[Transaction_ID]],Table1[Transaction_ID],Table1[PC_Optimum_Scanned])</f>
        <v>1</v>
      </c>
      <c r="M436">
        <v>7.98</v>
      </c>
    </row>
    <row r="437" spans="1:13" hidden="1" x14ac:dyDescent="0.45">
      <c r="A437" t="s">
        <v>796</v>
      </c>
      <c r="B437" t="s">
        <v>478</v>
      </c>
      <c r="C437">
        <f>_xlfn.XLOOKUP(Table3[[#This Row],[Transaction_ID]],Table1[Transaction_ID],Table1[Cashier_ID])</f>
        <v>211</v>
      </c>
      <c r="D437" s="3">
        <f>_xlfn.XLOOKUP(Table3[[#This Row],[Transaction_ID]],Table1[Transaction_ID],Table1[Transaction_Date])</f>
        <v>45736</v>
      </c>
      <c r="E437" t="str">
        <f>TEXT(Transactions!$D437,"dddd")</f>
        <v>Sunday</v>
      </c>
      <c r="F437">
        <v>123557</v>
      </c>
      <c r="G437" t="s">
        <v>776</v>
      </c>
      <c r="H437">
        <v>1</v>
      </c>
      <c r="I437" cm="1">
        <f t="array" ref="I437">_xlfn.XLOOKUP(Table3[[#This Row],[SKU]],Table4[SKU],Products!E$2:E$91)</f>
        <v>6.49</v>
      </c>
      <c r="J437" t="str">
        <f>_xlfn.XLOOKUP(Table3[[#This Row],[Transaction_ID]],Table1[Transaction_ID],Table1[Payment_Method])</f>
        <v>Credit Card</v>
      </c>
      <c r="K437" t="s">
        <v>745</v>
      </c>
      <c r="L437" t="b">
        <f>_xlfn.XLOOKUP(Table3[[#This Row],[Transaction_ID]],Table1[Transaction_ID],Table1[PC_Optimum_Scanned])</f>
        <v>1</v>
      </c>
      <c r="M437">
        <v>14.97</v>
      </c>
    </row>
    <row r="438" spans="1:13" hidden="1" x14ac:dyDescent="0.45">
      <c r="A438" t="s">
        <v>948</v>
      </c>
      <c r="B438" t="s">
        <v>478</v>
      </c>
      <c r="C438">
        <f>_xlfn.XLOOKUP(Table3[[#This Row],[Transaction_ID]],Table1[Transaction_ID],Table1[Cashier_ID])</f>
        <v>211</v>
      </c>
      <c r="D438" s="3">
        <f>_xlfn.XLOOKUP(Table3[[#This Row],[Transaction_ID]],Table1[Transaction_ID],Table1[Transaction_Date])</f>
        <v>45736</v>
      </c>
      <c r="E438" t="str">
        <f>TEXT(Transactions!$D438,"dddd")</f>
        <v>Thursday</v>
      </c>
      <c r="F438">
        <v>123547</v>
      </c>
      <c r="G438" t="s">
        <v>1246</v>
      </c>
      <c r="H438">
        <v>0</v>
      </c>
      <c r="I438">
        <v>0</v>
      </c>
      <c r="J438" t="str">
        <f>_xlfn.XLOOKUP(Table3[[#This Row],[Transaction_ID]],Table1[Transaction_ID],Table1[Payment_Method])</f>
        <v>Credit Card</v>
      </c>
      <c r="K438" t="s">
        <v>1253</v>
      </c>
      <c r="L438" t="b">
        <v>0</v>
      </c>
      <c r="M438">
        <v>8.9700000000000006</v>
      </c>
    </row>
    <row r="439" spans="1:13" hidden="1" x14ac:dyDescent="0.45">
      <c r="A439" t="s">
        <v>1060</v>
      </c>
      <c r="B439" t="s">
        <v>243</v>
      </c>
      <c r="C439">
        <f>_xlfn.XLOOKUP(Table3[[#This Row],[Transaction_ID]],Table1[Transaction_ID],Table1[Cashier_ID])</f>
        <v>222</v>
      </c>
      <c r="D439" s="3">
        <f>_xlfn.XLOOKUP(Table3[[#This Row],[Transaction_ID]],Table1[Transaction_ID],Table1[Transaction_Date])</f>
        <v>45736</v>
      </c>
      <c r="E439" t="str">
        <f>TEXT(Transactions!$D439,"dddd")</f>
        <v>Thursday</v>
      </c>
      <c r="F439">
        <v>123514</v>
      </c>
      <c r="G439" t="s">
        <v>1246</v>
      </c>
      <c r="H439">
        <v>0</v>
      </c>
      <c r="I439">
        <v>0</v>
      </c>
      <c r="J439" t="str">
        <f>_xlfn.XLOOKUP(Table3[[#This Row],[Transaction_ID]],Table1[Transaction_ID],Table1[Payment_Method])</f>
        <v>Credit Card</v>
      </c>
      <c r="K439" t="s">
        <v>1253</v>
      </c>
      <c r="L439" t="b">
        <v>0</v>
      </c>
      <c r="M439">
        <v>9.99</v>
      </c>
    </row>
    <row r="440" spans="1:13" hidden="1" x14ac:dyDescent="0.45">
      <c r="A440" t="s">
        <v>1031</v>
      </c>
      <c r="B440" t="s">
        <v>244</v>
      </c>
      <c r="C440">
        <f>_xlfn.XLOOKUP(Table3[[#This Row],[Transaction_ID]],Table1[Transaction_ID],Table1[Cashier_ID])</f>
        <v>222</v>
      </c>
      <c r="D440" s="3">
        <f>_xlfn.XLOOKUP(Table3[[#This Row],[Transaction_ID]],Table1[Transaction_ID],Table1[Transaction_Date])</f>
        <v>45731</v>
      </c>
      <c r="E440" t="str">
        <f>TEXT(Transactions!$D440,"dddd")</f>
        <v>Thursday</v>
      </c>
      <c r="F440">
        <v>123577</v>
      </c>
      <c r="G440" t="s">
        <v>1249</v>
      </c>
      <c r="H440">
        <f>_xlfn.XLOOKUP(Table3[[#This Row],[SKU]],Table1[SKU],Table1[Quantity_Sold])</f>
        <v>5</v>
      </c>
      <c r="I440">
        <f>IF(AND(Table3[[#This Row],[Return_Reason]]="50% Missed",Table3[[#This Row],[Original_Amount_Paid]]&gt;0),Table3[[#This Row],[Original_Amount_Paid]]/2,0)</f>
        <v>3.1125000000000007</v>
      </c>
      <c r="J440" t="str">
        <f>_xlfn.XLOOKUP(Table3[[#This Row],[Transaction_ID]],Table1[Transaction_ID],Table1[Payment_Method])</f>
        <v>Credit Card</v>
      </c>
      <c r="K440" t="s">
        <v>745</v>
      </c>
      <c r="L440" t="b">
        <f>_xlfn.XLOOKUP(Table3[[#This Row],[Transaction_ID]],Table1[Transaction_ID],Table1[PC_Optimum_Scanned])</f>
        <v>1</v>
      </c>
      <c r="M440">
        <v>6.2250000000000014</v>
      </c>
    </row>
    <row r="441" spans="1:13" hidden="1" x14ac:dyDescent="0.45">
      <c r="A441" t="s">
        <v>1141</v>
      </c>
      <c r="B441" t="s">
        <v>481</v>
      </c>
      <c r="C441">
        <f>_xlfn.XLOOKUP(Table3[[#This Row],[Transaction_ID]],Table1[Transaction_ID],Table1[Cashier_ID])</f>
        <v>215</v>
      </c>
      <c r="D441" s="3">
        <f>_xlfn.XLOOKUP(Table3[[#This Row],[Transaction_ID]],Table1[Transaction_ID],Table1[Transaction_Date])</f>
        <v>45735</v>
      </c>
      <c r="E441" t="str">
        <f>TEXT(Transactions!$D441,"dddd")</f>
        <v>Thursday</v>
      </c>
      <c r="F441">
        <v>123595</v>
      </c>
      <c r="G441" t="s">
        <v>1247</v>
      </c>
      <c r="H441">
        <v>0</v>
      </c>
      <c r="I441" cm="1">
        <f t="array" ref="I441">_xlfn.XLOOKUP(Table3[[#This Row],[SKU]],Table4[SKU],Products!E$2:E$91)</f>
        <v>2.99</v>
      </c>
      <c r="J441" t="str">
        <f>_xlfn.XLOOKUP(Table3[[#This Row],[Transaction_ID]],Table1[Transaction_ID],Table1[Payment_Method])</f>
        <v>Credit Card</v>
      </c>
      <c r="K441" t="s">
        <v>745</v>
      </c>
      <c r="L441" t="b">
        <f>_xlfn.XLOOKUP(Table3[[#This Row],[Transaction_ID]],Table1[Transaction_ID],Table1[PC_Optimum_Scanned])</f>
        <v>1</v>
      </c>
      <c r="M441">
        <v>5.98</v>
      </c>
    </row>
    <row r="442" spans="1:13" hidden="1" x14ac:dyDescent="0.45">
      <c r="A442" t="s">
        <v>771</v>
      </c>
      <c r="B442" t="s">
        <v>481</v>
      </c>
      <c r="C442">
        <f>_xlfn.XLOOKUP(Table3[[#This Row],[Transaction_ID]],Table1[Transaction_ID],Table1[Cashier_ID])</f>
        <v>215</v>
      </c>
      <c r="D442" s="3">
        <f>_xlfn.XLOOKUP(Table3[[#This Row],[Transaction_ID]],Table1[Transaction_ID],Table1[Transaction_Date])</f>
        <v>45735</v>
      </c>
      <c r="E442" t="str">
        <f>TEXT(Transactions!$D442,"dddd")</f>
        <v>Thursday</v>
      </c>
      <c r="F442">
        <v>123586</v>
      </c>
      <c r="G442" t="s">
        <v>1246</v>
      </c>
      <c r="H442">
        <v>0</v>
      </c>
      <c r="I442">
        <v>0</v>
      </c>
      <c r="J442" t="str">
        <f>_xlfn.XLOOKUP(Table3[[#This Row],[Transaction_ID]],Table1[Transaction_ID],Table1[Payment_Method])</f>
        <v>Credit Card</v>
      </c>
      <c r="K442" t="s">
        <v>1253</v>
      </c>
      <c r="L442" t="b">
        <v>0</v>
      </c>
      <c r="M442">
        <v>6.98</v>
      </c>
    </row>
    <row r="443" spans="1:13" hidden="1" x14ac:dyDescent="0.45">
      <c r="A443" t="s">
        <v>909</v>
      </c>
      <c r="B443" t="s">
        <v>482</v>
      </c>
      <c r="C443">
        <f>_xlfn.XLOOKUP(Table3[[#This Row],[Transaction_ID]],Table1[Transaction_ID],Table1[Cashier_ID])</f>
        <v>215</v>
      </c>
      <c r="D443" s="3">
        <f>_xlfn.XLOOKUP(Table3[[#This Row],[Transaction_ID]],Table1[Transaction_ID],Table1[Transaction_Date])</f>
        <v>45735</v>
      </c>
      <c r="E443" t="str">
        <f>TEXT(Transactions!$D443,"dddd")</f>
        <v>Saturday</v>
      </c>
      <c r="F443">
        <v>123547</v>
      </c>
      <c r="G443" t="s">
        <v>776</v>
      </c>
      <c r="H443">
        <v>2</v>
      </c>
      <c r="I443" cm="1">
        <f t="array" ref="I443">_xlfn.XLOOKUP(Table3[[#This Row],[SKU]],Table4[SKU],Products!E$2:E$91)</f>
        <v>2.99</v>
      </c>
      <c r="J443" t="str">
        <f>_xlfn.XLOOKUP(Table3[[#This Row],[Transaction_ID]],Table1[Transaction_ID],Table1[Payment_Method])</f>
        <v>Credit Card</v>
      </c>
      <c r="K443" t="s">
        <v>745</v>
      </c>
      <c r="L443" t="b">
        <f>_xlfn.XLOOKUP(Table3[[#This Row],[Transaction_ID]],Table1[Transaction_ID],Table1[PC_Optimum_Scanned])</f>
        <v>1</v>
      </c>
      <c r="M443">
        <v>5.98</v>
      </c>
    </row>
    <row r="444" spans="1:13" hidden="1" x14ac:dyDescent="0.45">
      <c r="A444" t="s">
        <v>1223</v>
      </c>
      <c r="B444" t="s">
        <v>482</v>
      </c>
      <c r="C444">
        <f>_xlfn.XLOOKUP(Table3[[#This Row],[Transaction_ID]],Table1[Transaction_ID],Table1[Cashier_ID])</f>
        <v>215</v>
      </c>
      <c r="D444" s="3">
        <f>_xlfn.XLOOKUP(Table3[[#This Row],[Transaction_ID]],Table1[Transaction_ID],Table1[Transaction_Date])</f>
        <v>45735</v>
      </c>
      <c r="E444" t="str">
        <f>TEXT(Transactions!$D444,"dddd")</f>
        <v>Saturday</v>
      </c>
      <c r="F444">
        <v>123524</v>
      </c>
      <c r="G444" t="s">
        <v>1246</v>
      </c>
      <c r="H444">
        <v>0</v>
      </c>
      <c r="I444">
        <v>0</v>
      </c>
      <c r="J444" t="str">
        <f>_xlfn.XLOOKUP(Table3[[#This Row],[Transaction_ID]],Table1[Transaction_ID],Table1[Payment_Method])</f>
        <v>Credit Card</v>
      </c>
      <c r="K444" t="s">
        <v>1253</v>
      </c>
      <c r="L444" t="b">
        <v>0</v>
      </c>
      <c r="M444">
        <v>5.98</v>
      </c>
    </row>
    <row r="445" spans="1:13" hidden="1" x14ac:dyDescent="0.45">
      <c r="A445" t="s">
        <v>929</v>
      </c>
      <c r="B445" t="s">
        <v>483</v>
      </c>
      <c r="C445">
        <f>_xlfn.XLOOKUP(Table3[[#This Row],[Transaction_ID]],Table1[Transaction_ID],Table1[Cashier_ID])</f>
        <v>211</v>
      </c>
      <c r="D445" s="3">
        <f>_xlfn.XLOOKUP(Table3[[#This Row],[Transaction_ID]],Table1[Transaction_ID],Table1[Transaction_Date])</f>
        <v>45697</v>
      </c>
      <c r="E445" t="str">
        <f>TEXT(Transactions!$D445,"dddd")</f>
        <v>Wednesday</v>
      </c>
      <c r="F445">
        <v>123513</v>
      </c>
      <c r="G445" t="s">
        <v>1247</v>
      </c>
      <c r="H445">
        <v>0</v>
      </c>
      <c r="I445" cm="1">
        <f t="array" ref="I445">_xlfn.XLOOKUP(Table3[[#This Row],[SKU]],Table4[SKU],Products!E$2:E$91)</f>
        <v>2.99</v>
      </c>
      <c r="J445" t="str">
        <f>_xlfn.XLOOKUP(Table3[[#This Row],[Transaction_ID]],Table1[Transaction_ID],Table1[Payment_Method])</f>
        <v>Credit Card</v>
      </c>
      <c r="K445" t="s">
        <v>745</v>
      </c>
      <c r="L445" t="b">
        <f>_xlfn.XLOOKUP(Table3[[#This Row],[Transaction_ID]],Table1[Transaction_ID],Table1[PC_Optimum_Scanned])</f>
        <v>1</v>
      </c>
      <c r="M445">
        <v>14.95</v>
      </c>
    </row>
    <row r="446" spans="1:13" hidden="1" x14ac:dyDescent="0.45">
      <c r="A446" t="s">
        <v>981</v>
      </c>
      <c r="B446" t="s">
        <v>483</v>
      </c>
      <c r="C446">
        <f>_xlfn.XLOOKUP(Table3[[#This Row],[Transaction_ID]],Table1[Transaction_ID],Table1[Cashier_ID])</f>
        <v>211</v>
      </c>
      <c r="D446" s="3">
        <f>_xlfn.XLOOKUP(Table3[[#This Row],[Transaction_ID]],Table1[Transaction_ID],Table1[Transaction_Date])</f>
        <v>45697</v>
      </c>
      <c r="E446" t="str">
        <f>TEXT(Transactions!$D446,"dddd")</f>
        <v>Wednesday</v>
      </c>
      <c r="F446">
        <v>123590</v>
      </c>
      <c r="G446" t="s">
        <v>1247</v>
      </c>
      <c r="H446">
        <v>5</v>
      </c>
      <c r="I446" cm="1">
        <f t="array" ref="I446">_xlfn.XLOOKUP(Table3[[#This Row],[SKU]],Table4[SKU],Products!E$2:E$91)</f>
        <v>6.99</v>
      </c>
      <c r="J446" t="str">
        <f>_xlfn.XLOOKUP(Table3[[#This Row],[Transaction_ID]],Table1[Transaction_ID],Table1[Payment_Method])</f>
        <v>Credit Card</v>
      </c>
      <c r="K446" t="s">
        <v>745</v>
      </c>
      <c r="L446" t="b">
        <f>_xlfn.XLOOKUP(Table3[[#This Row],[Transaction_ID]],Table1[Transaction_ID],Table1[PC_Optimum_Scanned])</f>
        <v>1</v>
      </c>
      <c r="M446">
        <v>30</v>
      </c>
    </row>
    <row r="447" spans="1:13" hidden="1" x14ac:dyDescent="0.45">
      <c r="A447" t="s">
        <v>1131</v>
      </c>
      <c r="B447" t="s">
        <v>247</v>
      </c>
      <c r="C447">
        <f>_xlfn.XLOOKUP(Table3[[#This Row],[Transaction_ID]],Table1[Transaction_ID],Table1[Cashier_ID])</f>
        <v>210</v>
      </c>
      <c r="D447" s="3">
        <f>_xlfn.XLOOKUP(Table3[[#This Row],[Transaction_ID]],Table1[Transaction_ID],Table1[Transaction_Date])</f>
        <v>45697</v>
      </c>
      <c r="E447" t="str">
        <f>TEXT(Transactions!$D447,"dddd")</f>
        <v>Wednesday</v>
      </c>
      <c r="F447">
        <v>123558</v>
      </c>
      <c r="G447" t="s">
        <v>744</v>
      </c>
      <c r="H447">
        <v>0</v>
      </c>
      <c r="I447" cm="1">
        <f t="array" ref="I447">_xlfn.XLOOKUP(Table3[[#This Row],[SKU]],Table4[SKU],Products!E$2:E$91)</f>
        <v>3.99</v>
      </c>
      <c r="J447" t="str">
        <f>_xlfn.XLOOKUP(Table3[[#This Row],[Transaction_ID]],Table1[Transaction_ID],Table1[Payment_Method])</f>
        <v>Credit Card</v>
      </c>
      <c r="K447" t="s">
        <v>745</v>
      </c>
      <c r="L447" t="b">
        <f>_xlfn.XLOOKUP(Table3[[#This Row],[Transaction_ID]],Table1[Transaction_ID],Table1[PC_Optimum_Scanned])</f>
        <v>1</v>
      </c>
      <c r="M447">
        <v>11.97</v>
      </c>
    </row>
    <row r="448" spans="1:13" hidden="1" x14ac:dyDescent="0.45">
      <c r="A448" t="s">
        <v>844</v>
      </c>
      <c r="B448" t="s">
        <v>247</v>
      </c>
      <c r="C448">
        <f>_xlfn.XLOOKUP(Table3[[#This Row],[Transaction_ID]],Table1[Transaction_ID],Table1[Cashier_ID])</f>
        <v>210</v>
      </c>
      <c r="D448" s="3">
        <f>_xlfn.XLOOKUP(Table3[[#This Row],[Transaction_ID]],Table1[Transaction_ID],Table1[Transaction_Date])</f>
        <v>45697</v>
      </c>
      <c r="E448" t="str">
        <f>TEXT(Transactions!$D448,"dddd")</f>
        <v>Wednesday</v>
      </c>
      <c r="F448">
        <v>123599</v>
      </c>
      <c r="G448" t="s">
        <v>744</v>
      </c>
      <c r="H448">
        <v>0</v>
      </c>
      <c r="I448" cm="1">
        <f t="array" ref="I448">_xlfn.XLOOKUP(Table3[[#This Row],[SKU]],Table4[SKU],Products!E$2:E$91)</f>
        <v>6.99</v>
      </c>
      <c r="J448" t="str">
        <f>_xlfn.XLOOKUP(Table3[[#This Row],[Transaction_ID]],Table1[Transaction_ID],Table1[Payment_Method])</f>
        <v>Credit Card</v>
      </c>
      <c r="K448" t="s">
        <v>745</v>
      </c>
      <c r="L448" t="b">
        <f>_xlfn.XLOOKUP(Table3[[#This Row],[Transaction_ID]],Table1[Transaction_ID],Table1[PC_Optimum_Scanned])</f>
        <v>1</v>
      </c>
      <c r="M448">
        <v>27.96</v>
      </c>
    </row>
    <row r="449" spans="1:13" hidden="1" x14ac:dyDescent="0.45">
      <c r="A449" t="s">
        <v>822</v>
      </c>
      <c r="B449" t="s">
        <v>247</v>
      </c>
      <c r="C449">
        <f>_xlfn.XLOOKUP(Table3[[#This Row],[Transaction_ID]],Table1[Transaction_ID],Table1[Cashier_ID])</f>
        <v>210</v>
      </c>
      <c r="D449" s="3">
        <f>_xlfn.XLOOKUP(Table3[[#This Row],[Transaction_ID]],Table1[Transaction_ID],Table1[Transaction_Date])</f>
        <v>45697</v>
      </c>
      <c r="E449" t="str">
        <f>TEXT(Transactions!$D449,"dddd")</f>
        <v>Sunday</v>
      </c>
      <c r="F449">
        <v>123518</v>
      </c>
      <c r="G449" t="s">
        <v>753</v>
      </c>
      <c r="H449">
        <v>1</v>
      </c>
      <c r="I449">
        <v>0</v>
      </c>
      <c r="J449" t="str">
        <f>_xlfn.XLOOKUP(Table3[[#This Row],[Transaction_ID]],Table1[Transaction_ID],Table1[Payment_Method])</f>
        <v>Credit Card</v>
      </c>
      <c r="K449" t="s">
        <v>1253</v>
      </c>
      <c r="L449" t="b">
        <v>0</v>
      </c>
      <c r="M449">
        <v>5.97</v>
      </c>
    </row>
    <row r="450" spans="1:13" hidden="1" x14ac:dyDescent="0.45">
      <c r="A450" t="s">
        <v>972</v>
      </c>
      <c r="B450" t="s">
        <v>484</v>
      </c>
      <c r="C450">
        <f>_xlfn.XLOOKUP(Table3[[#This Row],[Transaction_ID]],Table1[Transaction_ID],Table1[Cashier_ID])</f>
        <v>223</v>
      </c>
      <c r="D450" s="3">
        <f>_xlfn.XLOOKUP(Table3[[#This Row],[Transaction_ID]],Table1[Transaction_ID],Table1[Transaction_Date])</f>
        <v>45697</v>
      </c>
      <c r="E450" t="str">
        <f>TEXT(Transactions!$D450,"dddd")</f>
        <v>Sunday</v>
      </c>
      <c r="F450">
        <v>123515</v>
      </c>
      <c r="G450" t="s">
        <v>1249</v>
      </c>
      <c r="H450">
        <f>_xlfn.XLOOKUP(Table3[[#This Row],[SKU]],Table1[SKU],Table1[Quantity_Sold])</f>
        <v>2</v>
      </c>
      <c r="I450">
        <f>IF(AND(Table3[[#This Row],[Return_Reason]]="50% Missed",Table3[[#This Row],[Original_Amount_Paid]]&gt;0),Table3[[#This Row],[Original_Amount_Paid]]/2,0)</f>
        <v>8.9849999999999994</v>
      </c>
      <c r="J450" t="str">
        <f>_xlfn.XLOOKUP(Table3[[#This Row],[Transaction_ID]],Table1[Transaction_ID],Table1[Payment_Method])</f>
        <v>Credit Card</v>
      </c>
      <c r="K450" t="s">
        <v>745</v>
      </c>
      <c r="L450" t="b">
        <f>_xlfn.XLOOKUP(Table3[[#This Row],[Transaction_ID]],Table1[Transaction_ID],Table1[PC_Optimum_Scanned])</f>
        <v>1</v>
      </c>
      <c r="M450">
        <v>17.97</v>
      </c>
    </row>
    <row r="451" spans="1:13" hidden="1" x14ac:dyDescent="0.45">
      <c r="A451" t="s">
        <v>1104</v>
      </c>
      <c r="B451" t="s">
        <v>484</v>
      </c>
      <c r="C451">
        <f>_xlfn.XLOOKUP(Table3[[#This Row],[Transaction_ID]],Table1[Transaction_ID],Table1[Cashier_ID])</f>
        <v>223</v>
      </c>
      <c r="D451" s="3">
        <f>_xlfn.XLOOKUP(Table3[[#This Row],[Transaction_ID]],Table1[Transaction_ID],Table1[Transaction_Date])</f>
        <v>45697</v>
      </c>
      <c r="E451" t="str">
        <f>TEXT(Transactions!$D451,"dddd")</f>
        <v>Sunday</v>
      </c>
      <c r="F451">
        <v>123590</v>
      </c>
      <c r="G451" t="s">
        <v>1246</v>
      </c>
      <c r="H451">
        <v>0</v>
      </c>
      <c r="I451">
        <v>0</v>
      </c>
      <c r="J451" t="str">
        <f>_xlfn.XLOOKUP(Table3[[#This Row],[Transaction_ID]],Table1[Transaction_ID],Table1[Payment_Method])</f>
        <v>Credit Card</v>
      </c>
      <c r="K451" t="s">
        <v>1253</v>
      </c>
      <c r="L451" t="b">
        <v>0</v>
      </c>
      <c r="M451">
        <v>18</v>
      </c>
    </row>
    <row r="452" spans="1:13" hidden="1" x14ac:dyDescent="0.45">
      <c r="A452" t="s">
        <v>895</v>
      </c>
      <c r="B452" t="s">
        <v>485</v>
      </c>
      <c r="C452">
        <f>_xlfn.XLOOKUP(Table3[[#This Row],[Transaction_ID]],Table1[Transaction_ID],Table1[Cashier_ID])</f>
        <v>210</v>
      </c>
      <c r="D452" s="3">
        <f>_xlfn.XLOOKUP(Table3[[#This Row],[Transaction_ID]],Table1[Transaction_ID],Table1[Transaction_Date])</f>
        <v>45697</v>
      </c>
      <c r="E452" t="str">
        <f>TEXT(Transactions!$D452,"dddd")</f>
        <v>Sunday</v>
      </c>
      <c r="F452">
        <v>123536</v>
      </c>
      <c r="G452" t="s">
        <v>753</v>
      </c>
      <c r="H452">
        <v>4</v>
      </c>
      <c r="I452">
        <v>0</v>
      </c>
      <c r="J452" t="str">
        <f>_xlfn.XLOOKUP(Table3[[#This Row],[Transaction_ID]],Table1[Transaction_ID],Table1[Payment_Method])</f>
        <v>Credit Card</v>
      </c>
      <c r="K452" t="s">
        <v>1253</v>
      </c>
      <c r="L452" t="b">
        <v>0</v>
      </c>
      <c r="M452">
        <v>13.96</v>
      </c>
    </row>
    <row r="453" spans="1:13" hidden="1" x14ac:dyDescent="0.45">
      <c r="A453" t="s">
        <v>1003</v>
      </c>
      <c r="B453" t="s">
        <v>248</v>
      </c>
      <c r="C453">
        <f>_xlfn.XLOOKUP(Table3[[#This Row],[Transaction_ID]],Table1[Transaction_ID],Table1[Cashier_ID])</f>
        <v>216</v>
      </c>
      <c r="D453" s="3">
        <f>_xlfn.XLOOKUP(Table3[[#This Row],[Transaction_ID]],Table1[Transaction_ID],Table1[Transaction_Date])</f>
        <v>45697</v>
      </c>
      <c r="E453" t="str">
        <f>TEXT(Transactions!$D453,"dddd")</f>
        <v>Sunday</v>
      </c>
      <c r="F453">
        <v>123513</v>
      </c>
      <c r="G453" t="s">
        <v>1249</v>
      </c>
      <c r="H453">
        <f>_xlfn.XLOOKUP(Table3[[#This Row],[SKU]],Table1[SKU],Table1[Quantity_Sold])</f>
        <v>3</v>
      </c>
      <c r="I453" cm="1">
        <f t="array" ref="I453">_xlfn.XLOOKUP(Table3[[#This Row],[SKU]],Table4[SKU],Products!E$2:E$91)</f>
        <v>2.99</v>
      </c>
      <c r="J453" t="str">
        <f>_xlfn.XLOOKUP(Table3[[#This Row],[Transaction_ID]],Table1[Transaction_ID],Table1[Payment_Method])</f>
        <v>Debit Card</v>
      </c>
      <c r="K453" t="s">
        <v>745</v>
      </c>
      <c r="L453" t="b">
        <f>_xlfn.XLOOKUP(Table3[[#This Row],[Transaction_ID]],Table1[Transaction_ID],Table1[PC_Optimum_Scanned])</f>
        <v>1</v>
      </c>
      <c r="M453">
        <v>5.98</v>
      </c>
    </row>
    <row r="454" spans="1:13" x14ac:dyDescent="0.45">
      <c r="A454" t="s">
        <v>1190</v>
      </c>
      <c r="B454" t="s">
        <v>486</v>
      </c>
      <c r="C454">
        <f>_xlfn.XLOOKUP(Table3[[#This Row],[Transaction_ID]],Table1[Transaction_ID],Table1[Cashier_ID])</f>
        <v>217</v>
      </c>
      <c r="D454" s="3">
        <f>_xlfn.XLOOKUP(Table3[[#This Row],[Transaction_ID]],Table1[Transaction_ID],Table1[Transaction_Date])</f>
        <v>45697</v>
      </c>
      <c r="E454" t="str">
        <f>TEXT(Transactions!$D454,"dddd")</f>
        <v>Sunday</v>
      </c>
      <c r="F454">
        <v>123569</v>
      </c>
      <c r="G454" t="s">
        <v>744</v>
      </c>
      <c r="H454">
        <v>5</v>
      </c>
      <c r="I454" cm="1">
        <f t="array" ref="I454">_xlfn.XLOOKUP(Table3[[#This Row],[SKU]],Table4[SKU],Products!E$2:E$91)</f>
        <v>3.99</v>
      </c>
      <c r="J454" t="str">
        <f>_xlfn.XLOOKUP(Table3[[#This Row],[Transaction_ID]],Table1[Transaction_ID],Table1[Payment_Method])</f>
        <v>Debit Card</v>
      </c>
      <c r="K454" t="s">
        <v>745</v>
      </c>
      <c r="L454" t="b">
        <f>_xlfn.XLOOKUP(Table3[[#This Row],[Transaction_ID]],Table1[Transaction_ID],Table1[PC_Optimum_Scanned])</f>
        <v>1</v>
      </c>
      <c r="M454">
        <v>19.95</v>
      </c>
    </row>
    <row r="455" spans="1:13" hidden="1" x14ac:dyDescent="0.45">
      <c r="A455" t="s">
        <v>799</v>
      </c>
      <c r="B455" t="s">
        <v>249</v>
      </c>
      <c r="C455">
        <f>_xlfn.XLOOKUP(Table3[[#This Row],[Transaction_ID]],Table1[Transaction_ID],Table1[Cashier_ID])</f>
        <v>222</v>
      </c>
      <c r="D455" s="3">
        <f>_xlfn.XLOOKUP(Table3[[#This Row],[Transaction_ID]],Table1[Transaction_ID],Table1[Transaction_Date])</f>
        <v>45697</v>
      </c>
      <c r="E455" t="str">
        <f>TEXT(Transactions!$D455,"dddd")</f>
        <v>Sunday</v>
      </c>
      <c r="F455">
        <v>123558</v>
      </c>
      <c r="G455" t="s">
        <v>1246</v>
      </c>
      <c r="H455">
        <v>0</v>
      </c>
      <c r="I455">
        <v>0</v>
      </c>
      <c r="J455" t="str">
        <f>_xlfn.XLOOKUP(Table3[[#This Row],[Transaction_ID]],Table1[Transaction_ID],Table1[Payment_Method])</f>
        <v>Debit Card</v>
      </c>
      <c r="K455" t="s">
        <v>1253</v>
      </c>
      <c r="L455" t="b">
        <v>0</v>
      </c>
      <c r="M455">
        <v>15.96</v>
      </c>
    </row>
    <row r="456" spans="1:13" hidden="1" x14ac:dyDescent="0.45">
      <c r="A456" t="s">
        <v>1174</v>
      </c>
      <c r="B456" t="s">
        <v>249</v>
      </c>
      <c r="C456">
        <f>_xlfn.XLOOKUP(Table3[[#This Row],[Transaction_ID]],Table1[Transaction_ID],Table1[Cashier_ID])</f>
        <v>222</v>
      </c>
      <c r="D456" s="3">
        <f>_xlfn.XLOOKUP(Table3[[#This Row],[Transaction_ID]],Table1[Transaction_ID],Table1[Transaction_Date])</f>
        <v>45697</v>
      </c>
      <c r="E456" t="str">
        <f>TEXT(Transactions!$D456,"dddd")</f>
        <v>Sunday</v>
      </c>
      <c r="F456">
        <v>123553</v>
      </c>
      <c r="G456" t="s">
        <v>759</v>
      </c>
      <c r="H456">
        <v>3</v>
      </c>
      <c r="I456" cm="1">
        <f t="array" ref="I456">_xlfn.XLOOKUP(Table3[[#This Row],[SKU]],Table4[SKU],Products!E$2:E$91)</f>
        <v>4.99</v>
      </c>
      <c r="J456" t="str">
        <f>_xlfn.XLOOKUP(Table3[[#This Row],[Transaction_ID]],Table1[Transaction_ID],Table1[Payment_Method])</f>
        <v>Debit Card</v>
      </c>
      <c r="K456" t="s">
        <v>745</v>
      </c>
      <c r="L456" t="b">
        <f>_xlfn.XLOOKUP(Table3[[#This Row],[Transaction_ID]],Table1[Transaction_ID],Table1[PC_Optimum_Scanned])</f>
        <v>1</v>
      </c>
      <c r="M456">
        <v>14.97</v>
      </c>
    </row>
    <row r="457" spans="1:13" hidden="1" x14ac:dyDescent="0.45">
      <c r="A457" t="s">
        <v>1172</v>
      </c>
      <c r="B457" t="s">
        <v>251</v>
      </c>
      <c r="C457">
        <f>_xlfn.XLOOKUP(Table3[[#This Row],[Transaction_ID]],Table1[Transaction_ID],Table1[Cashier_ID])</f>
        <v>222</v>
      </c>
      <c r="D457" s="3">
        <f>_xlfn.XLOOKUP(Table3[[#This Row],[Transaction_ID]],Table1[Transaction_ID],Table1[Transaction_Date])</f>
        <v>45719</v>
      </c>
      <c r="E457" t="str">
        <f>TEXT(Transactions!$D457,"dddd")</f>
        <v>Monday</v>
      </c>
      <c r="F457">
        <v>123598</v>
      </c>
      <c r="G457" t="s">
        <v>744</v>
      </c>
      <c r="H457">
        <v>1</v>
      </c>
      <c r="I457" cm="1">
        <f t="array" ref="I457">_xlfn.XLOOKUP(Table3[[#This Row],[SKU]],Table4[SKU],Products!E$2:E$91)</f>
        <v>6.49</v>
      </c>
      <c r="J457" t="str">
        <f>_xlfn.XLOOKUP(Table3[[#This Row],[Transaction_ID]],Table1[Transaction_ID],Table1[Payment_Method])</f>
        <v>Credit Card</v>
      </c>
      <c r="K457" t="s">
        <v>745</v>
      </c>
      <c r="L457" t="b">
        <f>_xlfn.XLOOKUP(Table3[[#This Row],[Transaction_ID]],Table1[Transaction_ID],Table1[PC_Optimum_Scanned])</f>
        <v>1</v>
      </c>
      <c r="M457">
        <v>32.450000000000003</v>
      </c>
    </row>
    <row r="458" spans="1:13" hidden="1" x14ac:dyDescent="0.45">
      <c r="A458" t="s">
        <v>906</v>
      </c>
      <c r="B458" t="s">
        <v>252</v>
      </c>
      <c r="C458">
        <f>_xlfn.XLOOKUP(Table3[[#This Row],[Transaction_ID]],Table1[Transaction_ID],Table1[Cashier_ID])</f>
        <v>221</v>
      </c>
      <c r="D458" s="3">
        <f>_xlfn.XLOOKUP(Table3[[#This Row],[Transaction_ID]],Table1[Transaction_ID],Table1[Transaction_Date])</f>
        <v>45719</v>
      </c>
      <c r="E458" t="str">
        <f>TEXT(Transactions!$D458,"dddd")</f>
        <v>Monday</v>
      </c>
      <c r="F458">
        <v>123582</v>
      </c>
      <c r="G458" t="s">
        <v>1249</v>
      </c>
      <c r="H458">
        <f>_xlfn.XLOOKUP(Table3[[#This Row],[SKU]],Table1[SKU],Table1[Quantity_Sold])</f>
        <v>5</v>
      </c>
      <c r="I458">
        <f>IF(AND(Table3[[#This Row],[Return_Reason]]="50% Missed",Table3[[#This Row],[Original_Amount_Paid]]&gt;0),Table3[[#This Row],[Original_Amount_Paid]]/2,0)</f>
        <v>2.9925000000000002</v>
      </c>
      <c r="J458" t="str">
        <f>_xlfn.XLOOKUP(Table3[[#This Row],[Transaction_ID]],Table1[Transaction_ID],Table1[Payment_Method])</f>
        <v>Credit Card</v>
      </c>
      <c r="K458" t="s">
        <v>745</v>
      </c>
      <c r="L458" t="b">
        <f>_xlfn.XLOOKUP(Table3[[#This Row],[Transaction_ID]],Table1[Transaction_ID],Table1[PC_Optimum_Scanned])</f>
        <v>1</v>
      </c>
      <c r="M458">
        <v>5.9850000000000003</v>
      </c>
    </row>
    <row r="459" spans="1:13" hidden="1" x14ac:dyDescent="0.45">
      <c r="A459" t="s">
        <v>827</v>
      </c>
      <c r="B459" t="s">
        <v>252</v>
      </c>
      <c r="C459">
        <f>_xlfn.XLOOKUP(Table3[[#This Row],[Transaction_ID]],Table1[Transaction_ID],Table1[Cashier_ID])</f>
        <v>221</v>
      </c>
      <c r="D459" s="3">
        <f>_xlfn.XLOOKUP(Table3[[#This Row],[Transaction_ID]],Table1[Transaction_ID],Table1[Transaction_Date])</f>
        <v>45719</v>
      </c>
      <c r="E459" t="str">
        <f>TEXT(Transactions!$D459,"dddd")</f>
        <v>Sunday</v>
      </c>
      <c r="F459">
        <v>123551</v>
      </c>
      <c r="G459" t="s">
        <v>753</v>
      </c>
      <c r="H459">
        <v>5</v>
      </c>
      <c r="I459">
        <v>0</v>
      </c>
      <c r="J459" t="str">
        <f>_xlfn.XLOOKUP(Table3[[#This Row],[Transaction_ID]],Table1[Transaction_ID],Table1[Payment_Method])</f>
        <v>Credit Card</v>
      </c>
      <c r="K459" t="s">
        <v>1253</v>
      </c>
      <c r="L459" t="b">
        <v>0</v>
      </c>
      <c r="M459">
        <v>32.450000000000003</v>
      </c>
    </row>
    <row r="460" spans="1:13" hidden="1" x14ac:dyDescent="0.45">
      <c r="A460" t="s">
        <v>1076</v>
      </c>
      <c r="B460" t="s">
        <v>253</v>
      </c>
      <c r="C460">
        <f>_xlfn.XLOOKUP(Table3[[#This Row],[Transaction_ID]],Table1[Transaction_ID],Table1[Cashier_ID])</f>
        <v>221</v>
      </c>
      <c r="D460" s="3">
        <f>_xlfn.XLOOKUP(Table3[[#This Row],[Transaction_ID]],Table1[Transaction_ID],Table1[Transaction_Date])</f>
        <v>45697</v>
      </c>
      <c r="E460" t="str">
        <f>TEXT(Transactions!$D460,"dddd")</f>
        <v>Sunday</v>
      </c>
      <c r="F460">
        <v>123522</v>
      </c>
      <c r="G460" t="s">
        <v>776</v>
      </c>
      <c r="H460">
        <v>1</v>
      </c>
      <c r="I460" cm="1">
        <f t="array" ref="I460">_xlfn.XLOOKUP(Table3[[#This Row],[SKU]],Table4[SKU],Products!E$2:E$91)</f>
        <v>4.49</v>
      </c>
      <c r="J460" t="str">
        <f>_xlfn.XLOOKUP(Table3[[#This Row],[Transaction_ID]],Table1[Transaction_ID],Table1[Payment_Method])</f>
        <v>Credit Card</v>
      </c>
      <c r="K460" t="s">
        <v>745</v>
      </c>
      <c r="L460" t="b">
        <f>_xlfn.XLOOKUP(Table3[[#This Row],[Transaction_ID]],Table1[Transaction_ID],Table1[PC_Optimum_Scanned])</f>
        <v>1</v>
      </c>
      <c r="M460">
        <v>8.98</v>
      </c>
    </row>
    <row r="461" spans="1:13" x14ac:dyDescent="0.45">
      <c r="A461" t="s">
        <v>1001</v>
      </c>
      <c r="B461" t="s">
        <v>255</v>
      </c>
      <c r="C461">
        <f>_xlfn.XLOOKUP(Table3[[#This Row],[Transaction_ID]],Table1[Transaction_ID],Table1[Cashier_ID])</f>
        <v>214</v>
      </c>
      <c r="D461" s="3">
        <f>_xlfn.XLOOKUP(Table3[[#This Row],[Transaction_ID]],Table1[Transaction_ID],Table1[Transaction_Date])</f>
        <v>45697</v>
      </c>
      <c r="E461" t="str">
        <f>TEXT(Transactions!$D461,"dddd")</f>
        <v>Sunday</v>
      </c>
      <c r="F461">
        <v>123576</v>
      </c>
      <c r="G461" t="s">
        <v>744</v>
      </c>
      <c r="H461">
        <v>4</v>
      </c>
      <c r="I461" cm="1">
        <f t="array" ref="I461">_xlfn.XLOOKUP(Table3[[#This Row],[SKU]],Table4[SKU],Products!E$2:E$91)</f>
        <v>2.99</v>
      </c>
      <c r="J461" t="str">
        <f>_xlfn.XLOOKUP(Table3[[#This Row],[Transaction_ID]],Table1[Transaction_ID],Table1[Payment_Method])</f>
        <v>Cash</v>
      </c>
      <c r="K461" t="s">
        <v>745</v>
      </c>
      <c r="L461" t="b">
        <f>_xlfn.XLOOKUP(Table3[[#This Row],[Transaction_ID]],Table1[Transaction_ID],Table1[PC_Optimum_Scanned])</f>
        <v>1</v>
      </c>
      <c r="M461">
        <v>11.96</v>
      </c>
    </row>
    <row r="462" spans="1:13" hidden="1" x14ac:dyDescent="0.45">
      <c r="A462" t="s">
        <v>926</v>
      </c>
      <c r="B462" t="s">
        <v>255</v>
      </c>
      <c r="C462">
        <f>_xlfn.XLOOKUP(Table3[[#This Row],[Transaction_ID]],Table1[Transaction_ID],Table1[Cashier_ID])</f>
        <v>214</v>
      </c>
      <c r="D462" s="3">
        <f>_xlfn.XLOOKUP(Table3[[#This Row],[Transaction_ID]],Table1[Transaction_ID],Table1[Transaction_Date])</f>
        <v>45697</v>
      </c>
      <c r="E462" t="str">
        <f>TEXT(Transactions!$D462,"dddd")</f>
        <v>Sunday</v>
      </c>
      <c r="F462">
        <v>123590</v>
      </c>
      <c r="G462" t="s">
        <v>1249</v>
      </c>
      <c r="H462">
        <f>_xlfn.XLOOKUP(Table3[[#This Row],[SKU]],Table1[SKU],Table1[Quantity_Sold])</f>
        <v>5</v>
      </c>
      <c r="I462" cm="1">
        <f t="array" ref="I462">_xlfn.XLOOKUP(Table3[[#This Row],[SKU]],Table4[SKU],Products!E$2:E$91)</f>
        <v>6.99</v>
      </c>
      <c r="J462" t="str">
        <f>_xlfn.XLOOKUP(Table3[[#This Row],[Transaction_ID]],Table1[Transaction_ID],Table1[Payment_Method])</f>
        <v>Cash</v>
      </c>
      <c r="K462" t="s">
        <v>745</v>
      </c>
      <c r="L462" t="b">
        <f>_xlfn.XLOOKUP(Table3[[#This Row],[Transaction_ID]],Table1[Transaction_ID],Table1[PC_Optimum_Scanned])</f>
        <v>1</v>
      </c>
      <c r="M462">
        <v>6.99</v>
      </c>
    </row>
    <row r="463" spans="1:13" hidden="1" x14ac:dyDescent="0.45">
      <c r="A463" t="s">
        <v>1033</v>
      </c>
      <c r="B463" t="s">
        <v>257</v>
      </c>
      <c r="C463">
        <f>_xlfn.XLOOKUP(Table3[[#This Row],[Transaction_ID]],Table1[Transaction_ID],Table1[Cashier_ID])</f>
        <v>213</v>
      </c>
      <c r="D463" s="3">
        <f>_xlfn.XLOOKUP(Table3[[#This Row],[Transaction_ID]],Table1[Transaction_ID],Table1[Transaction_Date])</f>
        <v>45720</v>
      </c>
      <c r="E463" t="str">
        <f>TEXT(Transactions!$D463,"dddd")</f>
        <v>Tuesday</v>
      </c>
      <c r="F463">
        <v>123569</v>
      </c>
      <c r="G463" t="s">
        <v>744</v>
      </c>
      <c r="H463">
        <v>3</v>
      </c>
      <c r="I463" cm="1">
        <f t="array" ref="I463">_xlfn.XLOOKUP(Table3[[#This Row],[SKU]],Table4[SKU],Products!E$2:E$91)</f>
        <v>3.99</v>
      </c>
      <c r="J463" t="str">
        <f>_xlfn.XLOOKUP(Table3[[#This Row],[Transaction_ID]],Table1[Transaction_ID],Table1[Payment_Method])</f>
        <v>Cash</v>
      </c>
      <c r="K463" t="s">
        <v>745</v>
      </c>
      <c r="L463" t="b">
        <f>_xlfn.XLOOKUP(Table3[[#This Row],[Transaction_ID]],Table1[Transaction_ID],Table1[PC_Optimum_Scanned])</f>
        <v>1</v>
      </c>
      <c r="M463">
        <v>11.97</v>
      </c>
    </row>
    <row r="464" spans="1:13" hidden="1" x14ac:dyDescent="0.45">
      <c r="A464" t="s">
        <v>1051</v>
      </c>
      <c r="B464" t="s">
        <v>257</v>
      </c>
      <c r="C464">
        <f>_xlfn.XLOOKUP(Table3[[#This Row],[Transaction_ID]],Table1[Transaction_ID],Table1[Cashier_ID])</f>
        <v>213</v>
      </c>
      <c r="D464" s="3">
        <f>_xlfn.XLOOKUP(Table3[[#This Row],[Transaction_ID]],Table1[Transaction_ID],Table1[Transaction_Date])</f>
        <v>45720</v>
      </c>
      <c r="E464" t="str">
        <f>TEXT(Transactions!$D464,"dddd")</f>
        <v>Tuesday</v>
      </c>
      <c r="F464">
        <v>123552</v>
      </c>
      <c r="G464" t="s">
        <v>1246</v>
      </c>
      <c r="H464">
        <v>0</v>
      </c>
      <c r="I464">
        <v>0</v>
      </c>
      <c r="J464" t="str">
        <f>_xlfn.XLOOKUP(Table3[[#This Row],[Transaction_ID]],Table1[Transaction_ID],Table1[Payment_Method])</f>
        <v>Cash</v>
      </c>
      <c r="K464" t="s">
        <v>1253</v>
      </c>
      <c r="L464" t="b">
        <v>0</v>
      </c>
      <c r="M464">
        <v>16.47</v>
      </c>
    </row>
    <row r="465" spans="1:13" hidden="1" x14ac:dyDescent="0.45">
      <c r="A465" t="s">
        <v>962</v>
      </c>
      <c r="B465" t="s">
        <v>258</v>
      </c>
      <c r="C465">
        <f>_xlfn.XLOOKUP(Table3[[#This Row],[Transaction_ID]],Table1[Transaction_ID],Table1[Cashier_ID])</f>
        <v>223</v>
      </c>
      <c r="D465" s="3">
        <f>_xlfn.XLOOKUP(Table3[[#This Row],[Transaction_ID]],Table1[Transaction_ID],Table1[Transaction_Date])</f>
        <v>45720</v>
      </c>
      <c r="E465" t="str">
        <f>TEXT(Transactions!$D465,"dddd")</f>
        <v>Thursday</v>
      </c>
      <c r="F465">
        <v>123578</v>
      </c>
      <c r="G465" t="s">
        <v>776</v>
      </c>
      <c r="H465">
        <v>2</v>
      </c>
      <c r="I465" cm="1">
        <f t="array" ref="I465">_xlfn.XLOOKUP(Table3[[#This Row],[SKU]],Table4[SKU],Products!E$2:E$91)</f>
        <v>3.29</v>
      </c>
      <c r="J465" t="str">
        <f>_xlfn.XLOOKUP(Table3[[#This Row],[Transaction_ID]],Table1[Transaction_ID],Table1[Payment_Method])</f>
        <v>Cash</v>
      </c>
      <c r="K465" t="s">
        <v>745</v>
      </c>
      <c r="L465" t="b">
        <f>_xlfn.XLOOKUP(Table3[[#This Row],[Transaction_ID]],Table1[Transaction_ID],Table1[PC_Optimum_Scanned])</f>
        <v>1</v>
      </c>
      <c r="M465">
        <v>6.58</v>
      </c>
    </row>
    <row r="466" spans="1:13" hidden="1" x14ac:dyDescent="0.45">
      <c r="A466" t="s">
        <v>1154</v>
      </c>
      <c r="B466" t="s">
        <v>487</v>
      </c>
      <c r="C466">
        <f>_xlfn.XLOOKUP(Table3[[#This Row],[Transaction_ID]],Table1[Transaction_ID],Table1[Cashier_ID])</f>
        <v>214</v>
      </c>
      <c r="D466" s="3">
        <f>_xlfn.XLOOKUP(Table3[[#This Row],[Transaction_ID]],Table1[Transaction_ID],Table1[Transaction_Date])</f>
        <v>45736</v>
      </c>
      <c r="E466" t="str">
        <f>TEXT(Transactions!$D466,"dddd")</f>
        <v>Thursday</v>
      </c>
      <c r="F466">
        <v>123526</v>
      </c>
      <c r="G466" t="s">
        <v>1246</v>
      </c>
      <c r="H466">
        <v>0</v>
      </c>
      <c r="I466">
        <v>0</v>
      </c>
      <c r="J466" t="str">
        <f>_xlfn.XLOOKUP(Table3[[#This Row],[Transaction_ID]],Table1[Transaction_ID],Table1[Payment_Method])</f>
        <v>Cash</v>
      </c>
      <c r="K466" t="s">
        <v>1253</v>
      </c>
      <c r="L466" t="b">
        <v>0</v>
      </c>
      <c r="M466">
        <v>21.96</v>
      </c>
    </row>
    <row r="467" spans="1:13" hidden="1" x14ac:dyDescent="0.45">
      <c r="A467" t="s">
        <v>758</v>
      </c>
      <c r="B467" t="s">
        <v>488</v>
      </c>
      <c r="C467">
        <f>_xlfn.XLOOKUP(Table3[[#This Row],[Transaction_ID]],Table1[Transaction_ID],Table1[Cashier_ID])</f>
        <v>213</v>
      </c>
      <c r="D467" s="3">
        <f>_xlfn.XLOOKUP(Table3[[#This Row],[Transaction_ID]],Table1[Transaction_ID],Table1[Transaction_Date])</f>
        <v>45736</v>
      </c>
      <c r="E467" t="str">
        <f>TEXT(Transactions!$D467,"dddd")</f>
        <v>Thursday</v>
      </c>
      <c r="F467">
        <v>123590</v>
      </c>
      <c r="G467" t="s">
        <v>759</v>
      </c>
      <c r="H467">
        <v>5</v>
      </c>
      <c r="I467" cm="1">
        <f t="array" ref="I467">_xlfn.XLOOKUP(Table3[[#This Row],[SKU]],Table4[SKU],Products!E$2:E$91)</f>
        <v>6.99</v>
      </c>
      <c r="J467" t="str">
        <f>_xlfn.XLOOKUP(Table3[[#This Row],[Transaction_ID]],Table1[Transaction_ID],Table1[Payment_Method])</f>
        <v>Cash</v>
      </c>
      <c r="K467" t="s">
        <v>745</v>
      </c>
      <c r="L467" t="b">
        <f>_xlfn.XLOOKUP(Table3[[#This Row],[Transaction_ID]],Table1[Transaction_ID],Table1[PC_Optimum_Scanned])</f>
        <v>1</v>
      </c>
      <c r="M467">
        <v>30</v>
      </c>
    </row>
    <row r="468" spans="1:13" hidden="1" x14ac:dyDescent="0.45">
      <c r="A468" t="s">
        <v>1146</v>
      </c>
      <c r="B468" t="s">
        <v>489</v>
      </c>
      <c r="C468">
        <f>_xlfn.XLOOKUP(Table3[[#This Row],[Transaction_ID]],Table1[Transaction_ID],Table1[Cashier_ID])</f>
        <v>215</v>
      </c>
      <c r="D468" s="3">
        <f>_xlfn.XLOOKUP(Table3[[#This Row],[Transaction_ID]],Table1[Transaction_ID],Table1[Transaction_Date])</f>
        <v>45736</v>
      </c>
      <c r="E468" t="str">
        <f>TEXT(Transactions!$D468,"dddd")</f>
        <v>Thursday</v>
      </c>
      <c r="F468">
        <v>123564</v>
      </c>
      <c r="G468" t="s">
        <v>744</v>
      </c>
      <c r="H468">
        <v>2</v>
      </c>
      <c r="I468" cm="1">
        <f t="array" ref="I468">_xlfn.XLOOKUP(Table3[[#This Row],[SKU]],Table4[SKU],Products!E$2:E$91)</f>
        <v>4.49</v>
      </c>
      <c r="J468" t="str">
        <f>_xlfn.XLOOKUP(Table3[[#This Row],[Transaction_ID]],Table1[Transaction_ID],Table1[Payment_Method])</f>
        <v>Debit Card</v>
      </c>
      <c r="K468" t="s">
        <v>745</v>
      </c>
      <c r="L468" t="b">
        <f>_xlfn.XLOOKUP(Table3[[#This Row],[Transaction_ID]],Table1[Transaction_ID],Table1[PC_Optimum_Scanned])</f>
        <v>1</v>
      </c>
      <c r="M468">
        <v>8.98</v>
      </c>
    </row>
    <row r="469" spans="1:13" hidden="1" x14ac:dyDescent="0.45">
      <c r="A469" t="s">
        <v>1155</v>
      </c>
      <c r="B469" t="s">
        <v>259</v>
      </c>
      <c r="C469">
        <f>_xlfn.XLOOKUP(Table3[[#This Row],[Transaction_ID]],Table1[Transaction_ID],Table1[Cashier_ID])</f>
        <v>219</v>
      </c>
      <c r="D469" s="3">
        <f>_xlfn.XLOOKUP(Table3[[#This Row],[Transaction_ID]],Table1[Transaction_ID],Table1[Transaction_Date])</f>
        <v>45736</v>
      </c>
      <c r="E469" t="str">
        <f>TEXT(Transactions!$D469,"dddd")</f>
        <v>Wednesday</v>
      </c>
      <c r="F469">
        <v>123541</v>
      </c>
      <c r="G469" t="s">
        <v>1249</v>
      </c>
      <c r="H469">
        <v>1</v>
      </c>
      <c r="I469">
        <f>IF(AND(Table3[[#This Row],[Return_Reason]]="50% Missed",Table3[[#This Row],[Original_Amount_Paid]]&gt;0),Table3[[#This Row],[Original_Amount_Paid]]/2,0)</f>
        <v>3.4950000000000001</v>
      </c>
      <c r="J469" t="str">
        <f>_xlfn.XLOOKUP(Table3[[#This Row],[Transaction_ID]],Table1[Transaction_ID],Table1[Payment_Method])</f>
        <v>Debit Card</v>
      </c>
      <c r="K469" t="s">
        <v>745</v>
      </c>
      <c r="L469" t="b">
        <f>_xlfn.XLOOKUP(Table3[[#This Row],[Transaction_ID]],Table1[Transaction_ID],Table1[PC_Optimum_Scanned])</f>
        <v>1</v>
      </c>
      <c r="M469">
        <v>6.99</v>
      </c>
    </row>
    <row r="470" spans="1:13" hidden="1" x14ac:dyDescent="0.45">
      <c r="A470" t="s">
        <v>862</v>
      </c>
      <c r="B470" t="s">
        <v>262</v>
      </c>
      <c r="C470">
        <f>_xlfn.XLOOKUP(Table3[[#This Row],[Transaction_ID]],Table1[Transaction_ID],Table1[Cashier_ID])</f>
        <v>207</v>
      </c>
      <c r="D470" s="3">
        <f>_xlfn.XLOOKUP(Table3[[#This Row],[Transaction_ID]],Table1[Transaction_ID],Table1[Transaction_Date])</f>
        <v>45749</v>
      </c>
      <c r="E470" t="str">
        <f>TEXT(Transactions!$D470,"dddd")</f>
        <v>Wednesday</v>
      </c>
      <c r="F470">
        <v>123532</v>
      </c>
      <c r="G470" t="s">
        <v>744</v>
      </c>
      <c r="H470">
        <v>0</v>
      </c>
      <c r="I470" cm="1">
        <f t="array" ref="I470">_xlfn.XLOOKUP(Table3[[#This Row],[SKU]],Table4[SKU],Products!E$2:E$91)</f>
        <v>8.99</v>
      </c>
      <c r="J470" t="str">
        <f>_xlfn.XLOOKUP(Table3[[#This Row],[Transaction_ID]],Table1[Transaction_ID],Table1[Payment_Method])</f>
        <v>Debit Card</v>
      </c>
      <c r="K470" t="s">
        <v>745</v>
      </c>
      <c r="L470" t="b">
        <f>_xlfn.XLOOKUP(Table3[[#This Row],[Transaction_ID]],Table1[Transaction_ID],Table1[PC_Optimum_Scanned])</f>
        <v>1</v>
      </c>
      <c r="M470">
        <v>17.98</v>
      </c>
    </row>
    <row r="471" spans="1:13" hidden="1" x14ac:dyDescent="0.45">
      <c r="A471" t="s">
        <v>886</v>
      </c>
      <c r="B471" t="s">
        <v>262</v>
      </c>
      <c r="C471">
        <f>_xlfn.XLOOKUP(Table3[[#This Row],[Transaction_ID]],Table1[Transaction_ID],Table1[Cashier_ID])</f>
        <v>207</v>
      </c>
      <c r="D471" s="3">
        <f>_xlfn.XLOOKUP(Table3[[#This Row],[Transaction_ID]],Table1[Transaction_ID],Table1[Transaction_Date])</f>
        <v>45749</v>
      </c>
      <c r="E471" t="str">
        <f>TEXT(Transactions!$D471,"dddd")</f>
        <v>Wednesday</v>
      </c>
      <c r="F471">
        <v>123528</v>
      </c>
      <c r="G471" t="s">
        <v>1246</v>
      </c>
      <c r="H471">
        <v>0</v>
      </c>
      <c r="I471">
        <v>0</v>
      </c>
      <c r="J471" t="str">
        <f>_xlfn.XLOOKUP(Table3[[#This Row],[Transaction_ID]],Table1[Transaction_ID],Table1[Payment_Method])</f>
        <v>Debit Card</v>
      </c>
      <c r="K471" t="s">
        <v>1253</v>
      </c>
      <c r="L471" t="b">
        <v>0</v>
      </c>
      <c r="M471">
        <v>11.97</v>
      </c>
    </row>
    <row r="472" spans="1:13" hidden="1" x14ac:dyDescent="0.45">
      <c r="A472" t="s">
        <v>1199</v>
      </c>
      <c r="B472" t="s">
        <v>490</v>
      </c>
      <c r="C472">
        <f>_xlfn.XLOOKUP(Table3[[#This Row],[Transaction_ID]],Table1[Transaction_ID],Table1[Cashier_ID])</f>
        <v>218</v>
      </c>
      <c r="D472" s="3">
        <f>_xlfn.XLOOKUP(Table3[[#This Row],[Transaction_ID]],Table1[Transaction_ID],Table1[Transaction_Date])</f>
        <v>45710</v>
      </c>
      <c r="E472" t="str">
        <f>TEXT(Transactions!$D472,"dddd")</f>
        <v>Saturday</v>
      </c>
      <c r="F472">
        <v>123570</v>
      </c>
      <c r="G472" t="s">
        <v>1249</v>
      </c>
      <c r="H472">
        <f>_xlfn.XLOOKUP(Table3[[#This Row],[SKU]],Table1[SKU],Table1[Quantity_Sold])</f>
        <v>5</v>
      </c>
      <c r="I472">
        <f>IF(AND(Table3[[#This Row],[Return_Reason]]="50% Missed",Table3[[#This Row],[Original_Amount_Paid]]&gt;0),Table3[[#This Row],[Original_Amount_Paid]]/2,0)</f>
        <v>10.98</v>
      </c>
      <c r="J472" t="str">
        <f>_xlfn.XLOOKUP(Table3[[#This Row],[Transaction_ID]],Table1[Transaction_ID],Table1[Payment_Method])</f>
        <v>Debit Card</v>
      </c>
      <c r="K472" t="s">
        <v>745</v>
      </c>
      <c r="L472" t="b">
        <f>_xlfn.XLOOKUP(Table3[[#This Row],[Transaction_ID]],Table1[Transaction_ID],Table1[PC_Optimum_Scanned])</f>
        <v>1</v>
      </c>
      <c r="M472">
        <v>21.96</v>
      </c>
    </row>
    <row r="473" spans="1:13" hidden="1" x14ac:dyDescent="0.45">
      <c r="A473" t="s">
        <v>935</v>
      </c>
      <c r="B473" t="s">
        <v>490</v>
      </c>
      <c r="C473">
        <f>_xlfn.XLOOKUP(Table3[[#This Row],[Transaction_ID]],Table1[Transaction_ID],Table1[Cashier_ID])</f>
        <v>218</v>
      </c>
      <c r="D473" s="3">
        <f>_xlfn.XLOOKUP(Table3[[#This Row],[Transaction_ID]],Table1[Transaction_ID],Table1[Transaction_Date])</f>
        <v>45710</v>
      </c>
      <c r="E473" t="str">
        <f>TEXT(Transactions!$D473,"dddd")</f>
        <v>Saturday</v>
      </c>
      <c r="F473">
        <v>123523</v>
      </c>
      <c r="G473" t="s">
        <v>1247</v>
      </c>
      <c r="H473">
        <v>0</v>
      </c>
      <c r="I473" cm="1">
        <f t="array" ref="I473">_xlfn.XLOOKUP(Table3[[#This Row],[SKU]],Table4[SKU],Products!E$2:E$91)</f>
        <v>5.99</v>
      </c>
      <c r="J473" t="str">
        <f>_xlfn.XLOOKUP(Table3[[#This Row],[Transaction_ID]],Table1[Transaction_ID],Table1[Payment_Method])</f>
        <v>Debit Card</v>
      </c>
      <c r="K473" t="s">
        <v>745</v>
      </c>
      <c r="L473" t="b">
        <f>_xlfn.XLOOKUP(Table3[[#This Row],[Transaction_ID]],Table1[Transaction_ID],Table1[PC_Optimum_Scanned])</f>
        <v>1</v>
      </c>
      <c r="M473">
        <v>29.95</v>
      </c>
    </row>
    <row r="474" spans="1:13" hidden="1" x14ac:dyDescent="0.45">
      <c r="A474" t="s">
        <v>1089</v>
      </c>
      <c r="B474" t="s">
        <v>491</v>
      </c>
      <c r="C474">
        <f>_xlfn.XLOOKUP(Table3[[#This Row],[Transaction_ID]],Table1[Transaction_ID],Table1[Cashier_ID])</f>
        <v>212</v>
      </c>
      <c r="D474" s="3">
        <f>_xlfn.XLOOKUP(Table3[[#This Row],[Transaction_ID]],Table1[Transaction_ID],Table1[Transaction_Date])</f>
        <v>45710</v>
      </c>
      <c r="E474" t="str">
        <f>TEXT(Transactions!$D474,"dddd")</f>
        <v>Saturday</v>
      </c>
      <c r="F474">
        <v>123559</v>
      </c>
      <c r="G474" t="s">
        <v>759</v>
      </c>
      <c r="H474">
        <v>1</v>
      </c>
      <c r="I474" cm="1">
        <f t="array" ref="I474">_xlfn.XLOOKUP(Table3[[#This Row],[SKU]],Table4[SKU],Products!E$2:E$91)</f>
        <v>2.99</v>
      </c>
      <c r="J474" t="str">
        <f>_xlfn.XLOOKUP(Table3[[#This Row],[Transaction_ID]],Table1[Transaction_ID],Table1[Payment_Method])</f>
        <v>Cash</v>
      </c>
      <c r="K474" t="s">
        <v>745</v>
      </c>
      <c r="L474" t="b">
        <f>_xlfn.XLOOKUP(Table3[[#This Row],[Transaction_ID]],Table1[Transaction_ID],Table1[PC_Optimum_Scanned])</f>
        <v>1</v>
      </c>
      <c r="M474">
        <v>2.99</v>
      </c>
    </row>
    <row r="475" spans="1:13" hidden="1" x14ac:dyDescent="0.45">
      <c r="A475" t="s">
        <v>823</v>
      </c>
      <c r="B475" t="s">
        <v>491</v>
      </c>
      <c r="C475">
        <f>_xlfn.XLOOKUP(Table3[[#This Row],[Transaction_ID]],Table1[Transaction_ID],Table1[Cashier_ID])</f>
        <v>212</v>
      </c>
      <c r="D475" s="3">
        <f>_xlfn.XLOOKUP(Table3[[#This Row],[Transaction_ID]],Table1[Transaction_ID],Table1[Transaction_Date])</f>
        <v>45710</v>
      </c>
      <c r="E475" t="str">
        <f>TEXT(Transactions!$D475,"dddd")</f>
        <v>Thursday</v>
      </c>
      <c r="F475">
        <v>123545</v>
      </c>
      <c r="G475" t="s">
        <v>759</v>
      </c>
      <c r="H475">
        <v>1</v>
      </c>
      <c r="I475" cm="1">
        <f t="array" ref="I475">_xlfn.XLOOKUP(Table3[[#This Row],[SKU]],Table4[SKU],Products!E$2:E$91)</f>
        <v>3.99</v>
      </c>
      <c r="J475" t="str">
        <f>_xlfn.XLOOKUP(Table3[[#This Row],[Transaction_ID]],Table1[Transaction_ID],Table1[Payment_Method])</f>
        <v>Cash</v>
      </c>
      <c r="K475" t="s">
        <v>745</v>
      </c>
      <c r="L475" t="b">
        <f>_xlfn.XLOOKUP(Table3[[#This Row],[Transaction_ID]],Table1[Transaction_ID],Table1[PC_Optimum_Scanned])</f>
        <v>1</v>
      </c>
      <c r="M475">
        <v>2.4900000000000002</v>
      </c>
    </row>
    <row r="476" spans="1:13" hidden="1" x14ac:dyDescent="0.45">
      <c r="A476" t="s">
        <v>871</v>
      </c>
      <c r="B476" t="s">
        <v>491</v>
      </c>
      <c r="C476">
        <f>_xlfn.XLOOKUP(Table3[[#This Row],[Transaction_ID]],Table1[Transaction_ID],Table1[Cashier_ID])</f>
        <v>212</v>
      </c>
      <c r="D476" s="3">
        <f>_xlfn.XLOOKUP(Table3[[#This Row],[Transaction_ID]],Table1[Transaction_ID],Table1[Transaction_Date])</f>
        <v>45710</v>
      </c>
      <c r="E476" t="str">
        <f>TEXT(Transactions!$D476,"dddd")</f>
        <v>Thursday</v>
      </c>
      <c r="F476">
        <v>123566</v>
      </c>
      <c r="G476" t="s">
        <v>1247</v>
      </c>
      <c r="H476">
        <v>0</v>
      </c>
      <c r="I476" cm="1">
        <f t="array" ref="I476">_xlfn.XLOOKUP(Table3[[#This Row],[SKU]],Table4[SKU],Products!E$2:E$91)</f>
        <v>2.4900000000000002</v>
      </c>
      <c r="J476" t="str">
        <f>_xlfn.XLOOKUP(Table3[[#This Row],[Transaction_ID]],Table1[Transaction_ID],Table1[Payment_Method])</f>
        <v>Cash</v>
      </c>
      <c r="K476" t="s">
        <v>745</v>
      </c>
      <c r="L476" t="b">
        <f>_xlfn.XLOOKUP(Table3[[#This Row],[Transaction_ID]],Table1[Transaction_ID],Table1[PC_Optimum_Scanned])</f>
        <v>1</v>
      </c>
      <c r="M476">
        <v>2.4900000000000002</v>
      </c>
    </row>
    <row r="477" spans="1:13" hidden="1" x14ac:dyDescent="0.45">
      <c r="A477" t="s">
        <v>792</v>
      </c>
      <c r="B477" t="s">
        <v>491</v>
      </c>
      <c r="C477">
        <f>_xlfn.XLOOKUP(Table3[[#This Row],[Transaction_ID]],Table1[Transaction_ID],Table1[Cashier_ID])</f>
        <v>212</v>
      </c>
      <c r="D477" s="3">
        <f>_xlfn.XLOOKUP(Table3[[#This Row],[Transaction_ID]],Table1[Transaction_ID],Table1[Transaction_Date])</f>
        <v>45710</v>
      </c>
      <c r="E477" t="str">
        <f>TEXT(Transactions!$D477,"dddd")</f>
        <v>Thursday</v>
      </c>
      <c r="F477">
        <v>123579</v>
      </c>
      <c r="G477" t="s">
        <v>1246</v>
      </c>
      <c r="H477">
        <v>0</v>
      </c>
      <c r="I477">
        <v>0</v>
      </c>
      <c r="J477" t="str">
        <f>_xlfn.XLOOKUP(Table3[[#This Row],[Transaction_ID]],Table1[Transaction_ID],Table1[Payment_Method])</f>
        <v>Cash</v>
      </c>
      <c r="K477" t="s">
        <v>1253</v>
      </c>
      <c r="L477" t="b">
        <v>0</v>
      </c>
      <c r="M477">
        <v>5.49</v>
      </c>
    </row>
    <row r="478" spans="1:13" hidden="1" x14ac:dyDescent="0.45">
      <c r="A478" t="s">
        <v>1235</v>
      </c>
      <c r="B478" t="s">
        <v>493</v>
      </c>
      <c r="C478">
        <f>_xlfn.XLOOKUP(Table3[[#This Row],[Transaction_ID]],Table1[Transaction_ID],Table1[Cashier_ID])</f>
        <v>222</v>
      </c>
      <c r="D478" s="3">
        <f>_xlfn.XLOOKUP(Table3[[#This Row],[Transaction_ID]],Table1[Transaction_ID],Table1[Transaction_Date])</f>
        <v>45715</v>
      </c>
      <c r="E478" t="str">
        <f>TEXT(Transactions!$D478,"dddd")</f>
        <v>Thursday</v>
      </c>
      <c r="F478">
        <v>123546</v>
      </c>
      <c r="G478" t="s">
        <v>1247</v>
      </c>
      <c r="H478">
        <v>0</v>
      </c>
      <c r="I478" cm="1">
        <f t="array" ref="I478">_xlfn.XLOOKUP(Table3[[#This Row],[SKU]],Table4[SKU],Products!E$2:E$91)</f>
        <v>3.49</v>
      </c>
      <c r="J478" t="str">
        <f>_xlfn.XLOOKUP(Table3[[#This Row],[Transaction_ID]],Table1[Transaction_ID],Table1[Payment_Method])</f>
        <v>Cash</v>
      </c>
      <c r="K478" t="s">
        <v>745</v>
      </c>
      <c r="L478" t="b">
        <f>_xlfn.XLOOKUP(Table3[[#This Row],[Transaction_ID]],Table1[Transaction_ID],Table1[PC_Optimum_Scanned])</f>
        <v>1</v>
      </c>
      <c r="M478">
        <v>6.98</v>
      </c>
    </row>
    <row r="479" spans="1:13" hidden="1" x14ac:dyDescent="0.45">
      <c r="A479" t="s">
        <v>770</v>
      </c>
      <c r="B479" t="s">
        <v>493</v>
      </c>
      <c r="C479">
        <f>_xlfn.XLOOKUP(Table3[[#This Row],[Transaction_ID]],Table1[Transaction_ID],Table1[Cashier_ID])</f>
        <v>222</v>
      </c>
      <c r="D479" s="3">
        <f>_xlfn.XLOOKUP(Table3[[#This Row],[Transaction_ID]],Table1[Transaction_ID],Table1[Transaction_Date])</f>
        <v>45715</v>
      </c>
      <c r="E479" t="str">
        <f>TEXT(Transactions!$D479,"dddd")</f>
        <v>Thursday</v>
      </c>
      <c r="F479">
        <v>123570</v>
      </c>
      <c r="G479" t="s">
        <v>1247</v>
      </c>
      <c r="H479">
        <v>0</v>
      </c>
      <c r="I479" cm="1">
        <f t="array" ref="I479">_xlfn.XLOOKUP(Table3[[#This Row],[SKU]],Table4[SKU],Products!E$2:E$91)</f>
        <v>5.49</v>
      </c>
      <c r="J479" t="str">
        <f>_xlfn.XLOOKUP(Table3[[#This Row],[Transaction_ID]],Table1[Transaction_ID],Table1[Payment_Method])</f>
        <v>Cash</v>
      </c>
      <c r="K479" t="s">
        <v>745</v>
      </c>
      <c r="L479" t="b">
        <f>_xlfn.XLOOKUP(Table3[[#This Row],[Transaction_ID]],Table1[Transaction_ID],Table1[PC_Optimum_Scanned])</f>
        <v>1</v>
      </c>
      <c r="M479">
        <v>16.47</v>
      </c>
    </row>
    <row r="480" spans="1:13" hidden="1" x14ac:dyDescent="0.45">
      <c r="A480" t="s">
        <v>740</v>
      </c>
      <c r="B480" t="s">
        <v>493</v>
      </c>
      <c r="C480">
        <f>_xlfn.XLOOKUP(Table3[[#This Row],[Transaction_ID]],Table1[Transaction_ID],Table1[Cashier_ID])</f>
        <v>222</v>
      </c>
      <c r="D480" s="3">
        <f>_xlfn.XLOOKUP(Table3[[#This Row],[Transaction_ID]],Table1[Transaction_ID],Table1[Transaction_Date])</f>
        <v>45715</v>
      </c>
      <c r="E480" t="str">
        <f>TEXT(Transactions!$D480,"dddd")</f>
        <v>Thursday</v>
      </c>
      <c r="F480">
        <v>123571</v>
      </c>
      <c r="G480" t="s">
        <v>1246</v>
      </c>
      <c r="H480">
        <v>0</v>
      </c>
      <c r="I480">
        <v>0</v>
      </c>
      <c r="J480" t="str">
        <f>_xlfn.XLOOKUP(Table3[[#This Row],[Transaction_ID]],Table1[Transaction_ID],Table1[Payment_Method])</f>
        <v>Cash</v>
      </c>
      <c r="K480" t="s">
        <v>1253</v>
      </c>
      <c r="L480" t="b">
        <v>0</v>
      </c>
      <c r="M480">
        <v>13.98</v>
      </c>
    </row>
    <row r="481" spans="1:13" hidden="1" x14ac:dyDescent="0.45">
      <c r="A481" t="s">
        <v>888</v>
      </c>
      <c r="B481" t="s">
        <v>264</v>
      </c>
      <c r="C481">
        <f>_xlfn.XLOOKUP(Table3[[#This Row],[Transaction_ID]],Table1[Transaction_ID],Table1[Cashier_ID])</f>
        <v>213</v>
      </c>
      <c r="D481" s="3">
        <f>_xlfn.XLOOKUP(Table3[[#This Row],[Transaction_ID]],Table1[Transaction_ID],Table1[Transaction_Date])</f>
        <v>45715</v>
      </c>
      <c r="E481" t="str">
        <f>TEXT(Transactions!$D481,"dddd")</f>
        <v>Thursday</v>
      </c>
      <c r="F481">
        <v>123596</v>
      </c>
      <c r="G481" t="s">
        <v>748</v>
      </c>
      <c r="H481">
        <v>1</v>
      </c>
      <c r="I481" cm="1">
        <f t="array" ref="I481">_xlfn.XLOOKUP(Table3[[#This Row],[SKU]],Table4[SKU],Products!E$2:E$91)</f>
        <v>3.99</v>
      </c>
      <c r="J481" t="str">
        <f>_xlfn.XLOOKUP(Table3[[#This Row],[Transaction_ID]],Table1[Transaction_ID],Table1[Payment_Method])</f>
        <v>Cash</v>
      </c>
      <c r="K481" t="s">
        <v>745</v>
      </c>
      <c r="L481" t="b">
        <f>_xlfn.XLOOKUP(Table3[[#This Row],[Transaction_ID]],Table1[Transaction_ID],Table1[PC_Optimum_Scanned])</f>
        <v>1</v>
      </c>
      <c r="M481">
        <v>3.99</v>
      </c>
    </row>
    <row r="482" spans="1:13" hidden="1" x14ac:dyDescent="0.45">
      <c r="A482" t="s">
        <v>856</v>
      </c>
      <c r="B482" t="s">
        <v>495</v>
      </c>
      <c r="C482">
        <f>_xlfn.XLOOKUP(Table3[[#This Row],[Transaction_ID]],Table1[Transaction_ID],Table1[Cashier_ID])</f>
        <v>209</v>
      </c>
      <c r="D482" s="3">
        <f>_xlfn.XLOOKUP(Table3[[#This Row],[Transaction_ID]],Table1[Transaction_ID],Table1[Transaction_Date])</f>
        <v>45736</v>
      </c>
      <c r="E482" t="str">
        <f>TEXT(Transactions!$D482,"dddd")</f>
        <v>Thursday</v>
      </c>
      <c r="F482">
        <v>123540</v>
      </c>
      <c r="G482" t="s">
        <v>776</v>
      </c>
      <c r="H482">
        <v>3</v>
      </c>
      <c r="I482" cm="1">
        <f t="array" ref="I482">_xlfn.XLOOKUP(Table3[[#This Row],[SKU]],Table4[SKU],Products!E$2:E$91)</f>
        <v>4.49</v>
      </c>
      <c r="J482" t="str">
        <f>_xlfn.XLOOKUP(Table3[[#This Row],[Transaction_ID]],Table1[Transaction_ID],Table1[Payment_Method])</f>
        <v>Debit Card</v>
      </c>
      <c r="K482" t="s">
        <v>745</v>
      </c>
      <c r="L482" t="b">
        <f>_xlfn.XLOOKUP(Table3[[#This Row],[Transaction_ID]],Table1[Transaction_ID],Table1[PC_Optimum_Scanned])</f>
        <v>1</v>
      </c>
      <c r="M482">
        <v>13.47</v>
      </c>
    </row>
    <row r="483" spans="1:13" hidden="1" x14ac:dyDescent="0.45">
      <c r="A483" t="s">
        <v>1050</v>
      </c>
      <c r="B483" t="s">
        <v>495</v>
      </c>
      <c r="C483">
        <f>_xlfn.XLOOKUP(Table3[[#This Row],[Transaction_ID]],Table1[Transaction_ID],Table1[Cashier_ID])</f>
        <v>209</v>
      </c>
      <c r="D483" s="3">
        <f>_xlfn.XLOOKUP(Table3[[#This Row],[Transaction_ID]],Table1[Transaction_ID],Table1[Transaction_Date])</f>
        <v>45736</v>
      </c>
      <c r="E483" t="str">
        <f>TEXT(Transactions!$D483,"dddd")</f>
        <v>Thursday</v>
      </c>
      <c r="F483">
        <v>123558</v>
      </c>
      <c r="G483" t="s">
        <v>1246</v>
      </c>
      <c r="H483">
        <v>0</v>
      </c>
      <c r="I483">
        <v>0</v>
      </c>
      <c r="J483" t="str">
        <f>_xlfn.XLOOKUP(Table3[[#This Row],[Transaction_ID]],Table1[Transaction_ID],Table1[Payment_Method])</f>
        <v>Debit Card</v>
      </c>
      <c r="K483" t="s">
        <v>1253</v>
      </c>
      <c r="L483" t="b">
        <v>0</v>
      </c>
      <c r="M483">
        <v>7.98</v>
      </c>
    </row>
    <row r="484" spans="1:13" hidden="1" x14ac:dyDescent="0.45">
      <c r="A484" t="s">
        <v>791</v>
      </c>
      <c r="B484" t="s">
        <v>496</v>
      </c>
      <c r="C484">
        <f>_xlfn.XLOOKUP(Table3[[#This Row],[Transaction_ID]],Table1[Transaction_ID],Table1[Cashier_ID])</f>
        <v>215</v>
      </c>
      <c r="D484" s="3">
        <f>_xlfn.XLOOKUP(Table3[[#This Row],[Transaction_ID]],Table1[Transaction_ID],Table1[Transaction_Date])</f>
        <v>45736</v>
      </c>
      <c r="E484" t="str">
        <f>TEXT(Transactions!$D484,"dddd")</f>
        <v>Thursday</v>
      </c>
      <c r="F484">
        <v>123553</v>
      </c>
      <c r="G484" t="s">
        <v>759</v>
      </c>
      <c r="H484">
        <v>4</v>
      </c>
      <c r="I484" cm="1">
        <f t="array" ref="I484">_xlfn.XLOOKUP(Table3[[#This Row],[SKU]],Table4[SKU],Products!E$2:E$91)</f>
        <v>4.99</v>
      </c>
      <c r="J484" t="str">
        <f>_xlfn.XLOOKUP(Table3[[#This Row],[Transaction_ID]],Table1[Transaction_ID],Table1[Payment_Method])</f>
        <v>Debit Card</v>
      </c>
      <c r="K484" t="s">
        <v>745</v>
      </c>
      <c r="L484" t="b">
        <f>_xlfn.XLOOKUP(Table3[[#This Row],[Transaction_ID]],Table1[Transaction_ID],Table1[PC_Optimum_Scanned])</f>
        <v>1</v>
      </c>
      <c r="M484">
        <v>19.96</v>
      </c>
    </row>
    <row r="485" spans="1:13" hidden="1" x14ac:dyDescent="0.45">
      <c r="A485" t="s">
        <v>1163</v>
      </c>
      <c r="B485" t="s">
        <v>496</v>
      </c>
      <c r="C485">
        <f>_xlfn.XLOOKUP(Table3[[#This Row],[Transaction_ID]],Table1[Transaction_ID],Table1[Cashier_ID])</f>
        <v>215</v>
      </c>
      <c r="D485" s="3">
        <f>_xlfn.XLOOKUP(Table3[[#This Row],[Transaction_ID]],Table1[Transaction_ID],Table1[Transaction_Date])</f>
        <v>45736</v>
      </c>
      <c r="E485" t="str">
        <f>TEXT(Transactions!$D485,"dddd")</f>
        <v>Saturday</v>
      </c>
      <c r="F485">
        <v>123543</v>
      </c>
      <c r="G485" t="s">
        <v>1246</v>
      </c>
      <c r="H485">
        <v>0</v>
      </c>
      <c r="I485">
        <v>0</v>
      </c>
      <c r="J485" t="str">
        <f>_xlfn.XLOOKUP(Table3[[#This Row],[Transaction_ID]],Table1[Transaction_ID],Table1[Payment_Method])</f>
        <v>Debit Card</v>
      </c>
      <c r="K485" t="s">
        <v>1253</v>
      </c>
      <c r="L485" t="b">
        <v>0</v>
      </c>
      <c r="M485">
        <v>15.98</v>
      </c>
    </row>
    <row r="486" spans="1:13" hidden="1" x14ac:dyDescent="0.45">
      <c r="A486" t="s">
        <v>820</v>
      </c>
      <c r="B486" t="s">
        <v>498</v>
      </c>
      <c r="C486">
        <f>_xlfn.XLOOKUP(Table3[[#This Row],[Transaction_ID]],Table1[Transaction_ID],Table1[Cashier_ID])</f>
        <v>207</v>
      </c>
      <c r="D486" s="3">
        <f>_xlfn.XLOOKUP(Table3[[#This Row],[Transaction_ID]],Table1[Transaction_ID],Table1[Transaction_Date])</f>
        <v>45708</v>
      </c>
      <c r="E486" t="str">
        <f>TEXT(Transactions!$D486,"dddd")</f>
        <v>Saturday</v>
      </c>
      <c r="F486">
        <v>123541</v>
      </c>
      <c r="G486" t="s">
        <v>1247</v>
      </c>
      <c r="H486">
        <v>0</v>
      </c>
      <c r="I486" cm="1">
        <f t="array" ref="I486">_xlfn.XLOOKUP(Table3[[#This Row],[SKU]],Table4[SKU],Products!E$2:E$91)</f>
        <v>6.99</v>
      </c>
      <c r="J486" t="str">
        <f>_xlfn.XLOOKUP(Table3[[#This Row],[Transaction_ID]],Table1[Transaction_ID],Table1[Payment_Method])</f>
        <v>Cash</v>
      </c>
      <c r="K486" t="s">
        <v>745</v>
      </c>
      <c r="L486" t="b">
        <f>_xlfn.XLOOKUP(Table3[[#This Row],[Transaction_ID]],Table1[Transaction_ID],Table1[PC_Optimum_Scanned])</f>
        <v>1</v>
      </c>
      <c r="M486">
        <v>13.98</v>
      </c>
    </row>
    <row r="487" spans="1:13" hidden="1" x14ac:dyDescent="0.45">
      <c r="A487" t="s">
        <v>778</v>
      </c>
      <c r="B487" t="s">
        <v>265</v>
      </c>
      <c r="C487">
        <f>_xlfn.XLOOKUP(Table3[[#This Row],[Transaction_ID]],Table1[Transaction_ID],Table1[Cashier_ID])</f>
        <v>220</v>
      </c>
      <c r="D487" s="3">
        <f>_xlfn.XLOOKUP(Table3[[#This Row],[Transaction_ID]],Table1[Transaction_ID],Table1[Transaction_Date])</f>
        <v>45708</v>
      </c>
      <c r="E487" t="str">
        <f>TEXT(Transactions!$D487,"dddd")</f>
        <v>Saturday</v>
      </c>
      <c r="F487">
        <v>123569</v>
      </c>
      <c r="G487" t="s">
        <v>759</v>
      </c>
      <c r="H487">
        <v>5</v>
      </c>
      <c r="I487" cm="1">
        <f t="array" ref="I487">_xlfn.XLOOKUP(Table3[[#This Row],[SKU]],Table4[SKU],Products!E$2:E$91)</f>
        <v>3.99</v>
      </c>
      <c r="J487" t="str">
        <f>_xlfn.XLOOKUP(Table3[[#This Row],[Transaction_ID]],Table1[Transaction_ID],Table1[Payment_Method])</f>
        <v>Cash</v>
      </c>
      <c r="K487" t="s">
        <v>745</v>
      </c>
      <c r="L487" t="b">
        <f>_xlfn.XLOOKUP(Table3[[#This Row],[Transaction_ID]],Table1[Transaction_ID],Table1[PC_Optimum_Scanned])</f>
        <v>1</v>
      </c>
      <c r="M487">
        <v>19.95</v>
      </c>
    </row>
    <row r="488" spans="1:13" hidden="1" x14ac:dyDescent="0.45">
      <c r="A488" t="s">
        <v>795</v>
      </c>
      <c r="B488" t="s">
        <v>268</v>
      </c>
      <c r="C488">
        <f>_xlfn.XLOOKUP(Table3[[#This Row],[Transaction_ID]],Table1[Transaction_ID],Table1[Cashier_ID])</f>
        <v>221</v>
      </c>
      <c r="D488" s="3">
        <f>_xlfn.XLOOKUP(Table3[[#This Row],[Transaction_ID]],Table1[Transaction_ID],Table1[Transaction_Date])</f>
        <v>45746</v>
      </c>
      <c r="E488" t="str">
        <f>TEXT(Transactions!$D488,"dddd")</f>
        <v>Saturday</v>
      </c>
      <c r="F488">
        <v>123595</v>
      </c>
      <c r="G488" t="s">
        <v>1249</v>
      </c>
      <c r="H488">
        <f>_xlfn.XLOOKUP(Table3[[#This Row],[SKU]],Table1[SKU],Table1[Quantity_Sold])</f>
        <v>5</v>
      </c>
      <c r="I488" cm="1">
        <f t="array" ref="I488">_xlfn.XLOOKUP(Table3[[#This Row],[SKU]],Table4[SKU],Products!E$2:E$91)</f>
        <v>2.99</v>
      </c>
      <c r="J488" t="str">
        <f>_xlfn.XLOOKUP(Table3[[#This Row],[Transaction_ID]],Table1[Transaction_ID],Table1[Payment_Method])</f>
        <v>Cash</v>
      </c>
      <c r="K488" t="s">
        <v>745</v>
      </c>
      <c r="L488" t="b">
        <f>_xlfn.XLOOKUP(Table3[[#This Row],[Transaction_ID]],Table1[Transaction_ID],Table1[PC_Optimum_Scanned])</f>
        <v>1</v>
      </c>
      <c r="M488">
        <v>14.95</v>
      </c>
    </row>
    <row r="489" spans="1:13" hidden="1" x14ac:dyDescent="0.45">
      <c r="A489" t="s">
        <v>814</v>
      </c>
      <c r="B489" t="s">
        <v>268</v>
      </c>
      <c r="C489">
        <f>_xlfn.XLOOKUP(Table3[[#This Row],[Transaction_ID]],Table1[Transaction_ID],Table1[Cashier_ID])</f>
        <v>221</v>
      </c>
      <c r="D489" s="3">
        <f>_xlfn.XLOOKUP(Table3[[#This Row],[Transaction_ID]],Table1[Transaction_ID],Table1[Transaction_Date])</f>
        <v>45746</v>
      </c>
      <c r="E489" t="str">
        <f>TEXT(Transactions!$D489,"dddd")</f>
        <v>Sunday</v>
      </c>
      <c r="F489">
        <v>123590</v>
      </c>
      <c r="G489" t="s">
        <v>748</v>
      </c>
      <c r="H489">
        <v>1</v>
      </c>
      <c r="I489" cm="1">
        <f t="array" ref="I489">_xlfn.XLOOKUP(Table3[[#This Row],[SKU]],Table4[SKU],Products!E$2:E$91)</f>
        <v>6.99</v>
      </c>
      <c r="J489" t="str">
        <f>_xlfn.XLOOKUP(Table3[[#This Row],[Transaction_ID]],Table1[Transaction_ID],Table1[Payment_Method])</f>
        <v>Cash</v>
      </c>
      <c r="K489" t="s">
        <v>745</v>
      </c>
      <c r="L489" t="b">
        <f>_xlfn.XLOOKUP(Table3[[#This Row],[Transaction_ID]],Table1[Transaction_ID],Table1[PC_Optimum_Scanned])</f>
        <v>1</v>
      </c>
      <c r="M489">
        <v>34.950000000000003</v>
      </c>
    </row>
    <row r="490" spans="1:13" hidden="1" x14ac:dyDescent="0.45">
      <c r="A490" t="s">
        <v>1136</v>
      </c>
      <c r="B490" t="s">
        <v>268</v>
      </c>
      <c r="C490">
        <f>_xlfn.XLOOKUP(Table3[[#This Row],[Transaction_ID]],Table1[Transaction_ID],Table1[Cashier_ID])</f>
        <v>221</v>
      </c>
      <c r="D490" s="3">
        <f>_xlfn.XLOOKUP(Table3[[#This Row],[Transaction_ID]],Table1[Transaction_ID],Table1[Transaction_Date])</f>
        <v>45746</v>
      </c>
      <c r="E490" t="str">
        <f>TEXT(Transactions!$D490,"dddd")</f>
        <v>Sunday</v>
      </c>
      <c r="F490">
        <v>123547</v>
      </c>
      <c r="G490" t="s">
        <v>1246</v>
      </c>
      <c r="H490">
        <v>0</v>
      </c>
      <c r="I490">
        <v>0</v>
      </c>
      <c r="J490" t="str">
        <f>_xlfn.XLOOKUP(Table3[[#This Row],[Transaction_ID]],Table1[Transaction_ID],Table1[Payment_Method])</f>
        <v>Cash</v>
      </c>
      <c r="K490" t="s">
        <v>1253</v>
      </c>
      <c r="L490" t="b">
        <v>0</v>
      </c>
      <c r="M490">
        <v>2.99</v>
      </c>
    </row>
    <row r="491" spans="1:13" hidden="1" x14ac:dyDescent="0.45">
      <c r="A491" t="s">
        <v>1074</v>
      </c>
      <c r="B491" t="s">
        <v>502</v>
      </c>
      <c r="C491">
        <f>_xlfn.XLOOKUP(Table3[[#This Row],[Transaction_ID]],Table1[Transaction_ID],Table1[Cashier_ID])</f>
        <v>209</v>
      </c>
      <c r="D491" s="3">
        <f>_xlfn.XLOOKUP(Table3[[#This Row],[Transaction_ID]],Table1[Transaction_ID],Table1[Transaction_Date])</f>
        <v>45746</v>
      </c>
      <c r="E491" t="str">
        <f>TEXT(Transactions!$D491,"dddd")</f>
        <v>Thursday</v>
      </c>
      <c r="F491">
        <v>123530</v>
      </c>
      <c r="G491" t="s">
        <v>744</v>
      </c>
      <c r="H491">
        <v>5</v>
      </c>
      <c r="I491" cm="1">
        <f t="array" ref="I491">_xlfn.XLOOKUP(Table3[[#This Row],[SKU]],Table4[SKU],Products!E$2:E$91)</f>
        <v>3.49</v>
      </c>
      <c r="J491" t="str">
        <f>_xlfn.XLOOKUP(Table3[[#This Row],[Transaction_ID]],Table1[Transaction_ID],Table1[Payment_Method])</f>
        <v>Cash</v>
      </c>
      <c r="K491" t="s">
        <v>745</v>
      </c>
      <c r="L491" t="b">
        <f>_xlfn.XLOOKUP(Table3[[#This Row],[Transaction_ID]],Table1[Transaction_ID],Table1[PC_Optimum_Scanned])</f>
        <v>1</v>
      </c>
      <c r="M491">
        <v>17.45</v>
      </c>
    </row>
    <row r="492" spans="1:13" hidden="1" x14ac:dyDescent="0.45">
      <c r="A492" t="s">
        <v>1182</v>
      </c>
      <c r="B492" t="s">
        <v>503</v>
      </c>
      <c r="C492">
        <f>_xlfn.XLOOKUP(Table3[[#This Row],[Transaction_ID]],Table1[Transaction_ID],Table1[Cashier_ID])</f>
        <v>212</v>
      </c>
      <c r="D492" s="3">
        <f>_xlfn.XLOOKUP(Table3[[#This Row],[Transaction_ID]],Table1[Transaction_ID],Table1[Transaction_Date])</f>
        <v>45736</v>
      </c>
      <c r="E492" t="str">
        <f>TEXT(Transactions!$D492,"dddd")</f>
        <v>Thursday</v>
      </c>
      <c r="F492">
        <v>123538</v>
      </c>
      <c r="G492" t="s">
        <v>776</v>
      </c>
      <c r="H492">
        <v>1</v>
      </c>
      <c r="I492" cm="1">
        <f t="array" ref="I492">_xlfn.XLOOKUP(Table3[[#This Row],[SKU]],Table4[SKU],Products!E$2:E$91)</f>
        <v>5.49</v>
      </c>
      <c r="J492" t="str">
        <f>_xlfn.XLOOKUP(Table3[[#This Row],[Transaction_ID]],Table1[Transaction_ID],Table1[Payment_Method])</f>
        <v>Cash</v>
      </c>
      <c r="K492" t="s">
        <v>745</v>
      </c>
      <c r="L492" t="b">
        <f>_xlfn.XLOOKUP(Table3[[#This Row],[Transaction_ID]],Table1[Transaction_ID],Table1[PC_Optimum_Scanned])</f>
        <v>1</v>
      </c>
      <c r="M492">
        <v>10.98</v>
      </c>
    </row>
    <row r="493" spans="1:13" hidden="1" x14ac:dyDescent="0.45">
      <c r="A493" t="s">
        <v>853</v>
      </c>
      <c r="B493" t="s">
        <v>504</v>
      </c>
      <c r="C493">
        <f>_xlfn.XLOOKUP(Table3[[#This Row],[Transaction_ID]],Table1[Transaction_ID],Table1[Cashier_ID])</f>
        <v>219</v>
      </c>
      <c r="D493" s="3">
        <f>_xlfn.XLOOKUP(Table3[[#This Row],[Transaction_ID]],Table1[Transaction_ID],Table1[Transaction_Date])</f>
        <v>45736</v>
      </c>
      <c r="E493" t="str">
        <f>TEXT(Transactions!$D493,"dddd")</f>
        <v>Thursday</v>
      </c>
      <c r="F493">
        <v>123547</v>
      </c>
      <c r="G493" t="s">
        <v>1247</v>
      </c>
      <c r="H493">
        <v>0</v>
      </c>
      <c r="I493" cm="1">
        <f t="array" ref="I493">_xlfn.XLOOKUP(Table3[[#This Row],[SKU]],Table4[SKU],Products!E$2:E$91)</f>
        <v>2.99</v>
      </c>
      <c r="J493" t="str">
        <f>_xlfn.XLOOKUP(Table3[[#This Row],[Transaction_ID]],Table1[Transaction_ID],Table1[Payment_Method])</f>
        <v>Credit Card</v>
      </c>
      <c r="K493" t="s">
        <v>745</v>
      </c>
      <c r="L493" t="b">
        <f>_xlfn.XLOOKUP(Table3[[#This Row],[Transaction_ID]],Table1[Transaction_ID],Table1[PC_Optimum_Scanned])</f>
        <v>1</v>
      </c>
      <c r="M493">
        <v>2.99</v>
      </c>
    </row>
    <row r="494" spans="1:13" hidden="1" x14ac:dyDescent="0.45">
      <c r="A494" t="s">
        <v>958</v>
      </c>
      <c r="B494" t="s">
        <v>507</v>
      </c>
      <c r="C494">
        <f>_xlfn.XLOOKUP(Table3[[#This Row],[Transaction_ID]],Table1[Transaction_ID],Table1[Cashier_ID])</f>
        <v>217</v>
      </c>
      <c r="D494" s="3">
        <f>_xlfn.XLOOKUP(Table3[[#This Row],[Transaction_ID]],Table1[Transaction_ID],Table1[Transaction_Date])</f>
        <v>45694</v>
      </c>
      <c r="E494" t="str">
        <f>TEXT(Transactions!$D494,"dddd")</f>
        <v>Thursday</v>
      </c>
      <c r="F494">
        <v>123514</v>
      </c>
      <c r="G494" t="s">
        <v>1247</v>
      </c>
      <c r="H494">
        <v>0</v>
      </c>
      <c r="I494" cm="1">
        <f t="array" ref="I494">_xlfn.XLOOKUP(Table3[[#This Row],[SKU]],Table4[SKU],Products!E$2:E$91)</f>
        <v>9.99</v>
      </c>
      <c r="J494" t="str">
        <f>_xlfn.XLOOKUP(Table3[[#This Row],[Transaction_ID]],Table1[Transaction_ID],Table1[Payment_Method])</f>
        <v>Credit Card</v>
      </c>
      <c r="K494" t="s">
        <v>745</v>
      </c>
      <c r="L494" t="b">
        <f>_xlfn.XLOOKUP(Table3[[#This Row],[Transaction_ID]],Table1[Transaction_ID],Table1[PC_Optimum_Scanned])</f>
        <v>1</v>
      </c>
      <c r="M494">
        <v>9.99</v>
      </c>
    </row>
    <row r="495" spans="1:13" hidden="1" x14ac:dyDescent="0.45">
      <c r="A495" t="s">
        <v>1175</v>
      </c>
      <c r="B495" t="s">
        <v>508</v>
      </c>
      <c r="C495">
        <f>_xlfn.XLOOKUP(Table3[[#This Row],[Transaction_ID]],Table1[Transaction_ID],Table1[Cashier_ID])</f>
        <v>220</v>
      </c>
      <c r="D495" s="3">
        <f>_xlfn.XLOOKUP(Table3[[#This Row],[Transaction_ID]],Table1[Transaction_ID],Table1[Transaction_Date])</f>
        <v>45727</v>
      </c>
      <c r="E495" t="str">
        <f>TEXT(Transactions!$D495,"dddd")</f>
        <v>Thursday</v>
      </c>
      <c r="F495">
        <v>123538</v>
      </c>
      <c r="G495" t="s">
        <v>744</v>
      </c>
      <c r="H495">
        <v>1</v>
      </c>
      <c r="I495" cm="1">
        <f t="array" ref="I495">_xlfn.XLOOKUP(Table3[[#This Row],[SKU]],Table4[SKU],Products!E$2:E$91)</f>
        <v>5.49</v>
      </c>
      <c r="J495" t="str">
        <f>_xlfn.XLOOKUP(Table3[[#This Row],[Transaction_ID]],Table1[Transaction_ID],Table1[Payment_Method])</f>
        <v>Debit Card</v>
      </c>
      <c r="K495" t="s">
        <v>745</v>
      </c>
      <c r="L495" t="b">
        <f>_xlfn.XLOOKUP(Table3[[#This Row],[Transaction_ID]],Table1[Transaction_ID],Table1[PC_Optimum_Scanned])</f>
        <v>1</v>
      </c>
      <c r="M495">
        <v>5.49</v>
      </c>
    </row>
    <row r="496" spans="1:13" hidden="1" x14ac:dyDescent="0.45">
      <c r="A496" t="s">
        <v>1075</v>
      </c>
      <c r="B496" t="s">
        <v>271</v>
      </c>
      <c r="C496">
        <f>_xlfn.XLOOKUP(Table3[[#This Row],[Transaction_ID]],Table1[Transaction_ID],Table1[Cashier_ID])</f>
        <v>210</v>
      </c>
      <c r="D496" s="3">
        <f>_xlfn.XLOOKUP(Table3[[#This Row],[Transaction_ID]],Table1[Transaction_ID],Table1[Transaction_Date])</f>
        <v>45694</v>
      </c>
      <c r="E496" t="str">
        <f>TEXT(Transactions!$D496,"dddd")</f>
        <v>Tuesday</v>
      </c>
      <c r="F496">
        <v>123534</v>
      </c>
      <c r="G496" t="s">
        <v>1249</v>
      </c>
      <c r="H496">
        <v>1</v>
      </c>
      <c r="I496">
        <f>IF(AND(Table3[[#This Row],[Return_Reason]]="50% Missed",Table3[[#This Row],[Original_Amount_Paid]]&gt;0),Table3[[#This Row],[Original_Amount_Paid]]/2,0)</f>
        <v>27.475000000000001</v>
      </c>
      <c r="J496" t="str">
        <f>_xlfn.XLOOKUP(Table3[[#This Row],[Transaction_ID]],Table1[Transaction_ID],Table1[Payment_Method])</f>
        <v>Debit Card</v>
      </c>
      <c r="K496" t="s">
        <v>745</v>
      </c>
      <c r="L496" t="b">
        <f>_xlfn.XLOOKUP(Table3[[#This Row],[Transaction_ID]],Table1[Transaction_ID],Table1[PC_Optimum_Scanned])</f>
        <v>1</v>
      </c>
      <c r="M496">
        <v>54.95</v>
      </c>
    </row>
    <row r="497" spans="1:13" hidden="1" x14ac:dyDescent="0.45">
      <c r="A497" t="s">
        <v>1157</v>
      </c>
      <c r="B497" t="s">
        <v>271</v>
      </c>
      <c r="C497">
        <f>_xlfn.XLOOKUP(Table3[[#This Row],[Transaction_ID]],Table1[Transaction_ID],Table1[Cashier_ID])</f>
        <v>210</v>
      </c>
      <c r="D497" s="3">
        <f>_xlfn.XLOOKUP(Table3[[#This Row],[Transaction_ID]],Table1[Transaction_ID],Table1[Transaction_Date])</f>
        <v>45694</v>
      </c>
      <c r="E497" t="str">
        <f>TEXT(Transactions!$D497,"dddd")</f>
        <v>Tuesday</v>
      </c>
      <c r="F497">
        <v>123570</v>
      </c>
      <c r="G497" t="s">
        <v>748</v>
      </c>
      <c r="H497">
        <v>4</v>
      </c>
      <c r="I497" cm="1">
        <f t="array" ref="I497">_xlfn.XLOOKUP(Table3[[#This Row],[SKU]],Table4[SKU],Products!E$2:E$91)</f>
        <v>5.49</v>
      </c>
      <c r="J497" t="str">
        <f>_xlfn.XLOOKUP(Table3[[#This Row],[Transaction_ID]],Table1[Transaction_ID],Table1[Payment_Method])</f>
        <v>Debit Card</v>
      </c>
      <c r="K497" t="s">
        <v>745</v>
      </c>
      <c r="L497" t="b">
        <f>_xlfn.XLOOKUP(Table3[[#This Row],[Transaction_ID]],Table1[Transaction_ID],Table1[PC_Optimum_Scanned])</f>
        <v>1</v>
      </c>
      <c r="M497">
        <v>21.96</v>
      </c>
    </row>
    <row r="498" spans="1:13" hidden="1" x14ac:dyDescent="0.45">
      <c r="A498" t="s">
        <v>773</v>
      </c>
      <c r="B498" t="s">
        <v>271</v>
      </c>
      <c r="C498">
        <f>_xlfn.XLOOKUP(Table3[[#This Row],[Transaction_ID]],Table1[Transaction_ID],Table1[Cashier_ID])</f>
        <v>210</v>
      </c>
      <c r="D498" s="3">
        <f>_xlfn.XLOOKUP(Table3[[#This Row],[Transaction_ID]],Table1[Transaction_ID],Table1[Transaction_Date])</f>
        <v>45694</v>
      </c>
      <c r="E498" t="str">
        <f>TEXT(Transactions!$D498,"dddd")</f>
        <v>Tuesday</v>
      </c>
      <c r="F498">
        <v>123576</v>
      </c>
      <c r="G498" t="s">
        <v>759</v>
      </c>
      <c r="H498">
        <v>1</v>
      </c>
      <c r="I498" cm="1">
        <f t="array" ref="I498">_xlfn.XLOOKUP(Table3[[#This Row],[SKU]],Table4[SKU],Products!E$2:E$91)</f>
        <v>2.99</v>
      </c>
      <c r="J498" t="str">
        <f>_xlfn.XLOOKUP(Table3[[#This Row],[Transaction_ID]],Table1[Transaction_ID],Table1[Payment_Method])</f>
        <v>Debit Card</v>
      </c>
      <c r="K498" t="s">
        <v>745</v>
      </c>
      <c r="L498" t="b">
        <f>_xlfn.XLOOKUP(Table3[[#This Row],[Transaction_ID]],Table1[Transaction_ID],Table1[PC_Optimum_Scanned])</f>
        <v>1</v>
      </c>
      <c r="M498">
        <v>11.96</v>
      </c>
    </row>
    <row r="499" spans="1:13" hidden="1" x14ac:dyDescent="0.45">
      <c r="A499" t="s">
        <v>1017</v>
      </c>
      <c r="B499" t="s">
        <v>509</v>
      </c>
      <c r="C499">
        <f>_xlfn.XLOOKUP(Table3[[#This Row],[Transaction_ID]],Table1[Transaction_ID],Table1[Cashier_ID])</f>
        <v>207</v>
      </c>
      <c r="D499" s="3">
        <f>_xlfn.XLOOKUP(Table3[[#This Row],[Transaction_ID]],Table1[Transaction_ID],Table1[Transaction_Date])</f>
        <v>45694</v>
      </c>
      <c r="E499" t="str">
        <f>TEXT(Transactions!$D499,"dddd")</f>
        <v>Thursday</v>
      </c>
      <c r="F499">
        <v>123512</v>
      </c>
      <c r="G499" t="s">
        <v>753</v>
      </c>
      <c r="H499">
        <v>5</v>
      </c>
      <c r="I499">
        <v>0</v>
      </c>
      <c r="J499" t="str">
        <f>_xlfn.XLOOKUP(Table3[[#This Row],[Transaction_ID]],Table1[Transaction_ID],Table1[Payment_Method])</f>
        <v>Credit Card</v>
      </c>
      <c r="K499" t="s">
        <v>1253</v>
      </c>
      <c r="L499" t="b">
        <v>0</v>
      </c>
      <c r="M499">
        <v>17.45</v>
      </c>
    </row>
    <row r="500" spans="1:13" hidden="1" x14ac:dyDescent="0.45">
      <c r="A500" t="s">
        <v>1170</v>
      </c>
      <c r="B500" t="s">
        <v>509</v>
      </c>
      <c r="C500">
        <f>_xlfn.XLOOKUP(Table3[[#This Row],[Transaction_ID]],Table1[Transaction_ID],Table1[Cashier_ID])</f>
        <v>207</v>
      </c>
      <c r="D500" s="3">
        <f>_xlfn.XLOOKUP(Table3[[#This Row],[Transaction_ID]],Table1[Transaction_ID],Table1[Transaction_Date])</f>
        <v>45694</v>
      </c>
      <c r="E500" t="str">
        <f>TEXT(Transactions!$D500,"dddd")</f>
        <v>Thursday</v>
      </c>
      <c r="F500">
        <v>123522</v>
      </c>
      <c r="G500" t="s">
        <v>768</v>
      </c>
      <c r="H500">
        <v>3</v>
      </c>
      <c r="I500" cm="1">
        <f t="array" ref="I500">_xlfn.XLOOKUP(Table3[[#This Row],[SKU]],Table4[SKU],Products!E$2:E$91)</f>
        <v>4.49</v>
      </c>
      <c r="J500" t="str">
        <f>_xlfn.XLOOKUP(Table3[[#This Row],[Transaction_ID]],Table1[Transaction_ID],Table1[Payment_Method])</f>
        <v>Credit Card</v>
      </c>
      <c r="K500" t="s">
        <v>745</v>
      </c>
      <c r="L500" t="b">
        <f>_xlfn.XLOOKUP(Table3[[#This Row],[Transaction_ID]],Table1[Transaction_ID],Table1[PC_Optimum_Scanned])</f>
        <v>1</v>
      </c>
      <c r="M500">
        <v>13.47</v>
      </c>
    </row>
    <row r="501" spans="1:13" hidden="1" x14ac:dyDescent="0.45">
      <c r="A501" t="s">
        <v>749</v>
      </c>
      <c r="B501" t="s">
        <v>510</v>
      </c>
      <c r="C501">
        <f>_xlfn.XLOOKUP(Table3[[#This Row],[Transaction_ID]],Table1[Transaction_ID],Table1[Cashier_ID])</f>
        <v>212</v>
      </c>
      <c r="D501" s="3">
        <f>_xlfn.XLOOKUP(Table3[[#This Row],[Transaction_ID]],Table1[Transaction_ID],Table1[Transaction_Date])</f>
        <v>45749</v>
      </c>
      <c r="E501" t="str">
        <f>TEXT(Transactions!$D501,"dddd")</f>
        <v>Wednesday</v>
      </c>
      <c r="F501">
        <v>123562</v>
      </c>
      <c r="G501" t="s">
        <v>1246</v>
      </c>
      <c r="H501">
        <v>0</v>
      </c>
      <c r="I501">
        <v>0</v>
      </c>
      <c r="J501" t="str">
        <f>_xlfn.XLOOKUP(Table3[[#This Row],[Transaction_ID]],Table1[Transaction_ID],Table1[Payment_Method])</f>
        <v>Credit Card</v>
      </c>
      <c r="K501" t="s">
        <v>1253</v>
      </c>
      <c r="L501" t="b">
        <v>0</v>
      </c>
      <c r="M501">
        <v>11.98</v>
      </c>
    </row>
  </sheetData>
  <phoneticPr fontId="2" type="noConversion"/>
  <pageMargins left="0.75" right="0.75" top="1" bottom="1" header="0.5" footer="0.5"/>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91"/>
  <sheetViews>
    <sheetView workbookViewId="0">
      <selection activeCell="F30" sqref="F30"/>
    </sheetView>
  </sheetViews>
  <sheetFormatPr defaultColWidth="8.796875" defaultRowHeight="14.25" x14ac:dyDescent="0.45"/>
  <cols>
    <col min="2" max="2" width="34" bestFit="1" customWidth="1"/>
    <col min="3" max="3" width="30.86328125" customWidth="1"/>
    <col min="4" max="4" width="13.6640625" customWidth="1"/>
    <col min="5" max="5" width="8.46484375" customWidth="1"/>
    <col min="6" max="6" width="19.33203125" customWidth="1"/>
    <col min="7" max="7" width="16" customWidth="1"/>
    <col min="8" max="8" width="14.1328125" customWidth="1"/>
    <col min="9" max="9" width="54.33203125" bestFit="1" customWidth="1"/>
    <col min="10" max="10" width="15" customWidth="1"/>
    <col min="11" max="11" width="16.46484375" customWidth="1"/>
    <col min="12" max="12" width="15.1328125" customWidth="1"/>
  </cols>
  <sheetData>
    <row r="1" spans="1:12" x14ac:dyDescent="0.45">
      <c r="A1" t="s">
        <v>2</v>
      </c>
      <c r="B1" t="s">
        <v>516</v>
      </c>
      <c r="C1" t="s">
        <v>517</v>
      </c>
      <c r="D1" t="s">
        <v>518</v>
      </c>
      <c r="E1" t="s">
        <v>519</v>
      </c>
      <c r="F1" t="s">
        <v>730</v>
      </c>
      <c r="G1" t="s">
        <v>515</v>
      </c>
      <c r="H1" t="s">
        <v>520</v>
      </c>
      <c r="I1" t="s">
        <v>521</v>
      </c>
      <c r="J1" t="s">
        <v>522</v>
      </c>
      <c r="K1" t="s">
        <v>523</v>
      </c>
      <c r="L1" t="s">
        <v>524</v>
      </c>
    </row>
    <row r="2" spans="1:12" x14ac:dyDescent="0.45">
      <c r="A2">
        <v>123511</v>
      </c>
      <c r="B2" t="s">
        <v>525</v>
      </c>
      <c r="C2" t="s">
        <v>603</v>
      </c>
      <c r="D2" t="s">
        <v>605</v>
      </c>
      <c r="E2">
        <v>2.4900000000000002</v>
      </c>
      <c r="F2">
        <v>2</v>
      </c>
      <c r="H2" t="s">
        <v>607</v>
      </c>
      <c r="I2" t="s">
        <v>631</v>
      </c>
      <c r="J2" t="s">
        <v>712</v>
      </c>
      <c r="K2" t="s">
        <v>722</v>
      </c>
      <c r="L2">
        <v>8</v>
      </c>
    </row>
    <row r="3" spans="1:12" x14ac:dyDescent="0.45">
      <c r="A3">
        <v>123512</v>
      </c>
      <c r="B3" t="s">
        <v>526</v>
      </c>
      <c r="C3" t="s">
        <v>603</v>
      </c>
      <c r="D3" t="s">
        <v>605</v>
      </c>
      <c r="E3">
        <v>3.49</v>
      </c>
      <c r="H3" t="s">
        <v>608</v>
      </c>
      <c r="I3" t="s">
        <v>632</v>
      </c>
      <c r="J3" t="s">
        <v>712</v>
      </c>
      <c r="K3" t="s">
        <v>722</v>
      </c>
      <c r="L3">
        <v>7</v>
      </c>
    </row>
    <row r="4" spans="1:12" x14ac:dyDescent="0.45">
      <c r="A4">
        <v>123513</v>
      </c>
      <c r="B4" t="s">
        <v>527</v>
      </c>
      <c r="C4" t="s">
        <v>603</v>
      </c>
      <c r="D4" t="s">
        <v>605</v>
      </c>
      <c r="E4">
        <v>2.99</v>
      </c>
      <c r="G4">
        <v>1000</v>
      </c>
      <c r="H4" t="s">
        <v>608</v>
      </c>
      <c r="I4" t="s">
        <v>633</v>
      </c>
      <c r="J4" t="s">
        <v>712</v>
      </c>
      <c r="K4" t="s">
        <v>722</v>
      </c>
      <c r="L4">
        <v>7</v>
      </c>
    </row>
    <row r="5" spans="1:12" x14ac:dyDescent="0.45">
      <c r="A5">
        <v>123514</v>
      </c>
      <c r="B5" t="s">
        <v>528</v>
      </c>
      <c r="C5" t="s">
        <v>603</v>
      </c>
      <c r="D5" t="s">
        <v>605</v>
      </c>
      <c r="E5">
        <v>9.99</v>
      </c>
      <c r="H5" t="s">
        <v>609</v>
      </c>
      <c r="I5" t="s">
        <v>634</v>
      </c>
      <c r="J5" t="s">
        <v>713</v>
      </c>
      <c r="K5" t="s">
        <v>723</v>
      </c>
      <c r="L5">
        <v>7</v>
      </c>
    </row>
    <row r="6" spans="1:12" x14ac:dyDescent="0.45">
      <c r="A6">
        <v>123515</v>
      </c>
      <c r="B6" t="s">
        <v>529</v>
      </c>
      <c r="C6" t="s">
        <v>603</v>
      </c>
      <c r="D6" t="s">
        <v>605</v>
      </c>
      <c r="E6">
        <v>5.99</v>
      </c>
      <c r="H6" t="s">
        <v>610</v>
      </c>
      <c r="I6" t="s">
        <v>635</v>
      </c>
      <c r="J6" t="s">
        <v>713</v>
      </c>
      <c r="K6" t="s">
        <v>723</v>
      </c>
      <c r="L6">
        <v>7</v>
      </c>
    </row>
    <row r="7" spans="1:12" x14ac:dyDescent="0.45">
      <c r="A7">
        <v>123516</v>
      </c>
      <c r="B7" t="s">
        <v>530</v>
      </c>
      <c r="C7" t="s">
        <v>603</v>
      </c>
      <c r="D7" t="s">
        <v>605</v>
      </c>
      <c r="E7">
        <v>7.99</v>
      </c>
      <c r="H7" t="s">
        <v>610</v>
      </c>
      <c r="I7" t="s">
        <v>636</v>
      </c>
      <c r="J7" t="s">
        <v>713</v>
      </c>
      <c r="K7" t="s">
        <v>722</v>
      </c>
      <c r="L7">
        <v>5</v>
      </c>
    </row>
    <row r="8" spans="1:12" x14ac:dyDescent="0.45">
      <c r="A8">
        <v>123517</v>
      </c>
      <c r="B8" t="s">
        <v>531</v>
      </c>
      <c r="C8" t="s">
        <v>603</v>
      </c>
      <c r="D8" t="s">
        <v>605</v>
      </c>
      <c r="E8">
        <v>2.4900000000000002</v>
      </c>
      <c r="H8" t="s">
        <v>611</v>
      </c>
      <c r="I8" t="s">
        <v>637</v>
      </c>
      <c r="J8" t="s">
        <v>714</v>
      </c>
      <c r="K8" t="s">
        <v>722</v>
      </c>
      <c r="L8">
        <v>7</v>
      </c>
    </row>
    <row r="9" spans="1:12" x14ac:dyDescent="0.45">
      <c r="A9">
        <v>123518</v>
      </c>
      <c r="B9" t="s">
        <v>532</v>
      </c>
      <c r="C9" t="s">
        <v>603</v>
      </c>
      <c r="D9" t="s">
        <v>605</v>
      </c>
      <c r="E9">
        <v>1.99</v>
      </c>
      <c r="H9" t="s">
        <v>611</v>
      </c>
      <c r="I9" t="s">
        <v>638</v>
      </c>
      <c r="J9" t="s">
        <v>714</v>
      </c>
      <c r="K9" t="s">
        <v>722</v>
      </c>
      <c r="L9">
        <v>8</v>
      </c>
    </row>
    <row r="10" spans="1:12" x14ac:dyDescent="0.45">
      <c r="A10">
        <v>123519</v>
      </c>
      <c r="B10" t="s">
        <v>533</v>
      </c>
      <c r="C10" t="s">
        <v>603</v>
      </c>
      <c r="D10" t="s">
        <v>605</v>
      </c>
      <c r="E10">
        <v>1.99</v>
      </c>
      <c r="H10" t="s">
        <v>611</v>
      </c>
      <c r="I10" t="s">
        <v>639</v>
      </c>
      <c r="J10" t="s">
        <v>714</v>
      </c>
      <c r="K10" t="s">
        <v>722</v>
      </c>
      <c r="L10">
        <v>8</v>
      </c>
    </row>
    <row r="11" spans="1:12" x14ac:dyDescent="0.45">
      <c r="A11">
        <v>123520</v>
      </c>
      <c r="B11" t="s">
        <v>534</v>
      </c>
      <c r="C11" t="s">
        <v>603</v>
      </c>
      <c r="D11" t="s">
        <v>605</v>
      </c>
      <c r="E11">
        <v>3.49</v>
      </c>
      <c r="G11">
        <v>2000</v>
      </c>
      <c r="H11" t="s">
        <v>612</v>
      </c>
      <c r="I11" t="s">
        <v>640</v>
      </c>
      <c r="J11" t="s">
        <v>714</v>
      </c>
      <c r="K11" t="s">
        <v>724</v>
      </c>
      <c r="L11">
        <v>6</v>
      </c>
    </row>
    <row r="12" spans="1:12" x14ac:dyDescent="0.45">
      <c r="A12">
        <v>123521</v>
      </c>
      <c r="B12" t="s">
        <v>535</v>
      </c>
      <c r="C12" t="s">
        <v>603</v>
      </c>
      <c r="D12" t="s">
        <v>605</v>
      </c>
      <c r="E12">
        <v>3.99</v>
      </c>
      <c r="H12" t="s">
        <v>609</v>
      </c>
      <c r="I12" t="s">
        <v>641</v>
      </c>
      <c r="J12" t="s">
        <v>713</v>
      </c>
      <c r="K12" t="s">
        <v>725</v>
      </c>
      <c r="L12">
        <v>8</v>
      </c>
    </row>
    <row r="13" spans="1:12" x14ac:dyDescent="0.45">
      <c r="A13">
        <v>123522</v>
      </c>
      <c r="B13" t="s">
        <v>536</v>
      </c>
      <c r="C13" t="s">
        <v>603</v>
      </c>
      <c r="D13" t="s">
        <v>605</v>
      </c>
      <c r="E13">
        <v>4.49</v>
      </c>
      <c r="H13" t="s">
        <v>609</v>
      </c>
      <c r="I13" t="s">
        <v>642</v>
      </c>
      <c r="J13" t="s">
        <v>713</v>
      </c>
      <c r="K13" t="s">
        <v>725</v>
      </c>
      <c r="L13">
        <v>8</v>
      </c>
    </row>
    <row r="14" spans="1:12" x14ac:dyDescent="0.45">
      <c r="A14">
        <v>123523</v>
      </c>
      <c r="B14" t="s">
        <v>537</v>
      </c>
      <c r="C14" t="s">
        <v>603</v>
      </c>
      <c r="D14" t="s">
        <v>605</v>
      </c>
      <c r="E14">
        <v>5.99</v>
      </c>
      <c r="H14" t="s">
        <v>610</v>
      </c>
      <c r="I14" t="s">
        <v>643</v>
      </c>
      <c r="J14" t="s">
        <v>713</v>
      </c>
      <c r="K14" t="s">
        <v>726</v>
      </c>
      <c r="L14">
        <v>7</v>
      </c>
    </row>
    <row r="15" spans="1:12" x14ac:dyDescent="0.45">
      <c r="A15">
        <v>123524</v>
      </c>
      <c r="B15" t="s">
        <v>538</v>
      </c>
      <c r="C15" t="s">
        <v>603</v>
      </c>
      <c r="D15" t="s">
        <v>605</v>
      </c>
      <c r="E15">
        <v>2.99</v>
      </c>
      <c r="H15" t="s">
        <v>613</v>
      </c>
      <c r="I15" t="s">
        <v>644</v>
      </c>
      <c r="J15" t="s">
        <v>712</v>
      </c>
      <c r="K15" t="s">
        <v>727</v>
      </c>
      <c r="L15">
        <v>8</v>
      </c>
    </row>
    <row r="16" spans="1:12" x14ac:dyDescent="0.45">
      <c r="A16">
        <v>123525</v>
      </c>
      <c r="B16" t="s">
        <v>539</v>
      </c>
      <c r="C16" t="s">
        <v>603</v>
      </c>
      <c r="D16" t="s">
        <v>605</v>
      </c>
      <c r="E16">
        <v>3.99</v>
      </c>
      <c r="F16">
        <v>3</v>
      </c>
      <c r="H16" t="s">
        <v>609</v>
      </c>
      <c r="I16" t="s">
        <v>645</v>
      </c>
      <c r="J16" t="s">
        <v>715</v>
      </c>
      <c r="K16" t="s">
        <v>727</v>
      </c>
      <c r="L16">
        <v>6</v>
      </c>
    </row>
    <row r="17" spans="1:12" x14ac:dyDescent="0.45">
      <c r="A17">
        <v>123526</v>
      </c>
      <c r="B17" t="s">
        <v>540</v>
      </c>
      <c r="C17" t="s">
        <v>604</v>
      </c>
      <c r="D17" t="s">
        <v>606</v>
      </c>
      <c r="E17">
        <v>5.49</v>
      </c>
      <c r="H17" t="s">
        <v>614</v>
      </c>
      <c r="I17" t="s">
        <v>646</v>
      </c>
      <c r="J17" t="s">
        <v>716</v>
      </c>
      <c r="K17" t="s">
        <v>722</v>
      </c>
      <c r="L17">
        <v>5</v>
      </c>
    </row>
    <row r="18" spans="1:12" x14ac:dyDescent="0.45">
      <c r="A18">
        <v>123527</v>
      </c>
      <c r="B18" t="s">
        <v>541</v>
      </c>
      <c r="C18" t="s">
        <v>604</v>
      </c>
      <c r="D18" t="s">
        <v>606</v>
      </c>
      <c r="E18">
        <v>4.99</v>
      </c>
      <c r="H18" t="s">
        <v>615</v>
      </c>
      <c r="I18" t="s">
        <v>647</v>
      </c>
      <c r="J18" t="s">
        <v>716</v>
      </c>
      <c r="K18" t="s">
        <v>722</v>
      </c>
      <c r="L18">
        <v>4</v>
      </c>
    </row>
    <row r="19" spans="1:12" x14ac:dyDescent="0.45">
      <c r="A19">
        <v>123528</v>
      </c>
      <c r="B19" t="s">
        <v>542</v>
      </c>
      <c r="C19" t="s">
        <v>604</v>
      </c>
      <c r="D19" t="s">
        <v>606</v>
      </c>
      <c r="E19">
        <v>3.99</v>
      </c>
      <c r="H19" t="s">
        <v>616</v>
      </c>
      <c r="I19" t="s">
        <v>648</v>
      </c>
      <c r="J19" t="s">
        <v>712</v>
      </c>
      <c r="K19" t="s">
        <v>722</v>
      </c>
      <c r="L19">
        <v>8</v>
      </c>
    </row>
    <row r="20" spans="1:12" x14ac:dyDescent="0.45">
      <c r="A20">
        <v>123529</v>
      </c>
      <c r="B20" t="s">
        <v>543</v>
      </c>
      <c r="C20" t="s">
        <v>603</v>
      </c>
      <c r="D20" t="s">
        <v>605</v>
      </c>
      <c r="E20">
        <v>2.99</v>
      </c>
      <c r="G20">
        <v>500</v>
      </c>
      <c r="H20" t="s">
        <v>610</v>
      </c>
      <c r="I20" t="s">
        <v>649</v>
      </c>
      <c r="J20" t="s">
        <v>713</v>
      </c>
      <c r="K20" t="s">
        <v>727</v>
      </c>
      <c r="L20">
        <v>5</v>
      </c>
    </row>
    <row r="21" spans="1:12" x14ac:dyDescent="0.45">
      <c r="A21">
        <v>123530</v>
      </c>
      <c r="B21" t="s">
        <v>544</v>
      </c>
      <c r="C21" t="s">
        <v>603</v>
      </c>
      <c r="D21" t="s">
        <v>605</v>
      </c>
      <c r="E21">
        <v>3.49</v>
      </c>
      <c r="H21" t="s">
        <v>607</v>
      </c>
      <c r="I21" t="s">
        <v>650</v>
      </c>
      <c r="J21" t="s">
        <v>717</v>
      </c>
      <c r="K21" t="s">
        <v>722</v>
      </c>
      <c r="L21">
        <v>6</v>
      </c>
    </row>
    <row r="22" spans="1:12" x14ac:dyDescent="0.45">
      <c r="A22">
        <v>123531</v>
      </c>
      <c r="B22" t="s">
        <v>545</v>
      </c>
      <c r="C22" t="s">
        <v>603</v>
      </c>
      <c r="D22" t="s">
        <v>605</v>
      </c>
      <c r="E22">
        <v>7.99</v>
      </c>
      <c r="H22" t="s">
        <v>613</v>
      </c>
      <c r="I22" t="s">
        <v>651</v>
      </c>
      <c r="J22" t="s">
        <v>712</v>
      </c>
      <c r="K22" t="s">
        <v>727</v>
      </c>
      <c r="L22">
        <v>8</v>
      </c>
    </row>
    <row r="23" spans="1:12" x14ac:dyDescent="0.45">
      <c r="A23">
        <v>123532</v>
      </c>
      <c r="B23" t="s">
        <v>546</v>
      </c>
      <c r="C23" t="s">
        <v>603</v>
      </c>
      <c r="D23" t="s">
        <v>605</v>
      </c>
      <c r="E23">
        <v>8.99</v>
      </c>
      <c r="F23">
        <v>6</v>
      </c>
      <c r="H23" t="s">
        <v>613</v>
      </c>
      <c r="I23" t="s">
        <v>652</v>
      </c>
      <c r="J23" t="s">
        <v>712</v>
      </c>
      <c r="K23" t="s">
        <v>727</v>
      </c>
      <c r="L23">
        <v>7</v>
      </c>
    </row>
    <row r="24" spans="1:12" x14ac:dyDescent="0.45">
      <c r="A24">
        <v>123533</v>
      </c>
      <c r="B24" t="s">
        <v>547</v>
      </c>
      <c r="C24" t="s">
        <v>603</v>
      </c>
      <c r="D24" t="s">
        <v>605</v>
      </c>
      <c r="E24">
        <v>9.49</v>
      </c>
      <c r="H24" t="s">
        <v>613</v>
      </c>
      <c r="I24" t="s">
        <v>653</v>
      </c>
      <c r="J24" t="s">
        <v>712</v>
      </c>
      <c r="K24" t="s">
        <v>727</v>
      </c>
      <c r="L24">
        <v>8</v>
      </c>
    </row>
    <row r="25" spans="1:12" x14ac:dyDescent="0.45">
      <c r="A25">
        <v>123534</v>
      </c>
      <c r="B25" t="s">
        <v>548</v>
      </c>
      <c r="C25" t="s">
        <v>603</v>
      </c>
      <c r="D25" t="s">
        <v>605</v>
      </c>
      <c r="E25">
        <v>10.99</v>
      </c>
      <c r="F25">
        <v>7.49</v>
      </c>
      <c r="H25" t="s">
        <v>613</v>
      </c>
      <c r="I25" t="s">
        <v>654</v>
      </c>
      <c r="J25" t="s">
        <v>712</v>
      </c>
      <c r="K25" t="s">
        <v>727</v>
      </c>
      <c r="L25">
        <v>3</v>
      </c>
    </row>
    <row r="26" spans="1:12" x14ac:dyDescent="0.45">
      <c r="A26">
        <v>123535</v>
      </c>
      <c r="B26" t="s">
        <v>549</v>
      </c>
      <c r="C26" t="s">
        <v>603</v>
      </c>
      <c r="D26" t="s">
        <v>605</v>
      </c>
      <c r="E26">
        <v>4.99</v>
      </c>
      <c r="H26" t="s">
        <v>613</v>
      </c>
      <c r="I26" t="s">
        <v>655</v>
      </c>
      <c r="J26" t="s">
        <v>712</v>
      </c>
      <c r="K26" t="s">
        <v>722</v>
      </c>
      <c r="L26">
        <v>7</v>
      </c>
    </row>
    <row r="27" spans="1:12" x14ac:dyDescent="0.45">
      <c r="A27">
        <v>123536</v>
      </c>
      <c r="B27" t="s">
        <v>550</v>
      </c>
      <c r="C27" t="s">
        <v>603</v>
      </c>
      <c r="D27" t="s">
        <v>605</v>
      </c>
      <c r="E27">
        <v>3.49</v>
      </c>
      <c r="H27" t="s">
        <v>613</v>
      </c>
      <c r="I27" t="s">
        <v>656</v>
      </c>
      <c r="J27" t="s">
        <v>712</v>
      </c>
      <c r="K27" t="s">
        <v>727</v>
      </c>
      <c r="L27">
        <v>3</v>
      </c>
    </row>
    <row r="28" spans="1:12" x14ac:dyDescent="0.45">
      <c r="A28">
        <v>123537</v>
      </c>
      <c r="B28" t="s">
        <v>551</v>
      </c>
      <c r="C28" t="s">
        <v>603</v>
      </c>
      <c r="D28" t="s">
        <v>605</v>
      </c>
      <c r="E28">
        <v>6.49</v>
      </c>
      <c r="H28" t="s">
        <v>613</v>
      </c>
      <c r="I28" t="s">
        <v>657</v>
      </c>
      <c r="J28" t="s">
        <v>712</v>
      </c>
      <c r="K28" t="s">
        <v>728</v>
      </c>
      <c r="L28">
        <v>4</v>
      </c>
    </row>
    <row r="29" spans="1:12" x14ac:dyDescent="0.45">
      <c r="A29">
        <v>123538</v>
      </c>
      <c r="B29" t="s">
        <v>552</v>
      </c>
      <c r="C29" t="s">
        <v>603</v>
      </c>
      <c r="D29" t="s">
        <v>605</v>
      </c>
      <c r="E29">
        <v>5.49</v>
      </c>
      <c r="H29" t="s">
        <v>613</v>
      </c>
      <c r="I29" t="s">
        <v>658</v>
      </c>
      <c r="J29" t="s">
        <v>712</v>
      </c>
      <c r="K29" t="s">
        <v>727</v>
      </c>
      <c r="L29">
        <v>3</v>
      </c>
    </row>
    <row r="30" spans="1:12" x14ac:dyDescent="0.45">
      <c r="A30">
        <v>123539</v>
      </c>
      <c r="B30" t="s">
        <v>553</v>
      </c>
      <c r="C30" t="s">
        <v>603</v>
      </c>
      <c r="D30" t="s">
        <v>605</v>
      </c>
      <c r="E30">
        <v>3.99</v>
      </c>
      <c r="H30" t="s">
        <v>613</v>
      </c>
      <c r="I30" t="s">
        <v>659</v>
      </c>
      <c r="J30" t="s">
        <v>712</v>
      </c>
      <c r="K30" t="s">
        <v>727</v>
      </c>
      <c r="L30">
        <v>7</v>
      </c>
    </row>
    <row r="31" spans="1:12" x14ac:dyDescent="0.45">
      <c r="A31">
        <v>123540</v>
      </c>
      <c r="B31" t="s">
        <v>554</v>
      </c>
      <c r="C31" t="s">
        <v>603</v>
      </c>
      <c r="D31" t="s">
        <v>605</v>
      </c>
      <c r="E31">
        <v>4.49</v>
      </c>
      <c r="H31" t="s">
        <v>613</v>
      </c>
      <c r="I31" t="s">
        <v>660</v>
      </c>
      <c r="J31" t="s">
        <v>712</v>
      </c>
      <c r="K31" t="s">
        <v>727</v>
      </c>
      <c r="L31">
        <v>6</v>
      </c>
    </row>
    <row r="32" spans="1:12" x14ac:dyDescent="0.45">
      <c r="A32">
        <v>123541</v>
      </c>
      <c r="B32" t="s">
        <v>555</v>
      </c>
      <c r="C32" t="s">
        <v>603</v>
      </c>
      <c r="D32" t="s">
        <v>605</v>
      </c>
      <c r="E32">
        <v>6.99</v>
      </c>
      <c r="H32" t="s">
        <v>613</v>
      </c>
      <c r="I32" t="s">
        <v>661</v>
      </c>
      <c r="J32" t="s">
        <v>712</v>
      </c>
      <c r="K32" t="s">
        <v>722</v>
      </c>
      <c r="L32">
        <v>6</v>
      </c>
    </row>
    <row r="33" spans="1:12" x14ac:dyDescent="0.45">
      <c r="A33">
        <v>123542</v>
      </c>
      <c r="B33" t="s">
        <v>556</v>
      </c>
      <c r="C33" t="s">
        <v>603</v>
      </c>
      <c r="D33" t="s">
        <v>605</v>
      </c>
      <c r="E33">
        <v>2.4900000000000002</v>
      </c>
      <c r="H33" t="s">
        <v>607</v>
      </c>
      <c r="I33" t="s">
        <v>662</v>
      </c>
      <c r="J33" t="s">
        <v>712</v>
      </c>
      <c r="K33" t="s">
        <v>722</v>
      </c>
      <c r="L33">
        <v>8</v>
      </c>
    </row>
    <row r="34" spans="1:12" x14ac:dyDescent="0.45">
      <c r="A34">
        <v>123543</v>
      </c>
      <c r="B34" t="s">
        <v>557</v>
      </c>
      <c r="C34" t="s">
        <v>603</v>
      </c>
      <c r="D34" t="s">
        <v>605</v>
      </c>
      <c r="E34">
        <v>7.99</v>
      </c>
      <c r="G34">
        <v>3000</v>
      </c>
      <c r="H34" t="s">
        <v>607</v>
      </c>
      <c r="I34" t="s">
        <v>663</v>
      </c>
      <c r="J34" t="s">
        <v>712</v>
      </c>
      <c r="K34" t="s">
        <v>729</v>
      </c>
      <c r="L34">
        <v>3</v>
      </c>
    </row>
    <row r="35" spans="1:12" x14ac:dyDescent="0.45">
      <c r="A35">
        <v>123544</v>
      </c>
      <c r="B35" t="s">
        <v>558</v>
      </c>
      <c r="C35" t="s">
        <v>603</v>
      </c>
      <c r="D35" t="s">
        <v>605</v>
      </c>
      <c r="E35">
        <v>4.99</v>
      </c>
      <c r="H35" t="s">
        <v>607</v>
      </c>
      <c r="I35" t="s">
        <v>664</v>
      </c>
      <c r="J35" t="s">
        <v>712</v>
      </c>
      <c r="K35" t="s">
        <v>727</v>
      </c>
      <c r="L35">
        <v>5</v>
      </c>
    </row>
    <row r="36" spans="1:12" x14ac:dyDescent="0.45">
      <c r="A36">
        <v>123545</v>
      </c>
      <c r="B36" t="s">
        <v>559</v>
      </c>
      <c r="C36" t="s">
        <v>603</v>
      </c>
      <c r="D36" t="s">
        <v>605</v>
      </c>
      <c r="E36">
        <v>3.99</v>
      </c>
      <c r="F36">
        <v>2.4900000000000002</v>
      </c>
      <c r="H36" t="s">
        <v>607</v>
      </c>
      <c r="I36" t="s">
        <v>665</v>
      </c>
      <c r="J36" t="s">
        <v>712</v>
      </c>
      <c r="K36" t="s">
        <v>727</v>
      </c>
      <c r="L36">
        <v>8</v>
      </c>
    </row>
    <row r="37" spans="1:12" x14ac:dyDescent="0.45">
      <c r="A37">
        <v>123546</v>
      </c>
      <c r="B37" t="s">
        <v>560</v>
      </c>
      <c r="C37" t="s">
        <v>603</v>
      </c>
      <c r="D37" t="s">
        <v>605</v>
      </c>
      <c r="E37">
        <v>3.49</v>
      </c>
      <c r="H37" t="s">
        <v>607</v>
      </c>
      <c r="I37" t="s">
        <v>666</v>
      </c>
      <c r="J37" t="s">
        <v>712</v>
      </c>
      <c r="K37" t="s">
        <v>727</v>
      </c>
      <c r="L37">
        <v>6</v>
      </c>
    </row>
    <row r="38" spans="1:12" x14ac:dyDescent="0.45">
      <c r="A38">
        <v>123547</v>
      </c>
      <c r="B38" t="s">
        <v>561</v>
      </c>
      <c r="C38" t="s">
        <v>603</v>
      </c>
      <c r="D38" t="s">
        <v>605</v>
      </c>
      <c r="E38">
        <v>2.99</v>
      </c>
      <c r="H38" t="s">
        <v>607</v>
      </c>
      <c r="I38" t="s">
        <v>667</v>
      </c>
      <c r="J38" t="s">
        <v>712</v>
      </c>
      <c r="K38" t="s">
        <v>723</v>
      </c>
      <c r="L38">
        <v>6</v>
      </c>
    </row>
    <row r="39" spans="1:12" x14ac:dyDescent="0.45">
      <c r="A39">
        <v>123548</v>
      </c>
      <c r="B39" t="s">
        <v>562</v>
      </c>
      <c r="C39" t="s">
        <v>603</v>
      </c>
      <c r="D39" t="s">
        <v>605</v>
      </c>
      <c r="E39">
        <v>3.49</v>
      </c>
      <c r="H39" t="s">
        <v>609</v>
      </c>
      <c r="I39" t="s">
        <v>668</v>
      </c>
      <c r="J39" t="s">
        <v>715</v>
      </c>
      <c r="K39" t="s">
        <v>722</v>
      </c>
      <c r="L39">
        <v>3</v>
      </c>
    </row>
    <row r="40" spans="1:12" x14ac:dyDescent="0.45">
      <c r="A40">
        <v>123549</v>
      </c>
      <c r="B40" t="s">
        <v>563</v>
      </c>
      <c r="C40" t="s">
        <v>603</v>
      </c>
      <c r="D40" t="s">
        <v>605</v>
      </c>
      <c r="E40">
        <v>4.99</v>
      </c>
      <c r="H40" t="s">
        <v>609</v>
      </c>
      <c r="I40" t="s">
        <v>669</v>
      </c>
      <c r="J40" t="s">
        <v>715</v>
      </c>
      <c r="K40" t="s">
        <v>723</v>
      </c>
      <c r="L40">
        <v>4</v>
      </c>
    </row>
    <row r="41" spans="1:12" x14ac:dyDescent="0.45">
      <c r="A41">
        <v>123550</v>
      </c>
      <c r="B41" t="s">
        <v>564</v>
      </c>
      <c r="C41" t="s">
        <v>603</v>
      </c>
      <c r="D41" t="s">
        <v>605</v>
      </c>
      <c r="E41">
        <v>5.99</v>
      </c>
      <c r="H41" t="s">
        <v>609</v>
      </c>
      <c r="I41" t="s">
        <v>670</v>
      </c>
      <c r="J41" t="s">
        <v>715</v>
      </c>
      <c r="K41" t="s">
        <v>727</v>
      </c>
      <c r="L41">
        <v>6</v>
      </c>
    </row>
    <row r="42" spans="1:12" x14ac:dyDescent="0.45">
      <c r="A42">
        <v>123551</v>
      </c>
      <c r="B42" t="s">
        <v>565</v>
      </c>
      <c r="C42" t="s">
        <v>1262</v>
      </c>
      <c r="D42" t="s">
        <v>606</v>
      </c>
      <c r="E42">
        <v>6.49</v>
      </c>
      <c r="G42">
        <v>1000</v>
      </c>
      <c r="H42" t="s">
        <v>613</v>
      </c>
      <c r="I42" t="s">
        <v>671</v>
      </c>
      <c r="J42" t="s">
        <v>718</v>
      </c>
      <c r="K42" t="s">
        <v>723</v>
      </c>
      <c r="L42">
        <v>7</v>
      </c>
    </row>
    <row r="43" spans="1:12" x14ac:dyDescent="0.45">
      <c r="A43">
        <v>123552</v>
      </c>
      <c r="B43" t="s">
        <v>566</v>
      </c>
      <c r="C43" t="s">
        <v>1262</v>
      </c>
      <c r="D43" t="s">
        <v>606</v>
      </c>
      <c r="E43">
        <v>5.49</v>
      </c>
      <c r="H43" t="s">
        <v>614</v>
      </c>
      <c r="I43" t="s">
        <v>672</v>
      </c>
      <c r="J43" t="s">
        <v>718</v>
      </c>
      <c r="K43" t="s">
        <v>722</v>
      </c>
      <c r="L43">
        <v>8</v>
      </c>
    </row>
    <row r="44" spans="1:12" x14ac:dyDescent="0.45">
      <c r="A44">
        <v>123553</v>
      </c>
      <c r="B44" t="s">
        <v>567</v>
      </c>
      <c r="C44" t="s">
        <v>603</v>
      </c>
      <c r="D44" t="s">
        <v>605</v>
      </c>
      <c r="E44">
        <v>4.99</v>
      </c>
      <c r="H44" t="s">
        <v>613</v>
      </c>
      <c r="I44" t="s">
        <v>673</v>
      </c>
      <c r="J44" t="s">
        <v>712</v>
      </c>
      <c r="K44" t="s">
        <v>727</v>
      </c>
      <c r="L44">
        <v>3</v>
      </c>
    </row>
    <row r="45" spans="1:12" x14ac:dyDescent="0.45">
      <c r="A45">
        <v>123554</v>
      </c>
      <c r="B45" t="s">
        <v>568</v>
      </c>
      <c r="C45" t="s">
        <v>603</v>
      </c>
      <c r="D45" t="s">
        <v>605</v>
      </c>
      <c r="E45">
        <v>2.4900000000000002</v>
      </c>
      <c r="H45" t="s">
        <v>613</v>
      </c>
      <c r="I45" t="s">
        <v>674</v>
      </c>
      <c r="J45" t="s">
        <v>719</v>
      </c>
      <c r="K45" t="s">
        <v>722</v>
      </c>
      <c r="L45">
        <v>4</v>
      </c>
    </row>
    <row r="46" spans="1:12" x14ac:dyDescent="0.45">
      <c r="A46">
        <v>123555</v>
      </c>
      <c r="B46" t="s">
        <v>569</v>
      </c>
      <c r="C46" t="s">
        <v>603</v>
      </c>
      <c r="D46" t="s">
        <v>605</v>
      </c>
      <c r="E46">
        <v>2.29</v>
      </c>
      <c r="H46" t="s">
        <v>607</v>
      </c>
      <c r="I46" t="s">
        <v>675</v>
      </c>
      <c r="J46" t="s">
        <v>712</v>
      </c>
      <c r="K46" t="s">
        <v>722</v>
      </c>
      <c r="L46">
        <v>8</v>
      </c>
    </row>
    <row r="47" spans="1:12" x14ac:dyDescent="0.45">
      <c r="A47">
        <v>123556</v>
      </c>
      <c r="B47" t="s">
        <v>570</v>
      </c>
      <c r="C47" t="s">
        <v>603</v>
      </c>
      <c r="D47" t="s">
        <v>605</v>
      </c>
      <c r="E47">
        <v>9.99</v>
      </c>
      <c r="H47" t="s">
        <v>617</v>
      </c>
      <c r="I47" t="s">
        <v>676</v>
      </c>
      <c r="J47" t="s">
        <v>713</v>
      </c>
      <c r="K47" t="s">
        <v>727</v>
      </c>
      <c r="L47">
        <v>7</v>
      </c>
    </row>
    <row r="48" spans="1:12" x14ac:dyDescent="0.45">
      <c r="A48">
        <v>123557</v>
      </c>
      <c r="B48" t="s">
        <v>571</v>
      </c>
      <c r="C48" t="s">
        <v>603</v>
      </c>
      <c r="D48" t="s">
        <v>605</v>
      </c>
      <c r="E48">
        <v>6.49</v>
      </c>
      <c r="F48">
        <f>4.99</f>
        <v>4.99</v>
      </c>
      <c r="H48" t="s">
        <v>614</v>
      </c>
      <c r="I48" t="s">
        <v>677</v>
      </c>
      <c r="J48" t="s">
        <v>719</v>
      </c>
      <c r="K48" t="s">
        <v>727</v>
      </c>
      <c r="L48">
        <v>7</v>
      </c>
    </row>
    <row r="49" spans="1:12" x14ac:dyDescent="0.45">
      <c r="A49">
        <v>123558</v>
      </c>
      <c r="B49" t="s">
        <v>572</v>
      </c>
      <c r="C49" t="s">
        <v>603</v>
      </c>
      <c r="D49" t="s">
        <v>605</v>
      </c>
      <c r="E49">
        <v>3.99</v>
      </c>
      <c r="H49" t="s">
        <v>609</v>
      </c>
      <c r="I49" t="s">
        <v>678</v>
      </c>
      <c r="J49" t="s">
        <v>720</v>
      </c>
      <c r="K49" t="s">
        <v>727</v>
      </c>
      <c r="L49">
        <v>6</v>
      </c>
    </row>
    <row r="50" spans="1:12" x14ac:dyDescent="0.45">
      <c r="A50">
        <v>123559</v>
      </c>
      <c r="B50" t="s">
        <v>573</v>
      </c>
      <c r="C50" t="s">
        <v>603</v>
      </c>
      <c r="D50" t="s">
        <v>605</v>
      </c>
      <c r="E50">
        <v>2.99</v>
      </c>
      <c r="H50" t="s">
        <v>607</v>
      </c>
      <c r="I50" t="s">
        <v>679</v>
      </c>
      <c r="J50" t="s">
        <v>712</v>
      </c>
      <c r="K50" t="s">
        <v>722</v>
      </c>
      <c r="L50">
        <v>8</v>
      </c>
    </row>
    <row r="51" spans="1:12" x14ac:dyDescent="0.45">
      <c r="A51">
        <v>123560</v>
      </c>
      <c r="B51" t="s">
        <v>574</v>
      </c>
      <c r="C51" t="s">
        <v>603</v>
      </c>
      <c r="D51" t="s">
        <v>605</v>
      </c>
      <c r="E51">
        <v>7.99</v>
      </c>
      <c r="H51" t="s">
        <v>607</v>
      </c>
      <c r="I51" t="s">
        <v>680</v>
      </c>
      <c r="J51" t="s">
        <v>715</v>
      </c>
      <c r="K51" t="s">
        <v>722</v>
      </c>
      <c r="L51">
        <v>6</v>
      </c>
    </row>
    <row r="52" spans="1:12" x14ac:dyDescent="0.45">
      <c r="A52">
        <v>123561</v>
      </c>
      <c r="B52" t="s">
        <v>575</v>
      </c>
      <c r="C52" t="s">
        <v>603</v>
      </c>
      <c r="D52" t="s">
        <v>605</v>
      </c>
      <c r="E52">
        <v>8.99</v>
      </c>
      <c r="G52">
        <v>3000</v>
      </c>
      <c r="H52" t="s">
        <v>614</v>
      </c>
      <c r="I52" t="s">
        <v>681</v>
      </c>
      <c r="J52" t="s">
        <v>715</v>
      </c>
      <c r="K52" t="s">
        <v>722</v>
      </c>
      <c r="L52">
        <v>5</v>
      </c>
    </row>
    <row r="53" spans="1:12" x14ac:dyDescent="0.45">
      <c r="A53">
        <v>123562</v>
      </c>
      <c r="B53" t="s">
        <v>576</v>
      </c>
      <c r="C53" t="s">
        <v>603</v>
      </c>
      <c r="D53" t="s">
        <v>605</v>
      </c>
      <c r="E53">
        <v>5.99</v>
      </c>
      <c r="H53" t="s">
        <v>618</v>
      </c>
      <c r="I53" t="s">
        <v>682</v>
      </c>
      <c r="J53" t="s">
        <v>715</v>
      </c>
      <c r="K53" t="s">
        <v>723</v>
      </c>
      <c r="L53">
        <v>3</v>
      </c>
    </row>
    <row r="54" spans="1:12" x14ac:dyDescent="0.45">
      <c r="A54">
        <v>123563</v>
      </c>
      <c r="B54" t="s">
        <v>577</v>
      </c>
      <c r="C54" t="s">
        <v>603</v>
      </c>
      <c r="D54" t="s">
        <v>605</v>
      </c>
      <c r="E54">
        <v>3.49</v>
      </c>
      <c r="H54" t="s">
        <v>607</v>
      </c>
      <c r="I54" t="s">
        <v>683</v>
      </c>
      <c r="J54" t="s">
        <v>717</v>
      </c>
      <c r="K54" t="s">
        <v>722</v>
      </c>
      <c r="L54">
        <v>5</v>
      </c>
    </row>
    <row r="55" spans="1:12" x14ac:dyDescent="0.45">
      <c r="A55">
        <v>123564</v>
      </c>
      <c r="B55" t="s">
        <v>578</v>
      </c>
      <c r="C55" t="s">
        <v>603</v>
      </c>
      <c r="D55" t="s">
        <v>605</v>
      </c>
      <c r="E55">
        <v>4.49</v>
      </c>
      <c r="H55" t="s">
        <v>619</v>
      </c>
      <c r="I55" t="s">
        <v>684</v>
      </c>
      <c r="J55" t="s">
        <v>715</v>
      </c>
      <c r="K55" t="s">
        <v>722</v>
      </c>
      <c r="L55">
        <v>4</v>
      </c>
    </row>
    <row r="56" spans="1:12" x14ac:dyDescent="0.45">
      <c r="A56">
        <v>123565</v>
      </c>
      <c r="B56" t="s">
        <v>579</v>
      </c>
      <c r="C56" t="s">
        <v>603</v>
      </c>
      <c r="D56" t="s">
        <v>605</v>
      </c>
      <c r="E56">
        <v>3.49</v>
      </c>
      <c r="H56" t="s">
        <v>609</v>
      </c>
      <c r="I56" t="s">
        <v>685</v>
      </c>
      <c r="J56" t="s">
        <v>717</v>
      </c>
      <c r="K56" t="s">
        <v>722</v>
      </c>
      <c r="L56">
        <v>3</v>
      </c>
    </row>
    <row r="57" spans="1:12" x14ac:dyDescent="0.45">
      <c r="A57">
        <v>123566</v>
      </c>
      <c r="B57" t="s">
        <v>580</v>
      </c>
      <c r="C57" t="s">
        <v>603</v>
      </c>
      <c r="D57" t="s">
        <v>605</v>
      </c>
      <c r="E57">
        <v>2.4900000000000002</v>
      </c>
      <c r="H57" t="s">
        <v>620</v>
      </c>
      <c r="I57" t="s">
        <v>686</v>
      </c>
      <c r="J57" t="s">
        <v>720</v>
      </c>
      <c r="K57" t="s">
        <v>727</v>
      </c>
      <c r="L57">
        <v>5</v>
      </c>
    </row>
    <row r="58" spans="1:12" x14ac:dyDescent="0.45">
      <c r="A58">
        <v>123567</v>
      </c>
      <c r="B58" t="s">
        <v>581</v>
      </c>
      <c r="C58" t="s">
        <v>603</v>
      </c>
      <c r="D58" t="s">
        <v>605</v>
      </c>
      <c r="E58">
        <v>3.49</v>
      </c>
      <c r="H58" t="s">
        <v>609</v>
      </c>
      <c r="I58" t="s">
        <v>687</v>
      </c>
      <c r="J58" t="s">
        <v>720</v>
      </c>
      <c r="K58" t="s">
        <v>722</v>
      </c>
      <c r="L58">
        <v>4</v>
      </c>
    </row>
    <row r="59" spans="1:12" x14ac:dyDescent="0.45">
      <c r="A59">
        <v>123568</v>
      </c>
      <c r="B59" t="s">
        <v>582</v>
      </c>
      <c r="C59" t="s">
        <v>603</v>
      </c>
      <c r="D59" t="s">
        <v>605</v>
      </c>
      <c r="E59">
        <v>4.99</v>
      </c>
      <c r="F59">
        <v>4</v>
      </c>
      <c r="H59" t="s">
        <v>609</v>
      </c>
      <c r="I59" t="s">
        <v>688</v>
      </c>
      <c r="J59" t="s">
        <v>720</v>
      </c>
      <c r="K59" t="s">
        <v>727</v>
      </c>
      <c r="L59">
        <v>4</v>
      </c>
    </row>
    <row r="60" spans="1:12" x14ac:dyDescent="0.45">
      <c r="A60">
        <v>123569</v>
      </c>
      <c r="B60" t="s">
        <v>583</v>
      </c>
      <c r="C60" t="s">
        <v>603</v>
      </c>
      <c r="D60" t="s">
        <v>605</v>
      </c>
      <c r="E60">
        <v>3.99</v>
      </c>
      <c r="H60" t="s">
        <v>609</v>
      </c>
      <c r="I60" t="s">
        <v>689</v>
      </c>
      <c r="J60" t="s">
        <v>720</v>
      </c>
      <c r="K60" t="s">
        <v>722</v>
      </c>
      <c r="L60">
        <v>8</v>
      </c>
    </row>
    <row r="61" spans="1:12" x14ac:dyDescent="0.45">
      <c r="A61">
        <v>123570</v>
      </c>
      <c r="B61" t="s">
        <v>584</v>
      </c>
      <c r="C61" t="s">
        <v>603</v>
      </c>
      <c r="D61" t="s">
        <v>605</v>
      </c>
      <c r="E61">
        <v>5.49</v>
      </c>
      <c r="H61" t="s">
        <v>613</v>
      </c>
      <c r="I61" t="s">
        <v>690</v>
      </c>
      <c r="J61" t="s">
        <v>715</v>
      </c>
      <c r="K61" t="s">
        <v>723</v>
      </c>
      <c r="L61">
        <v>7</v>
      </c>
    </row>
    <row r="62" spans="1:12" x14ac:dyDescent="0.45">
      <c r="A62">
        <v>123571</v>
      </c>
      <c r="B62" t="s">
        <v>585</v>
      </c>
      <c r="C62" t="s">
        <v>603</v>
      </c>
      <c r="D62" t="s">
        <v>605</v>
      </c>
      <c r="E62">
        <v>6.99</v>
      </c>
      <c r="G62">
        <v>1000</v>
      </c>
      <c r="H62" t="s">
        <v>621</v>
      </c>
      <c r="I62" t="s">
        <v>691</v>
      </c>
      <c r="J62" t="s">
        <v>715</v>
      </c>
      <c r="K62" t="s">
        <v>723</v>
      </c>
      <c r="L62">
        <v>4</v>
      </c>
    </row>
    <row r="63" spans="1:12" x14ac:dyDescent="0.45">
      <c r="A63">
        <v>123572</v>
      </c>
      <c r="B63" t="s">
        <v>586</v>
      </c>
      <c r="C63" t="s">
        <v>604</v>
      </c>
      <c r="D63" t="s">
        <v>606</v>
      </c>
      <c r="E63">
        <v>2.99</v>
      </c>
      <c r="H63" t="s">
        <v>622</v>
      </c>
      <c r="I63" t="s">
        <v>692</v>
      </c>
      <c r="J63" t="s">
        <v>712</v>
      </c>
      <c r="K63" t="s">
        <v>722</v>
      </c>
      <c r="L63">
        <v>3</v>
      </c>
    </row>
    <row r="64" spans="1:12" x14ac:dyDescent="0.45">
      <c r="A64">
        <v>123573</v>
      </c>
      <c r="B64" t="s">
        <v>587</v>
      </c>
      <c r="C64" t="s">
        <v>604</v>
      </c>
      <c r="D64" t="s">
        <v>606</v>
      </c>
      <c r="E64">
        <v>2.99</v>
      </c>
      <c r="H64" t="s">
        <v>622</v>
      </c>
      <c r="I64" t="s">
        <v>693</v>
      </c>
      <c r="J64" t="s">
        <v>712</v>
      </c>
      <c r="K64" t="s">
        <v>722</v>
      </c>
      <c r="L64">
        <v>6</v>
      </c>
    </row>
    <row r="65" spans="1:12" x14ac:dyDescent="0.45">
      <c r="A65">
        <v>123574</v>
      </c>
      <c r="B65" t="s">
        <v>588</v>
      </c>
      <c r="C65" t="s">
        <v>604</v>
      </c>
      <c r="D65" t="s">
        <v>606</v>
      </c>
      <c r="E65">
        <v>4.99</v>
      </c>
      <c r="H65" t="s">
        <v>623</v>
      </c>
      <c r="I65" t="s">
        <v>694</v>
      </c>
      <c r="J65" t="s">
        <v>718</v>
      </c>
      <c r="K65" t="s">
        <v>722</v>
      </c>
      <c r="L65">
        <v>5</v>
      </c>
    </row>
    <row r="66" spans="1:12" x14ac:dyDescent="0.45">
      <c r="A66">
        <v>123575</v>
      </c>
      <c r="B66" t="s">
        <v>589</v>
      </c>
      <c r="C66" t="s">
        <v>604</v>
      </c>
      <c r="D66" t="s">
        <v>606</v>
      </c>
      <c r="E66">
        <v>3.49</v>
      </c>
      <c r="G66">
        <v>1000</v>
      </c>
      <c r="H66" t="s">
        <v>624</v>
      </c>
      <c r="I66" t="s">
        <v>695</v>
      </c>
      <c r="J66" t="s">
        <v>712</v>
      </c>
      <c r="K66" t="s">
        <v>722</v>
      </c>
      <c r="L66">
        <v>4</v>
      </c>
    </row>
    <row r="67" spans="1:12" x14ac:dyDescent="0.45">
      <c r="A67">
        <v>123576</v>
      </c>
      <c r="B67" t="s">
        <v>590</v>
      </c>
      <c r="C67" t="s">
        <v>604</v>
      </c>
      <c r="D67" t="s">
        <v>606</v>
      </c>
      <c r="E67">
        <v>2.99</v>
      </c>
      <c r="H67" t="s">
        <v>625</v>
      </c>
      <c r="I67" t="s">
        <v>696</v>
      </c>
      <c r="J67" t="s">
        <v>712</v>
      </c>
      <c r="K67" t="s">
        <v>722</v>
      </c>
      <c r="L67">
        <v>3</v>
      </c>
    </row>
    <row r="68" spans="1:12" x14ac:dyDescent="0.45">
      <c r="A68">
        <v>123577</v>
      </c>
      <c r="B68" t="s">
        <v>591</v>
      </c>
      <c r="C68" t="s">
        <v>604</v>
      </c>
      <c r="D68" t="s">
        <v>606</v>
      </c>
      <c r="E68">
        <v>2.4900000000000002</v>
      </c>
      <c r="H68" t="s">
        <v>625</v>
      </c>
      <c r="I68" t="s">
        <v>697</v>
      </c>
      <c r="J68" t="s">
        <v>712</v>
      </c>
      <c r="K68" t="s">
        <v>722</v>
      </c>
      <c r="L68">
        <v>3</v>
      </c>
    </row>
    <row r="69" spans="1:12" x14ac:dyDescent="0.45">
      <c r="A69">
        <v>123578</v>
      </c>
      <c r="B69" t="s">
        <v>592</v>
      </c>
      <c r="C69" t="s">
        <v>604</v>
      </c>
      <c r="D69" t="s">
        <v>606</v>
      </c>
      <c r="E69">
        <v>3.29</v>
      </c>
      <c r="H69" t="s">
        <v>625</v>
      </c>
      <c r="I69" t="s">
        <v>698</v>
      </c>
      <c r="J69" t="s">
        <v>712</v>
      </c>
      <c r="K69" t="s">
        <v>722</v>
      </c>
      <c r="L69">
        <v>5</v>
      </c>
    </row>
    <row r="70" spans="1:12" x14ac:dyDescent="0.45">
      <c r="A70">
        <v>123579</v>
      </c>
      <c r="B70" t="s">
        <v>593</v>
      </c>
      <c r="C70" t="s">
        <v>604</v>
      </c>
      <c r="D70" t="s">
        <v>606</v>
      </c>
      <c r="E70">
        <v>5.49</v>
      </c>
      <c r="H70" t="s">
        <v>625</v>
      </c>
      <c r="I70" t="s">
        <v>699</v>
      </c>
      <c r="J70" t="s">
        <v>712</v>
      </c>
      <c r="K70" t="s">
        <v>722</v>
      </c>
      <c r="L70">
        <v>4</v>
      </c>
    </row>
    <row r="71" spans="1:12" x14ac:dyDescent="0.45">
      <c r="A71">
        <v>123580</v>
      </c>
      <c r="B71" t="s">
        <v>594</v>
      </c>
      <c r="C71" t="s">
        <v>604</v>
      </c>
      <c r="D71" t="s">
        <v>606</v>
      </c>
      <c r="E71">
        <v>3.79</v>
      </c>
      <c r="F71">
        <v>3.49</v>
      </c>
      <c r="G71">
        <v>500</v>
      </c>
      <c r="H71" t="s">
        <v>625</v>
      </c>
      <c r="I71" t="s">
        <v>700</v>
      </c>
      <c r="J71" t="s">
        <v>712</v>
      </c>
      <c r="K71" t="s">
        <v>722</v>
      </c>
      <c r="L71">
        <v>5</v>
      </c>
    </row>
    <row r="72" spans="1:12" x14ac:dyDescent="0.45">
      <c r="A72">
        <v>123581</v>
      </c>
      <c r="B72" t="s">
        <v>595</v>
      </c>
      <c r="C72" t="s">
        <v>604</v>
      </c>
      <c r="D72" t="s">
        <v>606</v>
      </c>
      <c r="E72">
        <v>2.99</v>
      </c>
      <c r="H72" t="s">
        <v>626</v>
      </c>
      <c r="I72" t="s">
        <v>701</v>
      </c>
      <c r="J72" t="s">
        <v>712</v>
      </c>
      <c r="K72" t="s">
        <v>727</v>
      </c>
      <c r="L72">
        <v>5</v>
      </c>
    </row>
    <row r="73" spans="1:12" x14ac:dyDescent="0.45">
      <c r="A73">
        <v>123582</v>
      </c>
      <c r="B73" t="s">
        <v>596</v>
      </c>
      <c r="C73" t="s">
        <v>604</v>
      </c>
      <c r="D73" t="s">
        <v>606</v>
      </c>
      <c r="E73">
        <v>3.99</v>
      </c>
      <c r="H73" t="s">
        <v>627</v>
      </c>
      <c r="I73" t="s">
        <v>702</v>
      </c>
      <c r="J73" t="s">
        <v>712</v>
      </c>
      <c r="K73" t="s">
        <v>722</v>
      </c>
      <c r="L73">
        <v>5</v>
      </c>
    </row>
    <row r="74" spans="1:12" x14ac:dyDescent="0.45">
      <c r="A74">
        <v>123583</v>
      </c>
      <c r="B74" t="s">
        <v>597</v>
      </c>
      <c r="C74" t="s">
        <v>603</v>
      </c>
      <c r="D74" t="s">
        <v>605</v>
      </c>
      <c r="E74">
        <v>3.49</v>
      </c>
      <c r="H74" t="s">
        <v>613</v>
      </c>
      <c r="I74" t="s">
        <v>703</v>
      </c>
      <c r="J74" t="s">
        <v>712</v>
      </c>
      <c r="K74" t="s">
        <v>727</v>
      </c>
      <c r="L74">
        <v>5</v>
      </c>
    </row>
    <row r="75" spans="1:12" x14ac:dyDescent="0.45">
      <c r="A75">
        <v>123584</v>
      </c>
      <c r="B75" t="s">
        <v>598</v>
      </c>
      <c r="C75" t="s">
        <v>603</v>
      </c>
      <c r="D75" t="s">
        <v>605</v>
      </c>
      <c r="E75">
        <v>4.99</v>
      </c>
      <c r="H75" t="s">
        <v>628</v>
      </c>
      <c r="I75" t="s">
        <v>704</v>
      </c>
      <c r="J75" t="s">
        <v>721</v>
      </c>
      <c r="K75" t="s">
        <v>722</v>
      </c>
      <c r="L75">
        <v>5</v>
      </c>
    </row>
    <row r="76" spans="1:12" x14ac:dyDescent="0.45">
      <c r="A76">
        <v>123585</v>
      </c>
      <c r="B76" t="s">
        <v>599</v>
      </c>
      <c r="C76" t="s">
        <v>603</v>
      </c>
      <c r="D76" t="s">
        <v>605</v>
      </c>
      <c r="E76">
        <v>2.99</v>
      </c>
      <c r="G76">
        <v>1000</v>
      </c>
      <c r="H76" t="s">
        <v>613</v>
      </c>
      <c r="I76" t="s">
        <v>705</v>
      </c>
      <c r="J76" t="s">
        <v>712</v>
      </c>
      <c r="K76" t="s">
        <v>727</v>
      </c>
      <c r="L76">
        <v>7</v>
      </c>
    </row>
    <row r="77" spans="1:12" x14ac:dyDescent="0.45">
      <c r="A77">
        <v>123586</v>
      </c>
      <c r="B77" t="s">
        <v>600</v>
      </c>
      <c r="C77" t="s">
        <v>603</v>
      </c>
      <c r="D77" t="s">
        <v>605</v>
      </c>
      <c r="E77">
        <v>3.49</v>
      </c>
      <c r="H77" t="s">
        <v>629</v>
      </c>
      <c r="I77" t="s">
        <v>706</v>
      </c>
      <c r="J77" t="s">
        <v>712</v>
      </c>
      <c r="K77" t="s">
        <v>725</v>
      </c>
      <c r="L77">
        <v>3</v>
      </c>
    </row>
    <row r="78" spans="1:12" x14ac:dyDescent="0.45">
      <c r="A78">
        <v>123587</v>
      </c>
      <c r="B78" t="s">
        <v>601</v>
      </c>
      <c r="C78" t="s">
        <v>603</v>
      </c>
      <c r="D78" t="s">
        <v>605</v>
      </c>
      <c r="E78">
        <v>3.99</v>
      </c>
      <c r="H78" t="s">
        <v>629</v>
      </c>
      <c r="I78" t="s">
        <v>707</v>
      </c>
      <c r="J78" t="s">
        <v>712</v>
      </c>
      <c r="K78" t="s">
        <v>727</v>
      </c>
      <c r="L78">
        <v>8</v>
      </c>
    </row>
    <row r="79" spans="1:12" x14ac:dyDescent="0.45">
      <c r="A79">
        <v>123588</v>
      </c>
      <c r="B79" t="s">
        <v>602</v>
      </c>
      <c r="C79" t="s">
        <v>603</v>
      </c>
      <c r="D79" t="s">
        <v>605</v>
      </c>
      <c r="E79">
        <v>2.4900000000000002</v>
      </c>
      <c r="H79" t="s">
        <v>630</v>
      </c>
      <c r="I79" t="s">
        <v>708</v>
      </c>
      <c r="J79" t="s">
        <v>721</v>
      </c>
      <c r="K79" t="s">
        <v>727</v>
      </c>
      <c r="L79">
        <v>4</v>
      </c>
    </row>
    <row r="80" spans="1:12" x14ac:dyDescent="0.45">
      <c r="A80">
        <v>123589</v>
      </c>
      <c r="B80" t="s">
        <v>1261</v>
      </c>
      <c r="C80" t="s">
        <v>1262</v>
      </c>
      <c r="D80" t="s">
        <v>606</v>
      </c>
      <c r="E80">
        <v>4.99</v>
      </c>
      <c r="H80" t="s">
        <v>608</v>
      </c>
      <c r="I80" t="s">
        <v>709</v>
      </c>
      <c r="J80" t="s">
        <v>712</v>
      </c>
      <c r="K80" t="s">
        <v>722</v>
      </c>
      <c r="L80">
        <v>7</v>
      </c>
    </row>
    <row r="81" spans="1:12" x14ac:dyDescent="0.45">
      <c r="A81">
        <v>123590</v>
      </c>
      <c r="B81" t="s">
        <v>1263</v>
      </c>
      <c r="C81" t="s">
        <v>1262</v>
      </c>
      <c r="D81" t="s">
        <v>606</v>
      </c>
      <c r="E81">
        <v>6.99</v>
      </c>
      <c r="F81">
        <v>6</v>
      </c>
      <c r="H81" t="s">
        <v>607</v>
      </c>
      <c r="I81" t="s">
        <v>710</v>
      </c>
      <c r="J81" t="s">
        <v>712</v>
      </c>
      <c r="K81" t="s">
        <v>722</v>
      </c>
      <c r="L81">
        <v>5</v>
      </c>
    </row>
    <row r="82" spans="1:12" x14ac:dyDescent="0.45">
      <c r="A82">
        <v>123591</v>
      </c>
      <c r="B82" t="s">
        <v>1264</v>
      </c>
      <c r="C82" t="s">
        <v>1262</v>
      </c>
      <c r="D82" t="s">
        <v>606</v>
      </c>
      <c r="E82">
        <v>4.49</v>
      </c>
      <c r="H82" t="s">
        <v>608</v>
      </c>
      <c r="I82" t="s">
        <v>711</v>
      </c>
      <c r="J82" t="s">
        <v>712</v>
      </c>
      <c r="K82" t="s">
        <v>722</v>
      </c>
      <c r="L82">
        <v>7</v>
      </c>
    </row>
    <row r="83" spans="1:12" x14ac:dyDescent="0.45">
      <c r="A83">
        <v>123592</v>
      </c>
      <c r="B83" t="s">
        <v>1265</v>
      </c>
      <c r="C83" t="s">
        <v>1262</v>
      </c>
      <c r="D83" t="s">
        <v>606</v>
      </c>
      <c r="E83">
        <v>2.99</v>
      </c>
      <c r="H83" t="s">
        <v>607</v>
      </c>
      <c r="I83" t="s">
        <v>1266</v>
      </c>
      <c r="J83" t="s">
        <v>712</v>
      </c>
      <c r="K83" t="s">
        <v>722</v>
      </c>
      <c r="L83">
        <v>4</v>
      </c>
    </row>
    <row r="84" spans="1:12" x14ac:dyDescent="0.45">
      <c r="A84">
        <v>123593</v>
      </c>
      <c r="B84" t="s">
        <v>1267</v>
      </c>
      <c r="C84" t="s">
        <v>1262</v>
      </c>
      <c r="D84" t="s">
        <v>606</v>
      </c>
      <c r="E84">
        <v>2.4900000000000002</v>
      </c>
      <c r="H84" t="s">
        <v>607</v>
      </c>
      <c r="I84" t="s">
        <v>1268</v>
      </c>
      <c r="J84" t="s">
        <v>712</v>
      </c>
      <c r="K84" t="s">
        <v>722</v>
      </c>
      <c r="L84">
        <v>8</v>
      </c>
    </row>
    <row r="85" spans="1:12" x14ac:dyDescent="0.45">
      <c r="A85">
        <v>123594</v>
      </c>
      <c r="B85" t="s">
        <v>1269</v>
      </c>
      <c r="C85" t="s">
        <v>1262</v>
      </c>
      <c r="D85" t="s">
        <v>606</v>
      </c>
      <c r="E85">
        <v>3.49</v>
      </c>
      <c r="H85" t="s">
        <v>607</v>
      </c>
      <c r="I85" t="s">
        <v>1270</v>
      </c>
      <c r="J85" t="s">
        <v>712</v>
      </c>
      <c r="K85" t="s">
        <v>722</v>
      </c>
      <c r="L85">
        <v>7</v>
      </c>
    </row>
    <row r="86" spans="1:12" x14ac:dyDescent="0.45">
      <c r="A86">
        <v>123595</v>
      </c>
      <c r="B86" t="s">
        <v>1271</v>
      </c>
      <c r="C86" t="s">
        <v>1262</v>
      </c>
      <c r="D86" t="s">
        <v>606</v>
      </c>
      <c r="E86">
        <v>2.99</v>
      </c>
      <c r="H86" t="s">
        <v>607</v>
      </c>
      <c r="I86" t="s">
        <v>1272</v>
      </c>
      <c r="J86" t="s">
        <v>712</v>
      </c>
      <c r="K86" t="s">
        <v>722</v>
      </c>
      <c r="L86">
        <v>8</v>
      </c>
    </row>
    <row r="87" spans="1:12" x14ac:dyDescent="0.45">
      <c r="A87">
        <v>123596</v>
      </c>
      <c r="B87" t="s">
        <v>1273</v>
      </c>
      <c r="C87" t="s">
        <v>1262</v>
      </c>
      <c r="D87" t="s">
        <v>606</v>
      </c>
      <c r="E87">
        <v>3.99</v>
      </c>
      <c r="H87" t="s">
        <v>607</v>
      </c>
      <c r="I87" t="s">
        <v>1274</v>
      </c>
      <c r="J87" t="s">
        <v>712</v>
      </c>
      <c r="K87" t="s">
        <v>727</v>
      </c>
      <c r="L87">
        <v>6</v>
      </c>
    </row>
    <row r="88" spans="1:12" x14ac:dyDescent="0.45">
      <c r="A88">
        <v>123597</v>
      </c>
      <c r="B88" t="s">
        <v>1275</v>
      </c>
      <c r="C88" t="s">
        <v>1262</v>
      </c>
      <c r="D88" t="s">
        <v>606</v>
      </c>
      <c r="E88">
        <v>5.49</v>
      </c>
      <c r="H88" t="s">
        <v>607</v>
      </c>
      <c r="I88" t="s">
        <v>1276</v>
      </c>
      <c r="J88" t="s">
        <v>712</v>
      </c>
      <c r="K88" t="s">
        <v>722</v>
      </c>
      <c r="L88">
        <v>4</v>
      </c>
    </row>
    <row r="89" spans="1:12" x14ac:dyDescent="0.45">
      <c r="A89">
        <v>123598</v>
      </c>
      <c r="B89" t="s">
        <v>1277</v>
      </c>
      <c r="C89" t="s">
        <v>1262</v>
      </c>
      <c r="D89" t="s">
        <v>606</v>
      </c>
      <c r="E89">
        <v>6.49</v>
      </c>
      <c r="H89" t="s">
        <v>607</v>
      </c>
      <c r="I89" t="s">
        <v>1278</v>
      </c>
      <c r="J89" t="s">
        <v>712</v>
      </c>
      <c r="K89" t="s">
        <v>727</v>
      </c>
      <c r="L89">
        <v>6</v>
      </c>
    </row>
    <row r="90" spans="1:12" x14ac:dyDescent="0.45">
      <c r="A90">
        <v>123599</v>
      </c>
      <c r="B90" t="s">
        <v>1279</v>
      </c>
      <c r="C90" t="s">
        <v>1262</v>
      </c>
      <c r="D90" t="s">
        <v>606</v>
      </c>
      <c r="E90">
        <v>6.99</v>
      </c>
      <c r="H90" t="s">
        <v>607</v>
      </c>
      <c r="I90" t="s">
        <v>1280</v>
      </c>
      <c r="J90" t="s">
        <v>712</v>
      </c>
      <c r="K90" t="s">
        <v>727</v>
      </c>
      <c r="L90">
        <v>5</v>
      </c>
    </row>
    <row r="91" spans="1:12" x14ac:dyDescent="0.45">
      <c r="A91">
        <v>123600</v>
      </c>
      <c r="B91" t="s">
        <v>1281</v>
      </c>
      <c r="C91" t="s">
        <v>1262</v>
      </c>
      <c r="D91" t="s">
        <v>606</v>
      </c>
      <c r="E91">
        <v>4.99</v>
      </c>
      <c r="G91">
        <v>2000</v>
      </c>
      <c r="H91" t="s">
        <v>607</v>
      </c>
      <c r="I91" t="s">
        <v>1282</v>
      </c>
      <c r="J91" t="s">
        <v>712</v>
      </c>
      <c r="K91" t="s">
        <v>727</v>
      </c>
      <c r="L91">
        <v>6</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B2C84B2-6DBE-1D4C-9F66-E7EB354012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Disclaimer</vt:lpstr>
      <vt:lpstr>Sales_Transactions</vt:lpstr>
      <vt:lpstr>Transactions</vt:lpstr>
      <vt:lpstr>Product_Returns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Kunal Kulkarni</cp:lastModifiedBy>
  <dcterms:created xsi:type="dcterms:W3CDTF">2025-04-09T18:27:08Z</dcterms:created>
  <dcterms:modified xsi:type="dcterms:W3CDTF">2025-04-28T16:16:56Z</dcterms:modified>
  <cp:category/>
</cp:coreProperties>
</file>