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课程\并行计算\第一次实验\code\task1\"/>
    </mc:Choice>
  </mc:AlternateContent>
  <xr:revisionPtr revIDLastSave="0" documentId="13_ncr:1_{C0955D01-B540-4809-843E-1CDB654FCAA8}" xr6:coauthVersionLast="47" xr6:coauthVersionMax="47" xr10:uidLastSave="{00000000-0000-0000-0000-000000000000}"/>
  <bookViews>
    <workbookView xWindow="-108" yWindow="-108" windowWidth="23256" windowHeight="12456" activeTab="3" xr2:uid="{0F784337-6C84-4448-96D7-9CEC36C4C776}"/>
  </bookViews>
  <sheets>
    <sheet name="task1" sheetId="1" r:id="rId1"/>
    <sheet name="Sheet4" sheetId="5" r:id="rId2"/>
    <sheet name="Sheet2" sheetId="2" r:id="rId3"/>
    <sheet name="Sheet1" sheetId="3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3" l="1"/>
  <c r="G19" i="3"/>
  <c r="D19" i="3"/>
  <c r="J18" i="3"/>
  <c r="G18" i="3"/>
  <c r="D18" i="3"/>
  <c r="G11" i="3"/>
  <c r="G12" i="3"/>
  <c r="G13" i="3"/>
  <c r="G14" i="3"/>
  <c r="G15" i="3"/>
  <c r="G10" i="3"/>
  <c r="K18" i="5"/>
  <c r="K19" i="5"/>
  <c r="K20" i="5"/>
  <c r="K21" i="5"/>
  <c r="K22" i="5"/>
  <c r="K23" i="5"/>
  <c r="K24" i="5"/>
  <c r="K17" i="5"/>
  <c r="J18" i="5"/>
  <c r="J19" i="5"/>
  <c r="J20" i="5"/>
  <c r="J21" i="5"/>
  <c r="J22" i="5"/>
  <c r="J23" i="5"/>
  <c r="J24" i="5"/>
  <c r="J17" i="5"/>
  <c r="O35" i="1"/>
  <c r="L35" i="1"/>
  <c r="I35" i="1"/>
  <c r="O28" i="1"/>
  <c r="L28" i="1"/>
  <c r="I28" i="1"/>
  <c r="O18" i="1"/>
  <c r="L18" i="1"/>
  <c r="I18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5" i="1"/>
  <c r="L25" i="1"/>
  <c r="I25" i="1"/>
  <c r="F25" i="1"/>
  <c r="O24" i="1"/>
  <c r="L24" i="1"/>
  <c r="I24" i="1"/>
  <c r="F24" i="1"/>
  <c r="O23" i="1"/>
  <c r="L23" i="1"/>
  <c r="I23" i="1"/>
  <c r="O22" i="1"/>
  <c r="L22" i="1"/>
  <c r="I22" i="1"/>
  <c r="O21" i="1"/>
  <c r="L21" i="1"/>
  <c r="I21" i="1"/>
  <c r="O20" i="1"/>
  <c r="L20" i="1"/>
  <c r="I20" i="1"/>
  <c r="O19" i="1"/>
  <c r="L19" i="1"/>
  <c r="I19" i="1"/>
  <c r="N25" i="2"/>
  <c r="K25" i="2"/>
  <c r="H25" i="2"/>
  <c r="N24" i="2"/>
  <c r="K24" i="2"/>
  <c r="H24" i="2"/>
  <c r="E24" i="2"/>
  <c r="N23" i="2"/>
  <c r="K23" i="2"/>
  <c r="H23" i="2"/>
  <c r="E23" i="2"/>
  <c r="N22" i="2"/>
  <c r="K22" i="2"/>
  <c r="H22" i="2"/>
  <c r="N21" i="2"/>
  <c r="K21" i="2"/>
  <c r="H21" i="2"/>
  <c r="N20" i="2"/>
  <c r="K20" i="2"/>
  <c r="H20" i="2"/>
  <c r="N19" i="2"/>
  <c r="K19" i="2"/>
  <c r="H19" i="2"/>
  <c r="N18" i="2"/>
  <c r="K18" i="2"/>
  <c r="H18" i="2"/>
  <c r="H11" i="2"/>
  <c r="N10" i="2"/>
  <c r="N9" i="2"/>
  <c r="K10" i="2"/>
  <c r="K9" i="2"/>
  <c r="H10" i="2"/>
  <c r="H9" i="2"/>
  <c r="O9" i="1"/>
  <c r="L9" i="1"/>
  <c r="I9" i="1"/>
  <c r="O10" i="1"/>
  <c r="L10" i="1"/>
  <c r="I10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1" i="1"/>
  <c r="L11" i="1"/>
  <c r="I11" i="1"/>
  <c r="N11" i="2"/>
  <c r="K11" i="2"/>
  <c r="N12" i="2"/>
  <c r="K12" i="2"/>
  <c r="H12" i="2"/>
  <c r="N13" i="2"/>
  <c r="K13" i="2"/>
  <c r="H13" i="2"/>
  <c r="N14" i="2"/>
  <c r="K14" i="2"/>
  <c r="H14" i="2"/>
  <c r="N16" i="2"/>
  <c r="K16" i="2"/>
  <c r="H16" i="2"/>
  <c r="N15" i="2"/>
  <c r="K15" i="2"/>
  <c r="H15" i="2"/>
  <c r="E15" i="2"/>
  <c r="F15" i="1"/>
  <c r="F14" i="1"/>
  <c r="E14" i="2"/>
</calcChain>
</file>

<file path=xl/sharedStrings.xml><?xml version="1.0" encoding="utf-8"?>
<sst xmlns="http://schemas.openxmlformats.org/spreadsheetml/2006/main" count="53" uniqueCount="26">
  <si>
    <t>CPI</t>
    <phoneticPr fontId="1" type="noConversion"/>
  </si>
  <si>
    <t>次数</t>
    <phoneticPr fontId="1" type="noConversion"/>
  </si>
  <si>
    <t>L1_catch</t>
    <phoneticPr fontId="1" type="noConversion"/>
  </si>
  <si>
    <t>L1_miss</t>
    <phoneticPr fontId="1" type="noConversion"/>
  </si>
  <si>
    <t>L2_catch</t>
    <phoneticPr fontId="1" type="noConversion"/>
  </si>
  <si>
    <t>L2_miss</t>
    <phoneticPr fontId="1" type="noConversion"/>
  </si>
  <si>
    <t>L3_catch</t>
    <phoneticPr fontId="1" type="noConversion"/>
  </si>
  <si>
    <t>L3_miss</t>
    <phoneticPr fontId="1" type="noConversion"/>
  </si>
  <si>
    <t>规模(n)</t>
    <phoneticPr fontId="1" type="noConversion"/>
  </si>
  <si>
    <t>L1_catchpercentage</t>
    <phoneticPr fontId="1" type="noConversion"/>
  </si>
  <si>
    <t>L2_catchPercentage</t>
    <phoneticPr fontId="1" type="noConversion"/>
  </si>
  <si>
    <t>L3_catchPercentage</t>
    <phoneticPr fontId="1" type="noConversion"/>
  </si>
  <si>
    <t>commonAlgorithm</t>
    <phoneticPr fontId="1" type="noConversion"/>
  </si>
  <si>
    <t>optimisedAlgorithm</t>
    <phoneticPr fontId="1" type="noConversion"/>
  </si>
  <si>
    <t>周期us</t>
    <phoneticPr fontId="1" type="noConversion"/>
  </si>
  <si>
    <t>时间us</t>
    <phoneticPr fontId="1" type="noConversion"/>
  </si>
  <si>
    <t>0..333</t>
    <phoneticPr fontId="1" type="noConversion"/>
  </si>
  <si>
    <t>平凡算法</t>
    <phoneticPr fontId="1" type="noConversion"/>
  </si>
  <si>
    <t>双链路算法</t>
    <phoneticPr fontId="1" type="noConversion"/>
  </si>
  <si>
    <t>规模n</t>
    <phoneticPr fontId="1" type="noConversion"/>
  </si>
  <si>
    <t>周期</t>
    <phoneticPr fontId="1" type="noConversion"/>
  </si>
  <si>
    <t>优化</t>
    <phoneticPr fontId="1" type="noConversion"/>
  </si>
  <si>
    <t>init</t>
    <phoneticPr fontId="1" type="noConversion"/>
  </si>
  <si>
    <t>10次</t>
    <phoneticPr fontId="1" type="noConversion"/>
  </si>
  <si>
    <t>COM</t>
    <phoneticPr fontId="1" type="noConversion"/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</si>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</sst>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 applyFill="1">
      <alignment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2D74-320A-4E84-AB4D-5C527914B536}">
  <dimension ref="A1:Q36"/>
  <sheetViews>
    <sheetView topLeftCell="A7" workbookViewId="0">
      <selection activeCell="F2" activeCellId="5" sqref="A2:A1048576 B2:B1048576 I2:I1048576 L2:L1048576 O2:O1048576 F2:F1048576"/>
    </sheetView>
  </sheetViews>
  <sheetFormatPr defaultRowHeight="13.8" x14ac:dyDescent="0.25"/>
  <cols>
    <col min="4" max="4" width="9.5546875" bestFit="1" customWidth="1"/>
    <col min="7" max="7" width="18.33203125" customWidth="1"/>
    <col min="8" max="8" width="15.44140625" customWidth="1"/>
    <col min="10" max="10" width="13.88671875" customWidth="1"/>
    <col min="11" max="11" width="15.6640625" customWidth="1"/>
    <col min="13" max="13" width="15.21875" customWidth="1"/>
    <col min="14" max="14" width="13.33203125" customWidth="1"/>
  </cols>
  <sheetData>
    <row r="1" spans="1:16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8</v>
      </c>
      <c r="B2" t="s">
        <v>0</v>
      </c>
      <c r="D2" t="s">
        <v>1</v>
      </c>
      <c r="E2" t="s">
        <v>15</v>
      </c>
      <c r="F2" t="s">
        <v>14</v>
      </c>
      <c r="G2" t="s">
        <v>2</v>
      </c>
      <c r="H2" t="s">
        <v>3</v>
      </c>
      <c r="I2" t="s">
        <v>9</v>
      </c>
      <c r="J2" t="s">
        <v>4</v>
      </c>
      <c r="K2" t="s">
        <v>5</v>
      </c>
      <c r="L2" t="s">
        <v>10</v>
      </c>
      <c r="M2" t="s">
        <v>6</v>
      </c>
      <c r="N2" t="s">
        <v>7</v>
      </c>
      <c r="O2" t="s">
        <v>11</v>
      </c>
    </row>
    <row r="3" spans="1:16" x14ac:dyDescent="0.25">
      <c r="A3">
        <v>0</v>
      </c>
      <c r="D3">
        <v>21506789</v>
      </c>
      <c r="E3">
        <v>500000</v>
      </c>
      <c r="F3">
        <v>2.325E-2</v>
      </c>
    </row>
    <row r="4" spans="1:16" x14ac:dyDescent="0.25">
      <c r="A4">
        <v>1</v>
      </c>
      <c r="D4">
        <v>16051937</v>
      </c>
      <c r="E4">
        <v>500000</v>
      </c>
      <c r="F4">
        <v>3.1150000000000001E-2</v>
      </c>
    </row>
    <row r="5" spans="1:16" x14ac:dyDescent="0.25">
      <c r="A5">
        <v>2</v>
      </c>
      <c r="D5">
        <v>8439183</v>
      </c>
      <c r="E5">
        <v>500000</v>
      </c>
      <c r="F5">
        <v>5.9249999999999997E-2</v>
      </c>
    </row>
    <row r="6" spans="1:16" x14ac:dyDescent="0.25">
      <c r="A6">
        <v>3</v>
      </c>
      <c r="D6">
        <v>2955593</v>
      </c>
      <c r="E6">
        <v>500000</v>
      </c>
      <c r="F6">
        <v>0.16919999999999999</v>
      </c>
    </row>
    <row r="7" spans="1:16" x14ac:dyDescent="0.25">
      <c r="A7">
        <v>4</v>
      </c>
      <c r="D7">
        <v>785526</v>
      </c>
      <c r="E7">
        <v>500000</v>
      </c>
      <c r="F7">
        <v>0.63649999999999995</v>
      </c>
    </row>
    <row r="8" spans="1:16" x14ac:dyDescent="0.25">
      <c r="A8">
        <v>5</v>
      </c>
      <c r="D8">
        <v>158644</v>
      </c>
      <c r="E8">
        <v>500000</v>
      </c>
      <c r="F8">
        <v>3.1520000000000001</v>
      </c>
    </row>
    <row r="9" spans="1:16" x14ac:dyDescent="0.25">
      <c r="A9" s="1">
        <v>6</v>
      </c>
      <c r="B9" s="6" t="s">
        <v>16</v>
      </c>
      <c r="C9" s="6"/>
      <c r="D9" s="1">
        <v>50984</v>
      </c>
      <c r="E9" s="1">
        <v>500001</v>
      </c>
      <c r="F9" s="1">
        <v>9.8070000000000004</v>
      </c>
      <c r="G9" s="2">
        <v>3260207175</v>
      </c>
      <c r="H9" s="2">
        <v>31972545</v>
      </c>
      <c r="I9" s="5">
        <f t="shared" ref="I9:I16" si="0">G9/(G9+H9)</f>
        <v>0.99028833547398198</v>
      </c>
      <c r="J9" s="2">
        <v>31851075</v>
      </c>
      <c r="K9" s="2">
        <v>122360</v>
      </c>
      <c r="L9" s="3">
        <f t="shared" ref="L9:L16" si="1">J9/(J9+K9)</f>
        <v>0.99617307305267644</v>
      </c>
      <c r="M9" s="2">
        <v>72830</v>
      </c>
      <c r="N9" s="2">
        <v>117075</v>
      </c>
      <c r="O9" s="3">
        <f t="shared" ref="O9:O16" si="2">M9/(M9+N9)</f>
        <v>0.38350754324530684</v>
      </c>
      <c r="P9" s="2">
        <v>1</v>
      </c>
    </row>
    <row r="10" spans="1:16" x14ac:dyDescent="0.25">
      <c r="A10" s="1">
        <v>7</v>
      </c>
      <c r="B10" s="1">
        <v>0.33100000000000002</v>
      </c>
      <c r="C10" s="1"/>
      <c r="D10" s="1">
        <v>11757</v>
      </c>
      <c r="E10" s="1">
        <v>500051</v>
      </c>
      <c r="F10" s="1">
        <v>42.53</v>
      </c>
      <c r="G10" s="2">
        <v>3477748160</v>
      </c>
      <c r="H10" s="2">
        <v>168830185</v>
      </c>
      <c r="I10" s="3">
        <f t="shared" si="0"/>
        <v>0.95370175297851723</v>
      </c>
      <c r="J10" s="2">
        <v>168291925</v>
      </c>
      <c r="K10" s="2">
        <v>540595</v>
      </c>
      <c r="L10" s="3">
        <f t="shared" si="1"/>
        <v>0.99679803985630255</v>
      </c>
      <c r="M10" s="2">
        <v>379520</v>
      </c>
      <c r="N10" s="2">
        <v>91145</v>
      </c>
      <c r="O10" s="3">
        <f t="shared" si="2"/>
        <v>0.80634846440674368</v>
      </c>
      <c r="P10" s="2">
        <v>1</v>
      </c>
    </row>
    <row r="11" spans="1:16" x14ac:dyDescent="0.25">
      <c r="A11" s="1">
        <v>8</v>
      </c>
      <c r="B11" s="1">
        <v>455</v>
      </c>
      <c r="C11" s="1"/>
      <c r="D11" s="1">
        <v>2261</v>
      </c>
      <c r="E11" s="1">
        <v>500292</v>
      </c>
      <c r="F11" s="1">
        <v>221.3</v>
      </c>
      <c r="G11" s="2">
        <v>2348408595</v>
      </c>
      <c r="H11" s="2">
        <v>131553525</v>
      </c>
      <c r="I11" s="3">
        <f t="shared" si="0"/>
        <v>0.94695341354649398</v>
      </c>
      <c r="J11" s="2">
        <v>1619360</v>
      </c>
      <c r="K11" s="2">
        <v>129935860</v>
      </c>
      <c r="L11" s="3">
        <f t="shared" si="1"/>
        <v>1.2309355721498546E-2</v>
      </c>
      <c r="M11" s="2">
        <v>129789710</v>
      </c>
      <c r="N11" s="2">
        <v>57380</v>
      </c>
      <c r="O11" s="3">
        <f t="shared" si="2"/>
        <v>0.99955809560306663</v>
      </c>
      <c r="P11" s="2">
        <v>1</v>
      </c>
    </row>
    <row r="12" spans="1:16" x14ac:dyDescent="0.25">
      <c r="A12" s="1">
        <v>9</v>
      </c>
      <c r="B12" s="1">
        <v>0.58499999999999996</v>
      </c>
      <c r="C12" s="1"/>
      <c r="D12" s="1">
        <v>500</v>
      </c>
      <c r="E12" s="1">
        <v>500389</v>
      </c>
      <c r="F12" s="1">
        <v>1001</v>
      </c>
      <c r="G12" s="2">
        <v>1559239620</v>
      </c>
      <c r="H12" s="2">
        <v>274760</v>
      </c>
      <c r="I12" s="3">
        <f t="shared" si="0"/>
        <v>0.99982381694999178</v>
      </c>
      <c r="J12" s="2">
        <v>792080</v>
      </c>
      <c r="K12" s="2">
        <v>1952730</v>
      </c>
      <c r="L12" s="3">
        <f t="shared" si="1"/>
        <v>0.28857370819838168</v>
      </c>
      <c r="M12" s="2">
        <v>1770100</v>
      </c>
      <c r="N12" s="2">
        <v>160085</v>
      </c>
      <c r="O12" s="3">
        <f t="shared" si="2"/>
        <v>0.91706235412667703</v>
      </c>
      <c r="P12" s="2">
        <v>1</v>
      </c>
    </row>
    <row r="13" spans="1:16" x14ac:dyDescent="0.25">
      <c r="A13" s="1">
        <v>10</v>
      </c>
      <c r="B13" s="1">
        <v>0.75900000000000001</v>
      </c>
      <c r="C13" s="1"/>
      <c r="D13" s="1">
        <v>87</v>
      </c>
      <c r="E13" s="1">
        <v>502259</v>
      </c>
      <c r="F13" s="1">
        <v>5773</v>
      </c>
      <c r="G13" s="2">
        <v>6646396965</v>
      </c>
      <c r="H13" s="2">
        <v>10757810</v>
      </c>
      <c r="I13" s="4">
        <f t="shared" si="0"/>
        <v>0.99838402285006211</v>
      </c>
      <c r="J13" s="2">
        <v>3146035</v>
      </c>
      <c r="K13" s="2">
        <v>7618720</v>
      </c>
      <c r="L13" s="3">
        <f t="shared" si="1"/>
        <v>0.29225328398091738</v>
      </c>
      <c r="M13" s="2">
        <v>6619045</v>
      </c>
      <c r="N13" s="2">
        <v>790970</v>
      </c>
      <c r="O13" s="3">
        <f t="shared" si="2"/>
        <v>0.89325662633611402</v>
      </c>
      <c r="P13" s="2">
        <v>5</v>
      </c>
    </row>
    <row r="14" spans="1:16" x14ac:dyDescent="0.25">
      <c r="A14" s="1">
        <v>11</v>
      </c>
      <c r="B14" s="1">
        <v>2.0489999999999999</v>
      </c>
      <c r="C14" s="1"/>
      <c r="D14" s="1">
        <v>72</v>
      </c>
      <c r="E14" s="1">
        <v>5</v>
      </c>
      <c r="F14" s="1">
        <f>6949*10</f>
        <v>69490</v>
      </c>
      <c r="G14" s="2">
        <v>5183337435</v>
      </c>
      <c r="H14" s="2">
        <v>26233320</v>
      </c>
      <c r="I14" s="3">
        <f t="shared" si="0"/>
        <v>0.99496439894307565</v>
      </c>
      <c r="J14" s="2">
        <v>9139845</v>
      </c>
      <c r="K14" s="2">
        <v>17110120</v>
      </c>
      <c r="L14" s="3">
        <f t="shared" si="1"/>
        <v>0.34818503567528564</v>
      </c>
      <c r="M14" s="2">
        <v>9622275</v>
      </c>
      <c r="N14" s="2">
        <v>6939145</v>
      </c>
      <c r="O14" s="3">
        <f t="shared" si="2"/>
        <v>0.58100543310899666</v>
      </c>
      <c r="P14" s="2">
        <v>10</v>
      </c>
    </row>
    <row r="15" spans="1:16" x14ac:dyDescent="0.25">
      <c r="A15" s="1">
        <v>12</v>
      </c>
      <c r="B15" s="1">
        <v>2.4390000000000001</v>
      </c>
      <c r="C15" s="1"/>
      <c r="D15" s="1">
        <v>35</v>
      </c>
      <c r="E15" s="1">
        <v>10.01</v>
      </c>
      <c r="F15" s="1">
        <f>2889*100</f>
        <v>288900</v>
      </c>
      <c r="G15" s="2">
        <v>8476288215</v>
      </c>
      <c r="H15" s="2">
        <v>36105145</v>
      </c>
      <c r="I15" s="3">
        <f t="shared" si="0"/>
        <v>0.99575852013962851</v>
      </c>
      <c r="J15" s="2">
        <v>10170195</v>
      </c>
      <c r="K15" s="2">
        <v>25982805</v>
      </c>
      <c r="L15" s="3">
        <f t="shared" si="1"/>
        <v>0.28130984980499546</v>
      </c>
      <c r="M15" s="2">
        <v>12415375</v>
      </c>
      <c r="N15" s="2">
        <v>12942785</v>
      </c>
      <c r="O15" s="3">
        <f t="shared" si="2"/>
        <v>0.48960078333759233</v>
      </c>
      <c r="P15" s="2">
        <v>20</v>
      </c>
    </row>
    <row r="16" spans="1:16" x14ac:dyDescent="0.25">
      <c r="A16" s="1">
        <v>13</v>
      </c>
      <c r="B16" s="1">
        <v>2.351</v>
      </c>
      <c r="C16" s="1"/>
      <c r="D16" s="1">
        <v>15</v>
      </c>
      <c r="E16" s="1">
        <v>20.57</v>
      </c>
      <c r="F16" s="1">
        <v>1371000</v>
      </c>
      <c r="G16" s="2">
        <v>13343229070</v>
      </c>
      <c r="H16" s="2">
        <v>614161070</v>
      </c>
      <c r="I16" s="3">
        <f t="shared" si="0"/>
        <v>0.95599742761077533</v>
      </c>
      <c r="J16" s="2">
        <v>14191950</v>
      </c>
      <c r="K16" s="2">
        <v>50046420</v>
      </c>
      <c r="L16" s="3">
        <f t="shared" si="1"/>
        <v>0.22092637157511935</v>
      </c>
      <c r="M16" s="2">
        <v>15517750</v>
      </c>
      <c r="N16" s="2">
        <v>32762195</v>
      </c>
      <c r="O16" s="3">
        <f t="shared" si="2"/>
        <v>0.32141192372940774</v>
      </c>
      <c r="P16" s="2">
        <v>30</v>
      </c>
    </row>
    <row r="18" spans="1:17" x14ac:dyDescent="0.25">
      <c r="A18" s="1">
        <v>5</v>
      </c>
      <c r="B18" s="1">
        <v>0.317</v>
      </c>
      <c r="C18" s="1">
        <v>0.35499999999999998</v>
      </c>
      <c r="D18" s="1">
        <v>53732</v>
      </c>
      <c r="E18" s="1">
        <v>500002</v>
      </c>
      <c r="F18" s="1">
        <v>9.3070000000000004</v>
      </c>
      <c r="G18" s="1">
        <v>809217905</v>
      </c>
      <c r="H18" s="1">
        <v>1078635</v>
      </c>
      <c r="I18" s="5">
        <f t="shared" ref="I18" si="3">G18/(G18+H18)</f>
        <v>0.99866883918818161</v>
      </c>
      <c r="J18" s="1">
        <v>669160</v>
      </c>
      <c r="K18" s="1">
        <v>410765</v>
      </c>
      <c r="L18" s="3">
        <f t="shared" ref="L18" si="4">J18/(J18+K18)</f>
        <v>0.61963562284417895</v>
      </c>
      <c r="M18" s="1">
        <v>282135</v>
      </c>
      <c r="N18" s="1">
        <v>59040</v>
      </c>
      <c r="O18" s="3">
        <f t="shared" ref="O18" si="5">M18/(M18+N18)</f>
        <v>0.82695097823697516</v>
      </c>
      <c r="P18" s="1">
        <v>1</v>
      </c>
    </row>
    <row r="19" spans="1:17" x14ac:dyDescent="0.25">
      <c r="A19" s="1">
        <v>6</v>
      </c>
      <c r="B19" s="1">
        <v>0.317</v>
      </c>
      <c r="C19" s="1">
        <v>0.33600000000000002</v>
      </c>
      <c r="D19" s="1">
        <v>53732</v>
      </c>
      <c r="E19" s="1">
        <v>500002</v>
      </c>
      <c r="F19" s="1">
        <v>9.3070000000000004</v>
      </c>
      <c r="G19" s="1">
        <v>441768620</v>
      </c>
      <c r="H19" s="1">
        <v>2935860</v>
      </c>
      <c r="I19" s="5">
        <f t="shared" ref="I19:I26" si="6">G19/(G19+H19)</f>
        <v>0.9933981775942532</v>
      </c>
      <c r="J19" s="1">
        <v>2838010</v>
      </c>
      <c r="K19" s="1">
        <v>98.075000000000003</v>
      </c>
      <c r="L19" s="3">
        <f t="shared" ref="L19:L26" si="7">J19/(J19+K19)</f>
        <v>0.99996544352878447</v>
      </c>
      <c r="M19" s="1">
        <v>71350</v>
      </c>
      <c r="N19" s="1">
        <v>8920</v>
      </c>
      <c r="O19" s="3">
        <f t="shared" ref="O19:O26" si="8">M19/(M19+N19)</f>
        <v>0.88887504671732898</v>
      </c>
      <c r="P19" s="1">
        <v>1</v>
      </c>
    </row>
    <row r="20" spans="1:17" x14ac:dyDescent="0.25">
      <c r="A20" s="1">
        <v>7</v>
      </c>
      <c r="B20" s="1">
        <v>0.31</v>
      </c>
      <c r="C20" s="1">
        <v>0.34699999999999998</v>
      </c>
      <c r="D20" s="1">
        <v>13362</v>
      </c>
      <c r="E20" s="1">
        <v>500003</v>
      </c>
      <c r="F20" s="1">
        <v>37.42</v>
      </c>
      <c r="G20" s="1">
        <v>187592145</v>
      </c>
      <c r="H20" s="1">
        <v>8678760</v>
      </c>
      <c r="I20" s="3">
        <f t="shared" si="6"/>
        <v>0.95578172933986316</v>
      </c>
      <c r="J20" s="1">
        <v>8489675</v>
      </c>
      <c r="K20" s="1">
        <v>180385</v>
      </c>
      <c r="L20" s="3">
        <f t="shared" si="7"/>
        <v>0.97919449231031852</v>
      </c>
      <c r="M20" s="1">
        <v>166565</v>
      </c>
      <c r="N20" s="1">
        <v>1080</v>
      </c>
      <c r="O20" s="3">
        <f t="shared" si="8"/>
        <v>0.99355781562229717</v>
      </c>
      <c r="P20" s="1">
        <v>1</v>
      </c>
    </row>
    <row r="21" spans="1:17" x14ac:dyDescent="0.25">
      <c r="A21" s="1">
        <v>8</v>
      </c>
      <c r="B21" s="1">
        <v>0.38900000000000001</v>
      </c>
      <c r="C21" s="1">
        <v>0.35499999999999998</v>
      </c>
      <c r="D21" s="1">
        <v>2096</v>
      </c>
      <c r="E21" s="1">
        <v>500156</v>
      </c>
      <c r="F21" s="1">
        <v>238.6</v>
      </c>
      <c r="G21" s="2">
        <v>517036495</v>
      </c>
      <c r="H21" s="2">
        <v>26439305</v>
      </c>
      <c r="I21" s="3">
        <f t="shared" si="6"/>
        <v>0.95135145851940417</v>
      </c>
      <c r="J21" s="2">
        <v>581860</v>
      </c>
      <c r="K21" s="2">
        <v>25858975</v>
      </c>
      <c r="L21" s="3">
        <f t="shared" si="7"/>
        <v>2.2006112893182078E-2</v>
      </c>
      <c r="M21" s="2">
        <v>25679300</v>
      </c>
      <c r="N21" s="2">
        <v>78400</v>
      </c>
      <c r="O21" s="3">
        <f t="shared" si="8"/>
        <v>0.9969562499757354</v>
      </c>
      <c r="P21" s="7">
        <v>1</v>
      </c>
    </row>
    <row r="22" spans="1:17" x14ac:dyDescent="0.25">
      <c r="A22" s="1">
        <v>9</v>
      </c>
      <c r="B22" s="1">
        <v>0.38900000000000001</v>
      </c>
      <c r="C22" s="1">
        <v>0.56100000000000005</v>
      </c>
      <c r="D22" s="1">
        <v>648</v>
      </c>
      <c r="E22" s="1">
        <v>500162</v>
      </c>
      <c r="F22" s="1">
        <v>771.9</v>
      </c>
      <c r="G22" s="2">
        <v>266234320</v>
      </c>
      <c r="H22" s="2">
        <v>487065</v>
      </c>
      <c r="I22" s="3">
        <f t="shared" si="6"/>
        <v>0.99817388095821413</v>
      </c>
      <c r="J22" s="2">
        <v>116750</v>
      </c>
      <c r="K22" s="2">
        <v>370615</v>
      </c>
      <c r="L22" s="3">
        <f t="shared" si="7"/>
        <v>0.23955351738430131</v>
      </c>
      <c r="M22" s="2">
        <v>335850</v>
      </c>
      <c r="N22" s="2">
        <v>19715</v>
      </c>
      <c r="O22" s="3">
        <f t="shared" si="8"/>
        <v>0.94455303530999957</v>
      </c>
      <c r="P22" s="2">
        <v>1</v>
      </c>
    </row>
    <row r="23" spans="1:17" x14ac:dyDescent="0.25">
      <c r="A23" s="1">
        <v>10</v>
      </c>
      <c r="B23" s="1">
        <v>0.41299999999999998</v>
      </c>
      <c r="C23" s="1">
        <v>0.97699999999999998</v>
      </c>
      <c r="D23" s="1">
        <v>158</v>
      </c>
      <c r="E23" s="1">
        <v>501744</v>
      </c>
      <c r="F23" s="1">
        <v>3176</v>
      </c>
      <c r="G23" s="2">
        <v>87889170</v>
      </c>
      <c r="H23" s="2">
        <v>211005</v>
      </c>
      <c r="I23" s="4">
        <f t="shared" si="6"/>
        <v>0.99760494232843466</v>
      </c>
      <c r="J23" s="2">
        <v>81295</v>
      </c>
      <c r="K23" s="2">
        <v>129855</v>
      </c>
      <c r="L23" s="3">
        <f t="shared" si="7"/>
        <v>0.38501065593180206</v>
      </c>
      <c r="M23" s="2">
        <v>89075</v>
      </c>
      <c r="N23" s="2">
        <v>22680</v>
      </c>
      <c r="O23" s="3">
        <f t="shared" si="8"/>
        <v>0.79705606013153774</v>
      </c>
      <c r="P23" s="2">
        <v>1</v>
      </c>
    </row>
    <row r="24" spans="1:17" x14ac:dyDescent="0.25">
      <c r="A24" s="1">
        <v>11</v>
      </c>
      <c r="B24" s="1">
        <v>0.41499999999999998</v>
      </c>
      <c r="C24" s="1">
        <v>2.0369999999999999</v>
      </c>
      <c r="D24" s="1">
        <v>362</v>
      </c>
      <c r="E24" s="1">
        <v>5</v>
      </c>
      <c r="F24" s="1">
        <f>1385*10</f>
        <v>13850</v>
      </c>
      <c r="G24" s="2">
        <v>149572455</v>
      </c>
      <c r="H24" s="2">
        <v>1257370</v>
      </c>
      <c r="I24" s="3">
        <f t="shared" si="6"/>
        <v>0.99166365140316248</v>
      </c>
      <c r="J24" s="2">
        <v>437265</v>
      </c>
      <c r="K24" s="2">
        <v>821965</v>
      </c>
      <c r="L24" s="3">
        <f t="shared" si="7"/>
        <v>0.34724792134876076</v>
      </c>
      <c r="M24" s="2">
        <v>360220</v>
      </c>
      <c r="N24" s="2">
        <v>465000</v>
      </c>
      <c r="O24" s="3">
        <f t="shared" si="8"/>
        <v>0.43651389932381668</v>
      </c>
      <c r="P24" s="2">
        <v>1</v>
      </c>
    </row>
    <row r="25" spans="1:17" x14ac:dyDescent="0.25">
      <c r="A25" s="1">
        <v>12</v>
      </c>
      <c r="B25" s="1">
        <v>0.40500000000000003</v>
      </c>
      <c r="C25" s="1">
        <v>2.4540000000000002</v>
      </c>
      <c r="D25" s="1">
        <v>88</v>
      </c>
      <c r="E25" s="1">
        <v>5.0410000000000004</v>
      </c>
      <c r="F25" s="1">
        <f>5728*10</f>
        <v>57280</v>
      </c>
      <c r="G25" s="2">
        <v>1427768475</v>
      </c>
      <c r="H25" s="2">
        <v>6341565</v>
      </c>
      <c r="I25" s="3">
        <f t="shared" si="6"/>
        <v>0.99557804852966514</v>
      </c>
      <c r="J25" s="2">
        <v>1540520</v>
      </c>
      <c r="K25" s="2">
        <v>4806145</v>
      </c>
      <c r="L25" s="3">
        <f t="shared" si="7"/>
        <v>0.24272905533851244</v>
      </c>
      <c r="M25" s="2">
        <v>1925070</v>
      </c>
      <c r="N25" s="2">
        <v>3084995</v>
      </c>
      <c r="O25" s="3">
        <f t="shared" si="8"/>
        <v>0.38424052382553919</v>
      </c>
      <c r="P25" s="2">
        <v>5</v>
      </c>
    </row>
    <row r="26" spans="1:17" x14ac:dyDescent="0.25">
      <c r="A26" s="1"/>
      <c r="B26" s="1"/>
      <c r="C26" s="1"/>
      <c r="D26" s="1"/>
      <c r="E26" s="1"/>
      <c r="F26" s="1"/>
      <c r="G26" s="2"/>
      <c r="H26" s="2"/>
      <c r="I26" s="3"/>
      <c r="J26" s="2"/>
      <c r="K26" s="2"/>
      <c r="L26" s="3"/>
      <c r="M26" s="2"/>
      <c r="N26" s="2"/>
      <c r="O26" s="3"/>
      <c r="P26" s="2"/>
    </row>
    <row r="28" spans="1:17" x14ac:dyDescent="0.25">
      <c r="A28" s="1">
        <v>5</v>
      </c>
      <c r="C28">
        <v>0.36</v>
      </c>
      <c r="G28" s="1">
        <v>1081871530</v>
      </c>
      <c r="H28" s="1">
        <v>738465</v>
      </c>
      <c r="I28" s="5">
        <f t="shared" ref="I28" si="9">G28/(G28+H28)</f>
        <v>0.99931788455361525</v>
      </c>
      <c r="J28" s="1">
        <v>390655</v>
      </c>
      <c r="K28" s="1">
        <v>349895</v>
      </c>
      <c r="L28" s="3">
        <f t="shared" ref="L28" si="10">J28/(J28+K28)</f>
        <v>0.52752008642225368</v>
      </c>
      <c r="M28" s="1">
        <v>231140</v>
      </c>
      <c r="N28" s="1">
        <v>65050</v>
      </c>
      <c r="O28" s="3">
        <f t="shared" ref="O28" si="11">M28/(M28+N28)</f>
        <v>0.78037746041392353</v>
      </c>
      <c r="P28" s="1">
        <v>1</v>
      </c>
      <c r="Q28" s="1">
        <v>10000</v>
      </c>
    </row>
    <row r="29" spans="1:17" x14ac:dyDescent="0.25">
      <c r="A29" s="1">
        <v>6</v>
      </c>
      <c r="C29">
        <v>0.315</v>
      </c>
      <c r="G29" s="1">
        <v>441648195</v>
      </c>
      <c r="H29" s="1">
        <v>582140</v>
      </c>
      <c r="I29" s="5">
        <f t="shared" ref="I29:I36" si="12">G29/(G29+H29)</f>
        <v>0.99868362716456349</v>
      </c>
      <c r="J29" s="1">
        <v>577360</v>
      </c>
      <c r="K29" s="1">
        <v>4800</v>
      </c>
      <c r="L29" s="3">
        <f t="shared" ref="L29:L36" si="13">J29/(J29+K29)</f>
        <v>0.99175484402913283</v>
      </c>
      <c r="M29" s="1">
        <v>1510</v>
      </c>
      <c r="N29" s="1">
        <v>4560</v>
      </c>
      <c r="O29" s="3">
        <f t="shared" ref="O29:O36" si="14">M29/(M29+N29)</f>
        <v>0.24876441515650741</v>
      </c>
      <c r="P29" s="1">
        <v>1</v>
      </c>
      <c r="Q29" s="1">
        <v>10000</v>
      </c>
    </row>
    <row r="30" spans="1:17" x14ac:dyDescent="0.25">
      <c r="A30" s="1">
        <v>7</v>
      </c>
      <c r="C30">
        <v>0.36</v>
      </c>
      <c r="G30" s="1">
        <v>55333875</v>
      </c>
      <c r="H30" s="1">
        <v>692915</v>
      </c>
      <c r="I30" s="3">
        <f t="shared" si="12"/>
        <v>0.98763243441218029</v>
      </c>
      <c r="J30" s="1">
        <v>583405</v>
      </c>
      <c r="K30" s="1">
        <v>109760</v>
      </c>
      <c r="L30" s="3">
        <f t="shared" si="13"/>
        <v>0.8416538630773337</v>
      </c>
      <c r="M30" s="1">
        <v>88060</v>
      </c>
      <c r="N30" s="1">
        <v>2525</v>
      </c>
      <c r="O30" s="3">
        <f t="shared" si="14"/>
        <v>0.97212562786333279</v>
      </c>
      <c r="P30" s="1">
        <v>1</v>
      </c>
      <c r="Q30" s="1">
        <v>1000</v>
      </c>
    </row>
    <row r="31" spans="1:17" x14ac:dyDescent="0.25">
      <c r="A31" s="1">
        <v>8</v>
      </c>
      <c r="C31">
        <v>0.36</v>
      </c>
      <c r="G31" s="2">
        <v>729161820</v>
      </c>
      <c r="H31" s="2">
        <v>1156630</v>
      </c>
      <c r="I31" s="3">
        <f t="shared" si="12"/>
        <v>0.99841626621920887</v>
      </c>
      <c r="J31" s="2">
        <v>472540</v>
      </c>
      <c r="K31" s="2">
        <v>684655</v>
      </c>
      <c r="L31" s="3">
        <f t="shared" si="13"/>
        <v>0.4083495003002951</v>
      </c>
      <c r="M31" s="2">
        <v>630230</v>
      </c>
      <c r="N31" s="2">
        <v>16940</v>
      </c>
      <c r="O31" s="3">
        <f t="shared" si="14"/>
        <v>0.97382449742726018</v>
      </c>
      <c r="P31" s="7">
        <v>1</v>
      </c>
    </row>
    <row r="32" spans="1:17" x14ac:dyDescent="0.25">
      <c r="A32" s="1">
        <v>9</v>
      </c>
      <c r="C32">
        <v>0.40400000000000003</v>
      </c>
      <c r="G32" s="2">
        <v>234341830</v>
      </c>
      <c r="H32" s="2">
        <v>313815</v>
      </c>
      <c r="I32" s="3">
        <f t="shared" si="12"/>
        <v>0.99866265735904203</v>
      </c>
      <c r="J32" s="2">
        <v>211110</v>
      </c>
      <c r="K32" s="2">
        <v>102845</v>
      </c>
      <c r="L32" s="3">
        <f t="shared" si="13"/>
        <v>0.67242120686085582</v>
      </c>
      <c r="M32" s="2">
        <v>91120</v>
      </c>
      <c r="N32" s="2">
        <v>4540</v>
      </c>
      <c r="O32" s="3">
        <f t="shared" si="14"/>
        <v>0.95254024670708759</v>
      </c>
      <c r="P32" s="2">
        <v>1</v>
      </c>
    </row>
    <row r="33" spans="1:16" x14ac:dyDescent="0.25">
      <c r="A33" s="1">
        <v>10</v>
      </c>
      <c r="C33">
        <v>0.4</v>
      </c>
      <c r="G33" s="2">
        <v>63136885</v>
      </c>
      <c r="H33" s="2">
        <v>101990</v>
      </c>
      <c r="I33" s="4">
        <f t="shared" si="12"/>
        <v>0.99838722621172493</v>
      </c>
      <c r="J33" s="2">
        <v>72195</v>
      </c>
      <c r="K33" s="2">
        <v>29855</v>
      </c>
      <c r="L33" s="3">
        <f t="shared" si="13"/>
        <v>0.70744732974032332</v>
      </c>
      <c r="M33" s="2">
        <v>6950</v>
      </c>
      <c r="N33" s="2">
        <v>18075</v>
      </c>
      <c r="O33" s="3">
        <f t="shared" si="14"/>
        <v>0.2777222777222777</v>
      </c>
      <c r="P33" s="2">
        <v>1</v>
      </c>
    </row>
    <row r="34" spans="1:16" x14ac:dyDescent="0.25">
      <c r="A34" s="1">
        <v>11</v>
      </c>
      <c r="C34">
        <v>0.42199999999999999</v>
      </c>
      <c r="G34" s="2">
        <v>190677430</v>
      </c>
      <c r="H34" s="2">
        <v>839050</v>
      </c>
      <c r="I34" s="3">
        <f t="shared" si="12"/>
        <v>0.9956189148839828</v>
      </c>
      <c r="J34" s="2">
        <v>771760</v>
      </c>
      <c r="K34" s="2">
        <v>67340</v>
      </c>
      <c r="L34" s="3">
        <f t="shared" si="13"/>
        <v>0.91974734834942196</v>
      </c>
      <c r="M34" s="2">
        <v>17480</v>
      </c>
      <c r="N34" s="2">
        <v>71610</v>
      </c>
      <c r="O34" s="3">
        <f t="shared" si="14"/>
        <v>0.19620608373554832</v>
      </c>
      <c r="P34" s="2">
        <v>1</v>
      </c>
    </row>
    <row r="35" spans="1:16" x14ac:dyDescent="0.25">
      <c r="A35" s="1">
        <v>12</v>
      </c>
      <c r="C35">
        <v>0.41899999999999998</v>
      </c>
      <c r="G35" s="2">
        <v>1517555925</v>
      </c>
      <c r="H35" s="2">
        <v>8128220</v>
      </c>
      <c r="I35" s="3">
        <f t="shared" ref="I35" si="15">G35/(G35+H35)</f>
        <v>0.99467240973392956</v>
      </c>
      <c r="J35" s="2">
        <v>7323470</v>
      </c>
      <c r="K35" s="2">
        <v>806090</v>
      </c>
      <c r="L35" s="3">
        <f t="shared" ref="L35" si="16">J35/(J35+K35)</f>
        <v>0.90084457215396652</v>
      </c>
      <c r="M35" s="2">
        <v>335485</v>
      </c>
      <c r="N35" s="2">
        <v>498430</v>
      </c>
      <c r="O35" s="3">
        <f t="shared" ref="O35" si="17">M35/(M35+N35)</f>
        <v>0.40230119376675083</v>
      </c>
      <c r="P35" s="2">
        <v>10</v>
      </c>
    </row>
    <row r="36" spans="1:16" x14ac:dyDescent="0.25">
      <c r="A36" s="1"/>
      <c r="G36" s="2"/>
      <c r="H36" s="2"/>
      <c r="I36" s="3"/>
      <c r="J36" s="2"/>
      <c r="K36" s="2"/>
      <c r="L36" s="3"/>
      <c r="M36" s="2"/>
      <c r="N36" s="2"/>
      <c r="O36" s="3"/>
      <c r="P36" s="2"/>
    </row>
  </sheetData>
  <mergeCells count="1">
    <mergeCell ref="A1: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3EB8-EB59-4CE3-BB46-73E329DEB741}">
  <dimension ref="A1:K35"/>
  <sheetViews>
    <sheetView topLeftCell="A10" workbookViewId="0">
      <selection activeCell="K18" sqref="K18"/>
    </sheetView>
  </sheetViews>
  <sheetFormatPr defaultRowHeight="13.8" x14ac:dyDescent="0.25"/>
  <sheetData>
    <row r="1" spans="1:6" x14ac:dyDescent="0.25">
      <c r="A1" t="s">
        <v>8</v>
      </c>
      <c r="B1" t="s">
        <v>0</v>
      </c>
      <c r="C1" t="s">
        <v>14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  <c r="C2">
        <v>2.325E-2</v>
      </c>
    </row>
    <row r="3" spans="1:6" x14ac:dyDescent="0.25">
      <c r="A3">
        <v>1</v>
      </c>
      <c r="C3">
        <v>3.1150000000000001E-2</v>
      </c>
    </row>
    <row r="4" spans="1:6" x14ac:dyDescent="0.25">
      <c r="A4">
        <v>2</v>
      </c>
      <c r="C4">
        <v>5.9249999999999997E-2</v>
      </c>
    </row>
    <row r="5" spans="1:6" x14ac:dyDescent="0.25">
      <c r="A5">
        <v>3</v>
      </c>
      <c r="C5">
        <v>0.16919999999999999</v>
      </c>
    </row>
    <row r="6" spans="1:6" x14ac:dyDescent="0.25">
      <c r="A6">
        <v>4</v>
      </c>
      <c r="C6">
        <v>0.63649999999999995</v>
      </c>
    </row>
    <row r="7" spans="1:6" x14ac:dyDescent="0.25">
      <c r="A7">
        <v>5</v>
      </c>
      <c r="C7">
        <v>3.1520000000000001</v>
      </c>
    </row>
    <row r="8" spans="1:6" x14ac:dyDescent="0.25">
      <c r="A8" s="1">
        <v>6</v>
      </c>
      <c r="D8" s="5">
        <v>0.99028833547398198</v>
      </c>
      <c r="E8" s="3">
        <v>0.99617307305267644</v>
      </c>
      <c r="F8" s="3">
        <v>0.38350754324530684</v>
      </c>
    </row>
    <row r="9" spans="1:6" x14ac:dyDescent="0.25">
      <c r="A9" s="1">
        <v>7</v>
      </c>
      <c r="D9" s="3">
        <v>0.95370175297851723</v>
      </c>
      <c r="E9" s="3">
        <v>0.99679803985630255</v>
      </c>
      <c r="F9" s="3">
        <v>0.80634846440674368</v>
      </c>
    </row>
    <row r="10" spans="1:6" x14ac:dyDescent="0.25">
      <c r="A10" s="1">
        <v>8</v>
      </c>
      <c r="D10" s="3">
        <v>0.94695341354649398</v>
      </c>
      <c r="E10" s="3">
        <v>1.2309355721498546E-2</v>
      </c>
      <c r="F10" s="3">
        <v>0.99955809560306663</v>
      </c>
    </row>
    <row r="11" spans="1:6" x14ac:dyDescent="0.25">
      <c r="A11" s="1">
        <v>9</v>
      </c>
      <c r="D11" s="3">
        <v>0.99982381694999178</v>
      </c>
      <c r="E11" s="3">
        <v>0.28857370819838168</v>
      </c>
      <c r="F11" s="3">
        <v>0.91706235412667703</v>
      </c>
    </row>
    <row r="12" spans="1:6" x14ac:dyDescent="0.25">
      <c r="A12" s="1">
        <v>10</v>
      </c>
      <c r="D12" s="4">
        <v>0.99838402285006211</v>
      </c>
      <c r="E12" s="3">
        <v>0.29225328398091738</v>
      </c>
      <c r="F12" s="3">
        <v>0.89325662633611402</v>
      </c>
    </row>
    <row r="13" spans="1:6" x14ac:dyDescent="0.25">
      <c r="A13" s="1">
        <v>11</v>
      </c>
      <c r="D13" s="3">
        <v>0.99496439894307565</v>
      </c>
      <c r="E13" s="3">
        <v>0.34818503567528564</v>
      </c>
      <c r="F13" s="3">
        <v>0.58100543310899666</v>
      </c>
    </row>
    <row r="14" spans="1:6" x14ac:dyDescent="0.25">
      <c r="A14" s="1">
        <v>12</v>
      </c>
      <c r="D14" s="3">
        <v>0.99575852013962851</v>
      </c>
      <c r="E14" s="3">
        <v>0.28130984980499546</v>
      </c>
      <c r="F14" s="3">
        <v>0.48960078333759233</v>
      </c>
    </row>
    <row r="15" spans="1:6" x14ac:dyDescent="0.25">
      <c r="A15" s="1">
        <v>13</v>
      </c>
      <c r="D15" s="3">
        <v>0.95599742761077533</v>
      </c>
      <c r="E15" s="3">
        <v>0.22092637157511935</v>
      </c>
      <c r="F15" s="3">
        <v>0.32141192372940774</v>
      </c>
    </row>
    <row r="17" spans="1:11" x14ac:dyDescent="0.25">
      <c r="A17" s="1">
        <v>5</v>
      </c>
      <c r="B17" s="6" t="s">
        <v>16</v>
      </c>
      <c r="C17" s="1">
        <v>9.8070000000000004</v>
      </c>
      <c r="D17" s="5">
        <v>0.99866883918818161</v>
      </c>
      <c r="E17" s="3">
        <v>0.61963562284417895</v>
      </c>
      <c r="F17" s="3">
        <v>0.82695097823697516</v>
      </c>
      <c r="H17" s="1">
        <v>9.8070000000000004</v>
      </c>
      <c r="I17" s="1">
        <v>9.3070000000000004</v>
      </c>
      <c r="J17" s="3">
        <f>H17/(I17*2)</f>
        <v>0.52686150209519711</v>
      </c>
      <c r="K17" s="3">
        <f>J17*2</f>
        <v>1.0537230041903942</v>
      </c>
    </row>
    <row r="18" spans="1:11" x14ac:dyDescent="0.25">
      <c r="A18" s="1">
        <v>6</v>
      </c>
      <c r="B18" s="1">
        <v>0.33100000000000002</v>
      </c>
      <c r="C18" s="1">
        <v>42.53</v>
      </c>
      <c r="D18" s="5">
        <v>0.9933981775942532</v>
      </c>
      <c r="E18" s="3">
        <v>0.99996544352878447</v>
      </c>
      <c r="F18" s="3">
        <v>0.88887504671732898</v>
      </c>
      <c r="H18" s="1">
        <v>42.53</v>
      </c>
      <c r="I18" s="1">
        <v>9.3070000000000004</v>
      </c>
      <c r="J18" s="3">
        <f t="shared" ref="J18:J24" si="0">H18/(I18*2)</f>
        <v>2.2848393682174706</v>
      </c>
      <c r="K18" s="3">
        <f t="shared" ref="K18:K24" si="1">J18*2</f>
        <v>4.5696787364349412</v>
      </c>
    </row>
    <row r="19" spans="1:11" x14ac:dyDescent="0.25">
      <c r="A19" s="1">
        <v>7</v>
      </c>
      <c r="B19" s="1">
        <v>455</v>
      </c>
      <c r="C19" s="1">
        <v>221.3</v>
      </c>
      <c r="D19" s="3">
        <v>0.95578172933986316</v>
      </c>
      <c r="E19" s="3">
        <v>0.97919449231031852</v>
      </c>
      <c r="F19" s="3">
        <v>0.99355781562229717</v>
      </c>
      <c r="H19" s="1">
        <v>221.3</v>
      </c>
      <c r="I19" s="1">
        <v>37.42</v>
      </c>
      <c r="J19" s="3">
        <f t="shared" si="0"/>
        <v>2.9569748797434525</v>
      </c>
      <c r="K19" s="3">
        <f t="shared" si="1"/>
        <v>5.913949759486905</v>
      </c>
    </row>
    <row r="20" spans="1:11" x14ac:dyDescent="0.25">
      <c r="A20" s="1">
        <v>8</v>
      </c>
      <c r="B20" s="1">
        <v>0.58499999999999996</v>
      </c>
      <c r="C20" s="1">
        <v>1001</v>
      </c>
      <c r="D20" s="3">
        <v>0.95135145851940417</v>
      </c>
      <c r="E20" s="3">
        <v>2.2006112893182078E-2</v>
      </c>
      <c r="F20" s="3">
        <v>0.9969562499757354</v>
      </c>
      <c r="H20" s="1">
        <v>1001</v>
      </c>
      <c r="I20" s="1">
        <v>238.6</v>
      </c>
      <c r="J20" s="3">
        <f t="shared" si="0"/>
        <v>2.0976529756915339</v>
      </c>
      <c r="K20" s="3">
        <f t="shared" si="1"/>
        <v>4.1953059513830677</v>
      </c>
    </row>
    <row r="21" spans="1:11" x14ac:dyDescent="0.25">
      <c r="A21" s="1">
        <v>9</v>
      </c>
      <c r="B21" s="1">
        <v>0.75900000000000001</v>
      </c>
      <c r="C21" s="1">
        <v>5773</v>
      </c>
      <c r="D21" s="3">
        <v>0.99817388095821413</v>
      </c>
      <c r="E21" s="3">
        <v>0.23955351738430131</v>
      </c>
      <c r="F21" s="3">
        <v>0.94455303530999957</v>
      </c>
      <c r="H21" s="1">
        <v>5773</v>
      </c>
      <c r="I21" s="1">
        <v>771.9</v>
      </c>
      <c r="J21" s="3">
        <f t="shared" si="0"/>
        <v>3.7394740251327891</v>
      </c>
      <c r="K21" s="3">
        <f t="shared" si="1"/>
        <v>7.4789480502655783</v>
      </c>
    </row>
    <row r="22" spans="1:11" x14ac:dyDescent="0.25">
      <c r="A22" s="1">
        <v>10</v>
      </c>
      <c r="B22" s="1">
        <v>2.0489999999999999</v>
      </c>
      <c r="C22" s="1">
        <v>69490</v>
      </c>
      <c r="D22" s="4">
        <v>0.99760494232843466</v>
      </c>
      <c r="E22" s="3">
        <v>0.38501065593180206</v>
      </c>
      <c r="F22" s="3">
        <v>0.79705606013153774</v>
      </c>
      <c r="H22" s="1">
        <v>69490</v>
      </c>
      <c r="I22" s="1">
        <v>3176</v>
      </c>
      <c r="J22" s="3">
        <f t="shared" si="0"/>
        <v>10.939861460957179</v>
      </c>
      <c r="K22" s="3">
        <f t="shared" si="1"/>
        <v>21.879722921914357</v>
      </c>
    </row>
    <row r="23" spans="1:11" x14ac:dyDescent="0.25">
      <c r="A23" s="1">
        <v>11</v>
      </c>
      <c r="B23" s="1">
        <v>2.4390000000000001</v>
      </c>
      <c r="C23" s="1">
        <v>288900</v>
      </c>
      <c r="D23" s="3">
        <v>0.99166365140316248</v>
      </c>
      <c r="E23" s="3">
        <v>0.34724792134876076</v>
      </c>
      <c r="F23" s="3">
        <v>0.43651389932381668</v>
      </c>
      <c r="H23" s="1">
        <v>288900</v>
      </c>
      <c r="I23" s="1">
        <v>13850</v>
      </c>
      <c r="J23" s="3">
        <f t="shared" si="0"/>
        <v>10.429602888086643</v>
      </c>
      <c r="K23" s="3">
        <f t="shared" si="1"/>
        <v>20.859205776173287</v>
      </c>
    </row>
    <row r="24" spans="1:11" x14ac:dyDescent="0.25">
      <c r="A24" s="1">
        <v>12</v>
      </c>
      <c r="B24" s="1">
        <v>2.351</v>
      </c>
      <c r="C24" s="1">
        <v>1371000</v>
      </c>
      <c r="D24" s="3">
        <v>0.99557804852966514</v>
      </c>
      <c r="E24" s="3">
        <v>0.24272905533851244</v>
      </c>
      <c r="F24" s="3">
        <v>0.38424052382553919</v>
      </c>
      <c r="H24" s="1">
        <v>1371000</v>
      </c>
      <c r="I24" s="1">
        <v>57280</v>
      </c>
      <c r="J24" s="3">
        <f t="shared" si="0"/>
        <v>11.967527932960893</v>
      </c>
      <c r="K24" s="3">
        <f t="shared" si="1"/>
        <v>23.935055865921786</v>
      </c>
    </row>
    <row r="25" spans="1:11" x14ac:dyDescent="0.25">
      <c r="A25" s="1"/>
      <c r="B25" s="1"/>
      <c r="C25" s="1"/>
      <c r="D25" s="3"/>
      <c r="E25" s="3"/>
      <c r="F25" s="3"/>
    </row>
    <row r="27" spans="1:11" x14ac:dyDescent="0.25">
      <c r="A27" s="1">
        <v>5</v>
      </c>
      <c r="B27" s="1">
        <v>0.317</v>
      </c>
      <c r="C27" s="1">
        <v>9.3070000000000004</v>
      </c>
      <c r="D27" s="5">
        <v>0.99931788455361525</v>
      </c>
      <c r="E27" s="3">
        <v>0.52752008642225368</v>
      </c>
      <c r="F27" s="3">
        <v>0.78037746041392353</v>
      </c>
    </row>
    <row r="28" spans="1:11" x14ac:dyDescent="0.25">
      <c r="A28" s="1">
        <v>6</v>
      </c>
      <c r="B28" s="1">
        <v>0.317</v>
      </c>
      <c r="C28" s="1">
        <v>9.3070000000000004</v>
      </c>
      <c r="D28" s="5">
        <v>0.99868362716456349</v>
      </c>
      <c r="E28" s="3">
        <v>0.99175484402913283</v>
      </c>
      <c r="F28" s="3">
        <v>0.24876441515650741</v>
      </c>
    </row>
    <row r="29" spans="1:11" x14ac:dyDescent="0.25">
      <c r="A29" s="1">
        <v>7</v>
      </c>
      <c r="B29" s="1">
        <v>0.31</v>
      </c>
      <c r="C29" s="1">
        <v>37.42</v>
      </c>
      <c r="D29" s="3">
        <v>0.98763243441218029</v>
      </c>
      <c r="E29" s="3">
        <v>0.8416538630773337</v>
      </c>
      <c r="F29" s="3">
        <v>0.97212562786333279</v>
      </c>
    </row>
    <row r="30" spans="1:11" x14ac:dyDescent="0.25">
      <c r="A30" s="1">
        <v>8</v>
      </c>
      <c r="B30" s="1">
        <v>0.38900000000000001</v>
      </c>
      <c r="C30" s="1">
        <v>238.6</v>
      </c>
      <c r="D30" s="3">
        <v>0.99841626621920887</v>
      </c>
      <c r="E30" s="3">
        <v>0.4083495003002951</v>
      </c>
      <c r="F30" s="3">
        <v>0.97382449742726018</v>
      </c>
    </row>
    <row r="31" spans="1:11" x14ac:dyDescent="0.25">
      <c r="A31" s="1">
        <v>9</v>
      </c>
      <c r="B31" s="1">
        <v>0.38900000000000001</v>
      </c>
      <c r="C31" s="1">
        <v>771.9</v>
      </c>
      <c r="D31" s="3">
        <v>0.99866265735904203</v>
      </c>
      <c r="E31" s="3">
        <v>0.67242120686085582</v>
      </c>
      <c r="F31" s="3">
        <v>0.95254024670708759</v>
      </c>
    </row>
    <row r="32" spans="1:11" x14ac:dyDescent="0.25">
      <c r="A32" s="1">
        <v>10</v>
      </c>
      <c r="B32" s="1">
        <v>0.41299999999999998</v>
      </c>
      <c r="C32" s="1">
        <v>3176</v>
      </c>
      <c r="D32" s="4">
        <v>0.99838722621172493</v>
      </c>
      <c r="E32" s="3">
        <v>0.70744732974032332</v>
      </c>
      <c r="F32" s="3">
        <v>0.2777222777222777</v>
      </c>
    </row>
    <row r="33" spans="1:6" x14ac:dyDescent="0.25">
      <c r="A33" s="1">
        <v>11</v>
      </c>
      <c r="B33" s="1">
        <v>0.41499999999999998</v>
      </c>
      <c r="C33" s="1">
        <v>13850</v>
      </c>
      <c r="D33" s="3">
        <v>0.9956189148839828</v>
      </c>
      <c r="E33" s="3">
        <v>0.91974734834942196</v>
      </c>
      <c r="F33" s="3">
        <v>0.19620608373554832</v>
      </c>
    </row>
    <row r="34" spans="1:6" x14ac:dyDescent="0.25">
      <c r="A34" s="1">
        <v>12</v>
      </c>
      <c r="B34" s="1">
        <v>0.40500000000000003</v>
      </c>
      <c r="C34" s="1">
        <v>57280</v>
      </c>
      <c r="D34" s="3">
        <v>0.99467240973392956</v>
      </c>
      <c r="E34" s="3">
        <v>0.90084457215396652</v>
      </c>
      <c r="F34" s="3">
        <v>0.40230119376675083</v>
      </c>
    </row>
    <row r="35" spans="1:6" x14ac:dyDescent="0.25">
      <c r="A35" s="1"/>
      <c r="D35" s="3"/>
      <c r="E35" s="3"/>
      <c r="F3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EA03-EF84-4816-87A2-CBDB79222740}">
  <dimension ref="A1:O25"/>
  <sheetViews>
    <sheetView topLeftCell="A13" workbookViewId="0">
      <selection activeCell="A18" sqref="A18:O25"/>
    </sheetView>
  </sheetViews>
  <sheetFormatPr defaultRowHeight="13.8" x14ac:dyDescent="0.25"/>
  <cols>
    <col min="3" max="3" width="9.5546875" bestFit="1" customWidth="1"/>
    <col min="6" max="7" width="14.88671875" bestFit="1" customWidth="1"/>
    <col min="9" max="10" width="12.21875" bestFit="1" customWidth="1"/>
    <col min="12" max="12" width="12.21875" bestFit="1" customWidth="1"/>
    <col min="13" max="13" width="10" bestFit="1" customWidth="1"/>
  </cols>
  <sheetData>
    <row r="1" spans="1:15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t="s">
        <v>8</v>
      </c>
      <c r="B2" t="s">
        <v>0</v>
      </c>
      <c r="C2" t="s">
        <v>1</v>
      </c>
      <c r="D2" t="s">
        <v>15</v>
      </c>
      <c r="E2" t="s">
        <v>14</v>
      </c>
      <c r="F2" t="s">
        <v>2</v>
      </c>
      <c r="G2" t="s">
        <v>3</v>
      </c>
      <c r="H2" t="s">
        <v>9</v>
      </c>
      <c r="I2" t="s">
        <v>4</v>
      </c>
      <c r="J2" t="s">
        <v>5</v>
      </c>
      <c r="K2" t="s">
        <v>10</v>
      </c>
      <c r="L2" t="s">
        <v>6</v>
      </c>
      <c r="M2" t="s">
        <v>7</v>
      </c>
      <c r="N2" t="s">
        <v>11</v>
      </c>
    </row>
    <row r="3" spans="1:15" x14ac:dyDescent="0.25">
      <c r="A3">
        <v>0</v>
      </c>
      <c r="C3">
        <v>21532280</v>
      </c>
      <c r="D3">
        <v>500000</v>
      </c>
      <c r="E3">
        <v>2.3220000000000001E-2</v>
      </c>
    </row>
    <row r="4" spans="1:15" x14ac:dyDescent="0.25">
      <c r="A4">
        <v>1</v>
      </c>
      <c r="C4">
        <v>16728216</v>
      </c>
      <c r="D4">
        <v>500000</v>
      </c>
      <c r="E4">
        <v>2.989E-2</v>
      </c>
    </row>
    <row r="5" spans="1:15" x14ac:dyDescent="0.25">
      <c r="A5">
        <v>2</v>
      </c>
      <c r="C5">
        <v>8850638</v>
      </c>
      <c r="D5">
        <v>500000</v>
      </c>
      <c r="E5">
        <v>5.6489999999999999E-2</v>
      </c>
    </row>
    <row r="6" spans="1:15" x14ac:dyDescent="0.25">
      <c r="A6">
        <v>3</v>
      </c>
      <c r="C6">
        <v>2838070</v>
      </c>
      <c r="D6">
        <v>500000</v>
      </c>
      <c r="E6">
        <v>0.1762</v>
      </c>
    </row>
    <row r="7" spans="1:15" x14ac:dyDescent="0.25">
      <c r="A7">
        <v>4</v>
      </c>
      <c r="C7">
        <v>773081</v>
      </c>
      <c r="D7">
        <v>500000</v>
      </c>
      <c r="E7">
        <v>0.64680000000000004</v>
      </c>
    </row>
    <row r="8" spans="1:15" x14ac:dyDescent="0.25">
      <c r="A8">
        <v>5</v>
      </c>
      <c r="C8">
        <v>163143</v>
      </c>
      <c r="D8">
        <v>500000</v>
      </c>
      <c r="E8">
        <v>3.0649999999999999</v>
      </c>
    </row>
    <row r="9" spans="1:15" x14ac:dyDescent="0.25">
      <c r="A9" s="1">
        <v>6</v>
      </c>
      <c r="B9" s="1">
        <v>0.317</v>
      </c>
      <c r="C9" s="1">
        <v>53732</v>
      </c>
      <c r="D9" s="1">
        <v>500002</v>
      </c>
      <c r="E9" s="1">
        <v>9.3070000000000004</v>
      </c>
      <c r="F9" s="1">
        <v>3650739405</v>
      </c>
      <c r="G9" s="1">
        <v>7928150</v>
      </c>
      <c r="H9" s="5">
        <f t="shared" ref="H9:H16" si="0">F9/(F9+G9)</f>
        <v>0.99783304990660737</v>
      </c>
      <c r="I9" s="1">
        <v>7609125</v>
      </c>
      <c r="J9" s="1">
        <v>320405</v>
      </c>
      <c r="K9" s="3">
        <f t="shared" ref="K9:K16" si="1">I9/(I9+J9)</f>
        <v>0.9595934437476118</v>
      </c>
      <c r="L9" s="1">
        <v>197180</v>
      </c>
      <c r="M9" s="1">
        <v>75860</v>
      </c>
      <c r="N9" s="3">
        <f t="shared" ref="N9:N16" si="2">L9/(L9+M9)</f>
        <v>0.72216525051274538</v>
      </c>
      <c r="O9" s="1">
        <v>1</v>
      </c>
    </row>
    <row r="10" spans="1:15" x14ac:dyDescent="0.25">
      <c r="A10" s="1">
        <v>7</v>
      </c>
      <c r="B10" s="1">
        <v>0.31</v>
      </c>
      <c r="C10" s="1">
        <v>13362</v>
      </c>
      <c r="D10" s="1">
        <v>500003</v>
      </c>
      <c r="E10" s="1">
        <v>37.42</v>
      </c>
      <c r="F10" s="1">
        <v>3809536275</v>
      </c>
      <c r="G10" s="1">
        <v>3470215</v>
      </c>
      <c r="H10" s="3">
        <f t="shared" si="0"/>
        <v>0.99908990057869007</v>
      </c>
      <c r="I10" s="1">
        <v>3065435</v>
      </c>
      <c r="J10" s="1">
        <v>406470</v>
      </c>
      <c r="K10" s="3">
        <f t="shared" si="1"/>
        <v>0.88292594411425429</v>
      </c>
      <c r="L10" s="1">
        <v>285415</v>
      </c>
      <c r="M10" s="1">
        <v>107770</v>
      </c>
      <c r="N10" s="3">
        <f t="shared" si="2"/>
        <v>0.72590510828236077</v>
      </c>
      <c r="O10" s="1">
        <v>1</v>
      </c>
    </row>
    <row r="11" spans="1:15" x14ac:dyDescent="0.25">
      <c r="A11" s="1">
        <v>8</v>
      </c>
      <c r="B11" s="1">
        <v>0.38900000000000001</v>
      </c>
      <c r="C11" s="1">
        <v>2096</v>
      </c>
      <c r="D11" s="1">
        <v>500156</v>
      </c>
      <c r="E11" s="1">
        <v>238.6</v>
      </c>
      <c r="F11" s="2">
        <v>3193878715</v>
      </c>
      <c r="G11" s="2">
        <v>2817365</v>
      </c>
      <c r="H11" s="3">
        <f t="shared" si="0"/>
        <v>0.99911866347957612</v>
      </c>
      <c r="I11" s="2">
        <v>1899930</v>
      </c>
      <c r="J11" s="2">
        <v>918470</v>
      </c>
      <c r="K11" s="3">
        <f t="shared" si="1"/>
        <v>0.67411652001135391</v>
      </c>
      <c r="L11" s="2">
        <v>842810</v>
      </c>
      <c r="M11" s="2">
        <v>99015</v>
      </c>
      <c r="N11" s="3">
        <f t="shared" si="2"/>
        <v>0.89486900432670613</v>
      </c>
      <c r="O11" s="7">
        <v>1</v>
      </c>
    </row>
    <row r="12" spans="1:15" x14ac:dyDescent="0.25">
      <c r="A12" s="1">
        <v>9</v>
      </c>
      <c r="B12" s="1">
        <v>0.38900000000000001</v>
      </c>
      <c r="C12" s="1">
        <v>648</v>
      </c>
      <c r="D12" s="1">
        <v>500162</v>
      </c>
      <c r="E12" s="1">
        <v>771.9</v>
      </c>
      <c r="F12" s="2">
        <v>2931163460</v>
      </c>
      <c r="G12" s="2">
        <v>3785395</v>
      </c>
      <c r="H12" s="3">
        <f t="shared" si="0"/>
        <v>0.99871023476489162</v>
      </c>
      <c r="I12" s="2">
        <v>2694095</v>
      </c>
      <c r="J12" s="2">
        <v>1092860</v>
      </c>
      <c r="K12" s="3">
        <f t="shared" si="1"/>
        <v>0.7114145797877186</v>
      </c>
      <c r="L12" s="2">
        <v>940025</v>
      </c>
      <c r="M12" s="2">
        <v>173095</v>
      </c>
      <c r="N12" s="3">
        <f t="shared" si="2"/>
        <v>0.84449565186143449</v>
      </c>
      <c r="O12" s="2">
        <v>1</v>
      </c>
    </row>
    <row r="13" spans="1:15" x14ac:dyDescent="0.25">
      <c r="A13" s="1">
        <v>10</v>
      </c>
      <c r="B13" s="1">
        <v>0.41299999999999998</v>
      </c>
      <c r="C13" s="1">
        <v>158</v>
      </c>
      <c r="D13" s="1">
        <v>501744</v>
      </c>
      <c r="E13" s="1">
        <v>3176</v>
      </c>
      <c r="F13" s="2">
        <v>2980779875</v>
      </c>
      <c r="G13" s="2">
        <v>3291525</v>
      </c>
      <c r="H13" s="4">
        <f t="shared" si="0"/>
        <v>0.99889696841704256</v>
      </c>
      <c r="I13" s="2">
        <v>2199460</v>
      </c>
      <c r="J13" s="2">
        <v>1093550</v>
      </c>
      <c r="K13" s="3">
        <f t="shared" si="1"/>
        <v>0.66791780164651793</v>
      </c>
      <c r="L13" s="2">
        <v>478495</v>
      </c>
      <c r="M13" s="2">
        <v>553810</v>
      </c>
      <c r="N13" s="3">
        <f t="shared" si="2"/>
        <v>0.46352095553155315</v>
      </c>
      <c r="O13" s="2">
        <v>1</v>
      </c>
    </row>
    <row r="14" spans="1:15" x14ac:dyDescent="0.25">
      <c r="A14" s="1">
        <v>11</v>
      </c>
      <c r="B14" s="1">
        <v>0.41499999999999998</v>
      </c>
      <c r="C14" s="1">
        <v>362</v>
      </c>
      <c r="D14" s="1">
        <v>5</v>
      </c>
      <c r="E14" s="1">
        <f>1385*10</f>
        <v>13850</v>
      </c>
      <c r="F14" s="2">
        <v>2632150910</v>
      </c>
      <c r="G14" s="2">
        <v>4242335</v>
      </c>
      <c r="H14" s="3">
        <f t="shared" si="0"/>
        <v>0.99839085652034432</v>
      </c>
      <c r="I14" s="2">
        <v>3003250</v>
      </c>
      <c r="J14" s="2">
        <v>1241190</v>
      </c>
      <c r="K14" s="3">
        <f t="shared" si="1"/>
        <v>0.70757273044264968</v>
      </c>
      <c r="L14" s="2">
        <v>487780</v>
      </c>
      <c r="M14" s="2">
        <v>587415</v>
      </c>
      <c r="N14" s="3">
        <f t="shared" si="2"/>
        <v>0.45366654420825991</v>
      </c>
      <c r="O14" s="2">
        <v>1</v>
      </c>
    </row>
    <row r="15" spans="1:15" x14ac:dyDescent="0.25">
      <c r="A15" s="1">
        <v>12</v>
      </c>
      <c r="B15" s="1">
        <v>0.40500000000000003</v>
      </c>
      <c r="C15" s="1">
        <v>88</v>
      </c>
      <c r="D15" s="1">
        <v>5.0410000000000004</v>
      </c>
      <c r="E15" s="1">
        <f>5728*10</f>
        <v>57280</v>
      </c>
      <c r="F15" s="2">
        <v>14746521185</v>
      </c>
      <c r="G15" s="2">
        <v>64180095</v>
      </c>
      <c r="H15" s="3">
        <f t="shared" si="0"/>
        <v>0.9956666403712654</v>
      </c>
      <c r="I15" s="2">
        <v>59185690</v>
      </c>
      <c r="J15" s="2">
        <v>5030260</v>
      </c>
      <c r="K15" s="3">
        <f t="shared" si="1"/>
        <v>0.92166650185818322</v>
      </c>
      <c r="L15" s="2">
        <v>1565030</v>
      </c>
      <c r="M15" s="2">
        <v>3240015</v>
      </c>
      <c r="N15" s="3">
        <f t="shared" si="2"/>
        <v>0.32570558652416365</v>
      </c>
      <c r="O15" s="2">
        <v>5</v>
      </c>
    </row>
    <row r="16" spans="1:15" x14ac:dyDescent="0.25">
      <c r="A16" s="1">
        <v>13</v>
      </c>
      <c r="B16" s="1">
        <v>0.45700000000000002</v>
      </c>
      <c r="C16" s="1">
        <v>46</v>
      </c>
      <c r="D16" s="1">
        <v>10.11</v>
      </c>
      <c r="E16" s="1">
        <v>219778</v>
      </c>
      <c r="F16" s="2">
        <v>22997894530</v>
      </c>
      <c r="G16" s="2">
        <v>110503675</v>
      </c>
      <c r="H16" s="3">
        <f t="shared" si="0"/>
        <v>0.99521802965226336</v>
      </c>
      <c r="I16" s="2">
        <v>97852995</v>
      </c>
      <c r="J16" s="2">
        <v>12716440</v>
      </c>
      <c r="K16" s="3">
        <f t="shared" si="1"/>
        <v>0.88499136311947335</v>
      </c>
      <c r="L16" s="2">
        <v>5869755</v>
      </c>
      <c r="M16" s="2">
        <v>6147420</v>
      </c>
      <c r="N16" s="3">
        <f t="shared" si="2"/>
        <v>0.48844716000224681</v>
      </c>
      <c r="O16" s="2">
        <v>10</v>
      </c>
    </row>
    <row r="18" spans="1:15" x14ac:dyDescent="0.25">
      <c r="A18" s="1">
        <v>6</v>
      </c>
      <c r="B18" s="1">
        <v>0.317</v>
      </c>
      <c r="C18" s="1">
        <v>53732</v>
      </c>
      <c r="D18" s="1">
        <v>500002</v>
      </c>
      <c r="E18" s="1">
        <v>9.3070000000000004</v>
      </c>
      <c r="F18" s="1">
        <v>441648195</v>
      </c>
      <c r="G18" s="1">
        <v>582140</v>
      </c>
      <c r="H18" s="5">
        <f t="shared" ref="H18:H25" si="3">F18/(F18+G18)</f>
        <v>0.99868362716456349</v>
      </c>
      <c r="I18" s="1">
        <v>95305</v>
      </c>
      <c r="J18" s="1">
        <v>108760</v>
      </c>
      <c r="K18" s="3">
        <f t="shared" ref="K18:K25" si="4">I18/(I18+J18)</f>
        <v>0.46703256315389702</v>
      </c>
      <c r="L18" s="1">
        <v>63755</v>
      </c>
      <c r="M18" s="1">
        <v>10380</v>
      </c>
      <c r="N18" s="3">
        <f t="shared" ref="N18:N25" si="5">L18/(L18+M18)</f>
        <v>0.85998516220408716</v>
      </c>
      <c r="O18" s="1">
        <v>1</v>
      </c>
    </row>
    <row r="19" spans="1:15" x14ac:dyDescent="0.25">
      <c r="A19" s="1">
        <v>7</v>
      </c>
      <c r="B19" s="1">
        <v>0.31</v>
      </c>
      <c r="C19" s="1">
        <v>13362</v>
      </c>
      <c r="D19" s="1">
        <v>500003</v>
      </c>
      <c r="E19" s="1">
        <v>37.42</v>
      </c>
      <c r="F19" s="1">
        <v>54896720</v>
      </c>
      <c r="G19" s="1">
        <v>0</v>
      </c>
      <c r="H19" s="3">
        <f t="shared" si="3"/>
        <v>1</v>
      </c>
      <c r="I19" s="1">
        <v>3065435</v>
      </c>
      <c r="J19" s="1">
        <v>406470</v>
      </c>
      <c r="K19" s="3">
        <f t="shared" si="4"/>
        <v>0.88292594411425429</v>
      </c>
      <c r="L19" s="1">
        <v>285415</v>
      </c>
      <c r="M19" s="1">
        <v>107770</v>
      </c>
      <c r="N19" s="3">
        <f t="shared" si="5"/>
        <v>0.72590510828236077</v>
      </c>
      <c r="O19" s="1">
        <v>1</v>
      </c>
    </row>
    <row r="20" spans="1:15" x14ac:dyDescent="0.25">
      <c r="A20" s="1">
        <v>8</v>
      </c>
      <c r="B20" s="1">
        <v>0.38900000000000001</v>
      </c>
      <c r="C20" s="1">
        <v>2096</v>
      </c>
      <c r="D20" s="1">
        <v>500156</v>
      </c>
      <c r="E20" s="1">
        <v>238.6</v>
      </c>
      <c r="F20" s="2">
        <v>3193878715</v>
      </c>
      <c r="G20" s="2">
        <v>2817365</v>
      </c>
      <c r="H20" s="3">
        <f t="shared" si="3"/>
        <v>0.99911866347957612</v>
      </c>
      <c r="I20" s="2">
        <v>1899930</v>
      </c>
      <c r="J20" s="2">
        <v>918470</v>
      </c>
      <c r="K20" s="3">
        <f t="shared" si="4"/>
        <v>0.67411652001135391</v>
      </c>
      <c r="L20" s="2">
        <v>842810</v>
      </c>
      <c r="M20" s="2">
        <v>99015</v>
      </c>
      <c r="N20" s="3">
        <f t="shared" si="5"/>
        <v>0.89486900432670613</v>
      </c>
      <c r="O20" s="7">
        <v>1</v>
      </c>
    </row>
    <row r="21" spans="1:15" x14ac:dyDescent="0.25">
      <c r="A21" s="1">
        <v>9</v>
      </c>
      <c r="B21" s="1">
        <v>0.38900000000000001</v>
      </c>
      <c r="C21" s="1">
        <v>648</v>
      </c>
      <c r="D21" s="1">
        <v>500162</v>
      </c>
      <c r="E21" s="1">
        <v>771.9</v>
      </c>
      <c r="F21" s="2">
        <v>2931163460</v>
      </c>
      <c r="G21" s="2">
        <v>3785395</v>
      </c>
      <c r="H21" s="3">
        <f t="shared" si="3"/>
        <v>0.99871023476489162</v>
      </c>
      <c r="I21" s="2">
        <v>2694095</v>
      </c>
      <c r="J21" s="2">
        <v>1092860</v>
      </c>
      <c r="K21" s="3">
        <f t="shared" si="4"/>
        <v>0.7114145797877186</v>
      </c>
      <c r="L21" s="2">
        <v>940025</v>
      </c>
      <c r="M21" s="2">
        <v>173095</v>
      </c>
      <c r="N21" s="3">
        <f t="shared" si="5"/>
        <v>0.84449565186143449</v>
      </c>
      <c r="O21" s="2">
        <v>1</v>
      </c>
    </row>
    <row r="22" spans="1:15" x14ac:dyDescent="0.25">
      <c r="A22" s="1">
        <v>10</v>
      </c>
      <c r="B22" s="1">
        <v>0.41299999999999998</v>
      </c>
      <c r="C22" s="1">
        <v>158</v>
      </c>
      <c r="D22" s="1">
        <v>501744</v>
      </c>
      <c r="E22" s="1">
        <v>3176</v>
      </c>
      <c r="F22" s="2">
        <v>2980779875</v>
      </c>
      <c r="G22" s="2">
        <v>3291525</v>
      </c>
      <c r="H22" s="4">
        <f t="shared" si="3"/>
        <v>0.99889696841704256</v>
      </c>
      <c r="I22" s="2">
        <v>2199460</v>
      </c>
      <c r="J22" s="2">
        <v>1093550</v>
      </c>
      <c r="K22" s="3">
        <f t="shared" si="4"/>
        <v>0.66791780164651793</v>
      </c>
      <c r="L22" s="2">
        <v>478495</v>
      </c>
      <c r="M22" s="2">
        <v>553810</v>
      </c>
      <c r="N22" s="3">
        <f t="shared" si="5"/>
        <v>0.46352095553155315</v>
      </c>
      <c r="O22" s="2">
        <v>1</v>
      </c>
    </row>
    <row r="23" spans="1:15" x14ac:dyDescent="0.25">
      <c r="A23" s="1">
        <v>11</v>
      </c>
      <c r="B23" s="1">
        <v>0.41499999999999998</v>
      </c>
      <c r="C23" s="1">
        <v>362</v>
      </c>
      <c r="D23" s="1">
        <v>5</v>
      </c>
      <c r="E23" s="1">
        <f>1385*10</f>
        <v>13850</v>
      </c>
      <c r="F23" s="2">
        <v>2632150910</v>
      </c>
      <c r="G23" s="2">
        <v>4242335</v>
      </c>
      <c r="H23" s="3">
        <f t="shared" si="3"/>
        <v>0.99839085652034432</v>
      </c>
      <c r="I23" s="2">
        <v>3003250</v>
      </c>
      <c r="J23" s="2">
        <v>1241190</v>
      </c>
      <c r="K23" s="3">
        <f t="shared" si="4"/>
        <v>0.70757273044264968</v>
      </c>
      <c r="L23" s="2">
        <v>487780</v>
      </c>
      <c r="M23" s="2">
        <v>587415</v>
      </c>
      <c r="N23" s="3">
        <f t="shared" si="5"/>
        <v>0.45366654420825991</v>
      </c>
      <c r="O23" s="2">
        <v>1</v>
      </c>
    </row>
    <row r="24" spans="1:15" x14ac:dyDescent="0.25">
      <c r="A24" s="1">
        <v>12</v>
      </c>
      <c r="B24" s="1">
        <v>0.40500000000000003</v>
      </c>
      <c r="C24" s="1">
        <v>88</v>
      </c>
      <c r="D24" s="1">
        <v>5.0410000000000004</v>
      </c>
      <c r="E24" s="1">
        <f>5728*10</f>
        <v>57280</v>
      </c>
      <c r="F24" s="2">
        <v>14746521185</v>
      </c>
      <c r="G24" s="2">
        <v>64180095</v>
      </c>
      <c r="H24" s="3">
        <f t="shared" si="3"/>
        <v>0.9956666403712654</v>
      </c>
      <c r="I24" s="2">
        <v>59185690</v>
      </c>
      <c r="J24" s="2">
        <v>5030260</v>
      </c>
      <c r="K24" s="3">
        <f t="shared" si="4"/>
        <v>0.92166650185818322</v>
      </c>
      <c r="L24" s="2">
        <v>1565030</v>
      </c>
      <c r="M24" s="2">
        <v>3240015</v>
      </c>
      <c r="N24" s="3">
        <f t="shared" si="5"/>
        <v>0.32570558652416365</v>
      </c>
      <c r="O24" s="2">
        <v>5</v>
      </c>
    </row>
    <row r="25" spans="1:15" x14ac:dyDescent="0.25">
      <c r="A25" s="1">
        <v>13</v>
      </c>
      <c r="B25" s="1">
        <v>0.45700000000000002</v>
      </c>
      <c r="C25" s="1">
        <v>46</v>
      </c>
      <c r="D25" s="1">
        <v>10.11</v>
      </c>
      <c r="E25" s="1">
        <v>219778</v>
      </c>
      <c r="F25" s="2">
        <v>22997894530</v>
      </c>
      <c r="G25" s="2">
        <v>110503675</v>
      </c>
      <c r="H25" s="3">
        <f t="shared" si="3"/>
        <v>0.99521802965226336</v>
      </c>
      <c r="I25" s="2">
        <v>97852995</v>
      </c>
      <c r="J25" s="2">
        <v>12716440</v>
      </c>
      <c r="K25" s="3">
        <f t="shared" si="4"/>
        <v>0.88499136311947335</v>
      </c>
      <c r="L25" s="2">
        <v>5869755</v>
      </c>
      <c r="M25" s="2">
        <v>6147420</v>
      </c>
      <c r="N25" s="3">
        <f t="shared" si="5"/>
        <v>0.48844716000224681</v>
      </c>
      <c r="O25" s="2">
        <v>10</v>
      </c>
    </row>
  </sheetData>
  <mergeCells count="1">
    <mergeCell ref="A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27E4-BAC5-4534-9EB8-721B8D2FEFD7}">
  <dimension ref="A1:J19"/>
  <sheetViews>
    <sheetView tabSelected="1" workbookViewId="0">
      <selection activeCell="J19" sqref="J19"/>
    </sheetView>
  </sheetViews>
  <sheetFormatPr defaultRowHeight="13.8" x14ac:dyDescent="0.25"/>
  <cols>
    <col min="2" max="2" width="12.6640625" customWidth="1"/>
  </cols>
  <sheetData>
    <row r="1" spans="1:8" x14ac:dyDescent="0.25">
      <c r="A1" t="s">
        <v>17</v>
      </c>
      <c r="D1" t="s">
        <v>21</v>
      </c>
    </row>
    <row r="2" spans="1:8" x14ac:dyDescent="0.25">
      <c r="A2" t="s">
        <v>19</v>
      </c>
      <c r="B2" t="s">
        <v>0</v>
      </c>
      <c r="C2" t="s">
        <v>20</v>
      </c>
      <c r="D2" t="s">
        <v>0</v>
      </c>
      <c r="E2" t="s">
        <v>20</v>
      </c>
      <c r="F2" t="s">
        <v>22</v>
      </c>
    </row>
    <row r="3" spans="1:8" x14ac:dyDescent="0.25">
      <c r="A3">
        <v>18</v>
      </c>
      <c r="B3">
        <v>0.76500000000000001</v>
      </c>
      <c r="C3">
        <v>0.72289999999999999</v>
      </c>
      <c r="D3">
        <v>18</v>
      </c>
      <c r="E3">
        <v>0.46700000000000003</v>
      </c>
      <c r="F3">
        <v>0.45517999999999997</v>
      </c>
      <c r="G3">
        <v>2.7109999999999999</v>
      </c>
      <c r="H3" t="s">
        <v>23</v>
      </c>
    </row>
    <row r="4" spans="1:8" x14ac:dyDescent="0.25">
      <c r="A4">
        <v>19</v>
      </c>
      <c r="B4">
        <v>0.82899999999999996</v>
      </c>
      <c r="C4">
        <v>1.6265000000000001</v>
      </c>
      <c r="D4">
        <v>19</v>
      </c>
      <c r="E4">
        <v>0.6</v>
      </c>
      <c r="F4">
        <v>0.90359999999999996</v>
      </c>
      <c r="H4" t="s">
        <v>23</v>
      </c>
    </row>
    <row r="5" spans="1:8" x14ac:dyDescent="0.25">
      <c r="A5">
        <v>20</v>
      </c>
      <c r="B5">
        <v>0.5</v>
      </c>
      <c r="C5">
        <v>5.4219999999999997</v>
      </c>
      <c r="D5">
        <v>20</v>
      </c>
      <c r="E5">
        <v>0.80700000000000005</v>
      </c>
      <c r="F5">
        <v>2.7109999999999999</v>
      </c>
      <c r="G5">
        <v>7.2290000000000001</v>
      </c>
    </row>
    <row r="6" spans="1:8" x14ac:dyDescent="0.25">
      <c r="A6">
        <v>21</v>
      </c>
      <c r="B6">
        <v>0.92900000000000005</v>
      </c>
      <c r="C6">
        <v>8.1319999999999997</v>
      </c>
      <c r="D6">
        <v>21</v>
      </c>
      <c r="E6">
        <v>0.66700000000000004</v>
      </c>
      <c r="F6">
        <v>5.4219999999999997</v>
      </c>
    </row>
    <row r="7" spans="1:8" x14ac:dyDescent="0.25">
      <c r="A7">
        <v>22</v>
      </c>
      <c r="B7">
        <v>0.82099999999999995</v>
      </c>
      <c r="C7">
        <v>13.554</v>
      </c>
      <c r="D7">
        <v>22</v>
      </c>
      <c r="E7">
        <v>0.48</v>
      </c>
      <c r="F7">
        <v>6.3250000000000002</v>
      </c>
      <c r="G7">
        <v>31.626000000000001</v>
      </c>
    </row>
    <row r="8" spans="1:8" x14ac:dyDescent="0.25">
      <c r="A8">
        <v>23</v>
      </c>
      <c r="B8">
        <v>0.94699999999999995</v>
      </c>
      <c r="C8">
        <v>31.626000000000001</v>
      </c>
      <c r="D8">
        <v>23</v>
      </c>
      <c r="E8">
        <v>0.54200000000000004</v>
      </c>
      <c r="F8">
        <v>14.458</v>
      </c>
    </row>
    <row r="10" spans="1:8" x14ac:dyDescent="0.25">
      <c r="C10">
        <v>0.72289999999999999</v>
      </c>
      <c r="E10">
        <v>0.45517999999999997</v>
      </c>
      <c r="G10" s="3">
        <f>C10/E10</f>
        <v>1.5881629245573181</v>
      </c>
    </row>
    <row r="11" spans="1:8" x14ac:dyDescent="0.25">
      <c r="C11">
        <v>1.6265000000000001</v>
      </c>
      <c r="E11">
        <v>0.90359999999999996</v>
      </c>
      <c r="G11" s="3">
        <f t="shared" ref="G11:G15" si="0">C11/E11</f>
        <v>1.8000221336874724</v>
      </c>
    </row>
    <row r="12" spans="1:8" x14ac:dyDescent="0.25">
      <c r="C12">
        <v>5.4219999999999997</v>
      </c>
      <c r="E12">
        <v>2.7109999999999999</v>
      </c>
      <c r="G12" s="3">
        <f t="shared" si="0"/>
        <v>2</v>
      </c>
    </row>
    <row r="13" spans="1:8" x14ac:dyDescent="0.25">
      <c r="C13">
        <v>8.1319999999999997</v>
      </c>
      <c r="E13">
        <v>5.4219999999999997</v>
      </c>
      <c r="G13" s="3">
        <f t="shared" si="0"/>
        <v>1.4998155662117301</v>
      </c>
    </row>
    <row r="14" spans="1:8" x14ac:dyDescent="0.25">
      <c r="C14">
        <v>13.554</v>
      </c>
      <c r="E14">
        <v>6.3250000000000002</v>
      </c>
      <c r="G14" s="3">
        <f t="shared" si="0"/>
        <v>2.1429249011857707</v>
      </c>
    </row>
    <row r="15" spans="1:8" x14ac:dyDescent="0.25">
      <c r="C15">
        <v>31.626000000000001</v>
      </c>
      <c r="E15">
        <v>14.458</v>
      </c>
      <c r="G15" s="3">
        <f t="shared" si="0"/>
        <v>2.1874394798727348</v>
      </c>
    </row>
    <row r="18" spans="1:10" x14ac:dyDescent="0.25">
      <c r="A18" t="s">
        <v>24</v>
      </c>
      <c r="B18" s="9">
        <v>406010995</v>
      </c>
      <c r="C18" s="9">
        <v>2668515</v>
      </c>
      <c r="D18" s="4">
        <f>B18/(B18+C18)</f>
        <v>0.99347039688875027</v>
      </c>
      <c r="E18" s="9">
        <v>654620</v>
      </c>
      <c r="F18" s="9">
        <v>2017750</v>
      </c>
      <c r="G18" s="4">
        <f>E18/(E18+F18)</f>
        <v>0.24495859480536003</v>
      </c>
      <c r="H18" s="9">
        <v>1119865</v>
      </c>
      <c r="I18" s="9">
        <v>909990</v>
      </c>
      <c r="J18" s="4">
        <f>H18/(H18+I18)</f>
        <v>0.55169704239958028</v>
      </c>
    </row>
    <row r="19" spans="1:10" x14ac:dyDescent="0.25">
      <c r="A19" t="s">
        <v>25</v>
      </c>
      <c r="B19" s="9">
        <v>438693365</v>
      </c>
      <c r="C19" s="9">
        <v>958000</v>
      </c>
      <c r="D19" s="4">
        <f>B19/(B19+C19)</f>
        <v>0.99782100073770952</v>
      </c>
      <c r="E19" s="9">
        <v>656205</v>
      </c>
      <c r="F19" s="9">
        <v>303315</v>
      </c>
      <c r="G19" s="4">
        <f>E19/(E19+F19)</f>
        <v>0.68388881940970481</v>
      </c>
      <c r="H19" s="9">
        <v>192360</v>
      </c>
      <c r="I19" s="9">
        <v>166385</v>
      </c>
      <c r="J19" s="4">
        <f>H19/(H19+I19)</f>
        <v>0.53620259515812063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0855-5ECC-4913-A775-7DD26B5ABF03}">
  <dimension ref="A1:B2"/>
  <sheetViews>
    <sheetView workbookViewId="0">
      <selection activeCell="B2" sqref="B2"/>
    </sheetView>
  </sheetViews>
  <sheetFormatPr defaultRowHeight="13.8" x14ac:dyDescent="0.25"/>
  <sheetData>
    <row r="1" spans="1:2" x14ac:dyDescent="0.25">
      <c r="A1" t="s">
        <v>18</v>
      </c>
    </row>
    <row r="2" spans="1:2" x14ac:dyDescent="0.25">
      <c r="A2" t="s">
        <v>19</v>
      </c>
      <c r="B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Sheet4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2022-03-14T15:41:37Z</dcterms:created>
  <dcterms:modified xsi:type="dcterms:W3CDTF">2022-03-15T18:40:10Z</dcterms:modified>
</cp:coreProperties>
</file>