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drawings/drawing12.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Kiru Parmar\Desktop\DA\Excel All Data\Excel Project\"/>
    </mc:Choice>
  </mc:AlternateContent>
  <xr:revisionPtr revIDLastSave="0" documentId="13_ncr:1_{D34652C5-DE11-47E4-B619-6701E3E30C01}" xr6:coauthVersionLast="47" xr6:coauthVersionMax="47" xr10:uidLastSave="{00000000-0000-0000-0000-000000000000}"/>
  <bookViews>
    <workbookView xWindow="-120" yWindow="-120" windowWidth="20730" windowHeight="11160" tabRatio="825" xr2:uid="{00000000-000D-0000-FFFF-FFFF00000000}"/>
  </bookViews>
  <sheets>
    <sheet name="Data" sheetId="1" r:id="rId1"/>
    <sheet name="HR DASHBOARD" sheetId="3" r:id="rId2"/>
    <sheet name="Slicer" sheetId="27" state="hidden" r:id="rId3"/>
    <sheet name="Background 2" sheetId="4" state="hidden" r:id="rId4"/>
    <sheet name="Background 3" sheetId="5" state="hidden" r:id="rId5"/>
    <sheet name="Background 4" sheetId="6" state="hidden" r:id="rId6"/>
    <sheet name="KPI" sheetId="19" state="hidden" r:id="rId7"/>
    <sheet name="Rating" sheetId="20" state="hidden" r:id="rId8"/>
    <sheet name="Gender" sheetId="21" state="hidden" r:id="rId9"/>
    <sheet name="Attrition by Education" sheetId="22" state="hidden" r:id="rId10"/>
    <sheet name="Attrition by job" sheetId="23" state="hidden" r:id="rId11"/>
    <sheet name="Attrition by Department" sheetId="24" state="hidden" r:id="rId12"/>
    <sheet name="Attrition by Age Group" sheetId="25" state="hidden" r:id="rId13"/>
    <sheet name="Attrition By Martial" sheetId="26" state="hidden" r:id="rId14"/>
    <sheet name="Dashboard" sheetId="17" state="hidden" r:id="rId15"/>
    <sheet name="Images" sheetId="2" state="hidden" r:id="rId16"/>
  </sheets>
  <definedNames>
    <definedName name="_xlchart.v1.3" hidden="1">'Attrition by job'!$E$3:$E$11</definedName>
    <definedName name="_xlchart.v1.4" hidden="1">'Attrition by job'!$F$2</definedName>
    <definedName name="_xlchart.v1.5" hidden="1">'Attrition by job'!$F$3:$F$11</definedName>
    <definedName name="_xlchart.v1.6" hidden="1">'Attrition by job'!$E$3:$E$11</definedName>
    <definedName name="_xlchart.v1.7" hidden="1">'Attrition by job'!$F$2</definedName>
    <definedName name="_xlchart.v1.8" hidden="1">'Attrition by job'!$F$3:$F$11</definedName>
    <definedName name="_xlchart.v2.0" hidden="1">'Attrition By Martial'!$E$3:$E$5</definedName>
    <definedName name="_xlchart.v2.1" hidden="1">'Attrition By Martial'!$F$2</definedName>
    <definedName name="_xlchart.v2.10" hidden="1">'Attrition By Martial'!$F$2</definedName>
    <definedName name="_xlchart.v2.11" hidden="1">'Attrition By Martial'!$F$3:$F$5</definedName>
    <definedName name="_xlchart.v2.2" hidden="1">'Attrition By Martial'!$F$3:$F$5</definedName>
    <definedName name="_xlchart.v2.9" hidden="1">'Attrition By Martial'!$E$3:$E$5</definedName>
    <definedName name="Slicer_Department">#N/A</definedName>
    <definedName name="Slicer_Education_Field">#N/A</definedName>
    <definedName name="Slicer_Gender">#N/A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26" l="1"/>
  <c r="E5" i="26"/>
  <c r="E3" i="26"/>
  <c r="E4" i="23"/>
  <c r="E5" i="23"/>
  <c r="E6" i="23"/>
  <c r="E7" i="23"/>
  <c r="E8" i="23"/>
  <c r="E9" i="23"/>
  <c r="E10" i="23"/>
  <c r="E11" i="23"/>
  <c r="E3" i="23"/>
  <c r="F4" i="26"/>
  <c r="F8" i="23"/>
  <c r="F6" i="23"/>
  <c r="C9" i="21"/>
  <c r="F5" i="26"/>
  <c r="F11" i="23"/>
  <c r="F10" i="23"/>
  <c r="C10" i="21"/>
  <c r="F3" i="26"/>
  <c r="F5" i="23"/>
  <c r="F7" i="23"/>
  <c r="C7" i="20"/>
  <c r="C8" i="19"/>
  <c r="F4" i="23"/>
  <c r="F9" i="23"/>
  <c r="F3" i="23"/>
  <c r="D8" i="19"/>
  <c r="B8" i="19"/>
  <c r="E8" i="19" l="1"/>
  <c r="F8" i="19"/>
  <c r="D7" i="20"/>
  <c r="C8" i="20"/>
  <c r="D8" i="20" s="1"/>
  <c r="D9" i="21"/>
  <c r="D10" i="21"/>
</calcChain>
</file>

<file path=xl/sharedStrings.xml><?xml version="1.0" encoding="utf-8"?>
<sst xmlns="http://schemas.openxmlformats.org/spreadsheetml/2006/main" count="19227" uniqueCount="1573">
  <si>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</si>
  <si>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</si>
  <si>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</si>
  <si>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</si>
  <si>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</si>
  <si>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</si>
  <si>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</si>
  <si>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</si>
  <si>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</si>
  <si>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</si>
  <si>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</si>
  <si>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</si>
  <si>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</si>
  <si>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</si>
  <si>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</si>
  <si>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</si>
  <si>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</si>
  <si>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</si>
  <si>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</si>
  <si>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</si>
  <si>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</si>
  <si>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</si>
  <si>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</si>
  <si>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</si>
  <si>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</si>
  <si>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</si>
  <si>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</si>
  <si>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</si>
  <si>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</si>
  <si>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</si>
  <si>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</si>
  <si>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</si>
  <si>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</si>
  <si>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</si>
  <si>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</si>
  <si>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</si>
  <si>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</si>
  <si>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</si>
  <si>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</si>
  <si>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</si>
  <si>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</si>
  <si>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</si>
  <si>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</si>
  <si>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</si>
  <si>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</si>
  <si>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</si>
  <si>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</si>
  <si>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</si>
  <si>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</si>
  <si>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</si>
  <si>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</si>
  <si>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</si>
  <si>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</si>
  <si>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</si>
  <si>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</si>
  <si>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</si>
  <si>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</si>
  <si>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</si>
  <si>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</si>
  <si>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</si>
  <si>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</si>
  <si>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</si>
  <si>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</si>
  <si>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</si>
  <si>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</si>
  <si>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</si>
  <si>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</si>
  <si>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</si>
  <si>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</si>
  <si>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</si>
  <si>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</si>
  <si>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</si>
  <si>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</si>
  <si>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</si>
  <si>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</si>
  <si>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</si>
  <si>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</si>
  <si>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</si>
  <si>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</si>
  <si>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</si>
  <si>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</si>
  <si>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</si>
  <si>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</si>
  <si>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</si>
  <si>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</si>
  <si>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</si>
  <si>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</si>
  <si>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</si>
  <si>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</si>
  <si>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</si>
  <si>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</si>
  <si>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</si>
  <si>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</si>
  <si>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</si>
  <si>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</si>
  <si>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</si>
  <si>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</si>
  <si>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</si>
  <si>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</si>
  <si>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</si>
  <si>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</si>
  <si>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</si>
  <si>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</si>
  <si>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</si>
  <si>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</si>
  <si>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</si>
  <si>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</si>
  <si>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</si>
  <si>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</si>
  <si>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</si>
  <si>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</si>
  <si>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</si>
  <si>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</si>
  <si>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</si>
  <si>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</si>
  <si>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</si>
  <si>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</si>
  <si>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</si>
  <si>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</si>
  <si>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</si>
  <si>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</si>
  <si>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</si>
  <si>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</si>
  <si>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</si>
  <si>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</si>
  <si>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</si>
  <si>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</si>
  <si>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</si>
  <si>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</si>
  <si>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</si>
  <si>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</si>
  <si>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</si>
  <si>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</si>
  <si>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</si>
  <si>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</si>
  <si>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</si>
  <si>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</si>
  <si>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</si>
  <si>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</si>
  <si>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</si>
  <si>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</si>
  <si>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</si>
  <si>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</si>
  <si>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</si>
  <si>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</si>
  <si>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</si>
  <si>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</si>
  <si>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</si>
  <si>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</si>
  <si>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</si>
  <si>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</si>
  <si>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</si>
  <si>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</si>
  <si>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</si>
  <si>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</si>
  <si>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</si>
  <si>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</si>
  <si>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</si>
  <si>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</si>
  <si>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</si>
  <si>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</si>
  <si>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</si>
  <si>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</si>
  <si>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</si>
  <si>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</si>
  <si>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</si>
  <si>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</si>
  <si>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</si>
  <si>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</si>
  <si>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</si>
  <si>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</si>
  <si>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</si>
  <si>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</si>
  <si>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</si>
  <si>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</si>
  <si>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</si>
  <si>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</si>
  <si>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</si>
  <si>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</si>
  <si>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</si>
  <si>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</si>
  <si>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</si>
  <si>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</si>
  <si>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</si>
  <si>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</si>
  <si>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</si>
  <si>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</si>
  <si>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</si>
  <si>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</si>
  <si>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</si>
  <si>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</si>
  <si>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</si>
  <si>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</si>
  <si>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</si>
  <si>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</si>
  <si>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</si>
  <si>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</si>
  <si>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</si>
  <si>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</si>
  <si>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</si>
  <si>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</si>
  <si>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</si>
  <si>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</si>
  <si>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</si>
  <si>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</si>
  <si>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</si>
  <si>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</si>
  <si>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</si>
  <si>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</si>
  <si>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</si>
  <si>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</si>
  <si>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</si>
  <si>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</si>
  <si>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</si>
  <si>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</si>
  <si>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</si>
  <si>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</si>
  <si>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</si>
  <si>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</si>
  <si>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</si>
  <si>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</si>
  <si>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</si>
  <si>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</si>
  <si>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</si>
  <si>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</si>
  <si>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</si>
  <si>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</si>
  <si>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</si>
  <si>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</si>
  <si>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</si>
  <si>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</si>
  <si>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</si>
  <si>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</si>
  <si>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</si>
  <si>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</si>
  <si>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</si>
  <si>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</si>
  <si>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</si>
  <si>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</si>
  <si>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</si>
  <si>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</si>
  <si>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</si>
  <si>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</si>
  <si>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</si>
  <si>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</si>
  <si>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</si>
  <si>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</si>
  <si>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</si>
  <si>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</si>
  <si>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</si>
  <si>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</si>
  <si>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</si>
  <si>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</si>
  <si>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</si>
  <si>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</si>
  <si>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</si>
  <si>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</si>
  <si>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</si>
  <si>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</si>
  <si>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</si>
  <si>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</si>
  <si>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</si>
  <si>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</si>
  <si>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</si>
  <si>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</si>
  <si>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</si>
  <si>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</si>
  <si>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</si>
  <si>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</si>
  <si>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</si>
  <si>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</si>
  <si>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</si>
  <si>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</si>
  <si>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</si>
  <si>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</si>
  <si>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</si>
  <si>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</si>
  <si>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</si>
  <si>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</si>
  <si>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</si>
  <si>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</si>
  <si>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</si>
  <si>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</si>
  <si>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</si>
  <si>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</si>
  <si>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</si>
  <si>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</si>
  <si>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</si>
  <si>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</si>
  <si>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</si>
  <si>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</si>
  <si>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</si>
  <si>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</si>
  <si>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</si>
  <si>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</si>
  <si>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</si>
  <si>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</si>
  <si>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</si>
  <si>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</si>
  <si>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</si>
  <si>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</si>
  <si>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</si>
  <si>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</si>
  <si>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</si>
  <si>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</si>
  <si>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</si>
  <si>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</si>
  <si>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</si>
  <si>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</si>
  <si>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</si>
  <si>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</si>
  <si>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</si>
  <si>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</si>
  <si>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</si>
  <si>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</si>
  <si>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</si>
  <si>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</si>
  <si>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</si>
  <si>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</si>
  <si>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</si>
  <si>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</si>
  <si>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</si>
  <si>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</si>
  <si>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</si>
  <si>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</si>
  <si>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</si>
  <si>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</si>
  <si>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</si>
  <si>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</si>
  <si>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</si>
  <si>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</si>
  <si>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</si>
  <si>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</si>
  <si>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</si>
  <si>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</si>
  <si>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</si>
  <si>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</si>
  <si>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</si>
  <si>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</si>
  <si>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</si>
  <si>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</si>
  <si>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</si>
  <si>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</si>
  <si>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</si>
  <si>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</si>
  <si>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</si>
  <si>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</si>
  <si>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</si>
  <si>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</si>
  <si>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</si>
  <si>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</si>
  <si>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</si>
  <si>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</si>
  <si>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</si>
  <si>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</si>
  <si>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</si>
  <si>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</si>
  <si>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</si>
  <si>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</si>
  <si>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</si>
  <si>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</si>
  <si>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</si>
  <si>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</si>
  <si>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</si>
  <si>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</si>
  <si>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</si>
  <si>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</si>
  <si>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</si>
  <si>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</si>
  <si>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</si>
  <si>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</si>
  <si>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</si>
  <si>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</si>
  <si>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</si>
  <si>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</si>
  <si>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</si>
  <si>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</si>
  <si>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</si>
  <si>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</si>
  <si>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</si>
  <si>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</si>
  <si>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</si>
  <si>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</si>
  <si>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</si>
  <si>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</si>
  <si>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</si>
  <si>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</si>
  <si>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</si>
  <si>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</si>
  <si>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</si>
  <si>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</si>
  <si>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</si>
  <si>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</si>
  <si>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</si>
  <si>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</si>
  <si>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</si>
  <si>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</si>
  <si>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</si>
  <si>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</si>
  <si>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</si>
  <si>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</si>
  <si>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</si>
  <si>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</si>
  <si>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</si>
  <si>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</si>
  <si>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</si>
  <si>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</si>
  <si>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</si>
  <si>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</si>
  <si>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</si>
  <si>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</si>
  <si>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</si>
  <si>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</si>
  <si>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</si>
  <si>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</si>
  <si>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</si>
  <si>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</si>
  <si>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</si>
  <si>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</si>
  <si>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</si>
  <si>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</si>
  <si>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</si>
  <si>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</si>
  <si>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</si>
  <si>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</si>
  <si>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</si>
  <si>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</si>
  <si>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</si>
  <si>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</si>
  <si>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</si>
  <si>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</si>
  <si>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</si>
  <si>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</si>
  <si>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</si>
  <si>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</si>
  <si>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</si>
  <si>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</si>
  <si>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</si>
  <si>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</si>
  <si>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</si>
  <si>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</si>
  <si>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</si>
  <si>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</si>
  <si>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</si>
  <si>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</si>
  <si>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</si>
  <si>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</si>
  <si>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</si>
  <si>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</si>
  <si>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</si>
  <si>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</si>
  <si>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</si>
  <si>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</si>
  <si>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</si>
  <si>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</si>
  <si>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</si>
  <si>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</si>
  <si>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</si>
  <si>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</si>
  <si>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</si>
  <si>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</si>
  <si>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</si>
  <si>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</si>
  <si>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</si>
  <si>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</si>
  <si>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</si>
  <si>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</si>
  <si>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</si>
  <si>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</si>
  <si>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</si>
  <si>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</si>
  <si>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</si>
  <si>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</si>
  <si>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</si>
  <si>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</si>
  <si>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</si>
  <si>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</si>
  <si>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</si>
  <si>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</si>
  <si>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</si>
  <si>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</si>
  <si>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</si>
  <si>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</si>
  <si>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</si>
  <si>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</si>
  <si>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</si>
  <si>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</si>
  <si>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</si>
  <si>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</si>
  <si>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</si>
  <si>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</si>
  <si>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</si>
  <si>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</si>
  <si>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</si>
  <si>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</si>
  <si>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</si>
  <si>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</si>
  <si>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</si>
  <si>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</si>
  <si>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</si>
  <si>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</si>
  <si>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</si>
  <si>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</si>
  <si>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</si>
  <si>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</si>
  <si>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</si>
  <si>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</si>
  <si>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</si>
  <si>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</si>
  <si>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</si>
  <si>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</si>
  <si>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</si>
  <si>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</si>
  <si>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</si>
  <si>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</si>
  <si>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</si>
  <si>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</si>
  <si>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</si>
  <si>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</si>
  <si>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</si>
  <si>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</si>
  <si>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</si>
  <si>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</si>
  <si>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</si>
  <si>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</si>
  <si>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</si>
  <si>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</si>
  <si>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</si>
  <si>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</si>
  <si>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</si>
  <si>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</si>
  <si>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</si>
  <si>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</si>
  <si>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</si>
  <si>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</si>
  <si>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</si>
  <si>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</si>
  <si>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</si>
  <si>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</si>
  <si>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</si>
  <si>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</si>
  <si>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</si>
  <si>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</si>
  <si>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</si>
  <si>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</si>
  <si>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</si>
  <si>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</si>
  <si>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</si>
  <si>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</si>
  <si>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</si>
  <si>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</si>
  <si>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</si>
  <si>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</si>
  <si>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</si>
  <si>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</si>
  <si>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</si>
  <si>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</si>
  <si>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</si>
  <si>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</si>
  <si>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</si>
  <si>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</si>
  <si>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</si>
  <si>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</si>
  <si>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</si>
  <si>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</si>
  <si>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</si>
  <si>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</si>
  <si>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</si>
  <si>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</si>
  <si>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</si>
  <si>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</si>
  <si>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</si>
  <si>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</si>
  <si>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</si>
  <si>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</si>
  <si>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</si>
  <si>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</si>
  <si>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</si>
  <si>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</si>
  <si>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</si>
  <si>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</si>
  <si>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</si>
  <si>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</si>
  <si>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</si>
  <si>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</si>
  <si>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</si>
  <si>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</si>
  <si>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</si>
  <si>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</si>
  <si>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</si>
  <si>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</si>
  <si>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</si>
  <si>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</si>
  <si>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</si>
  <si>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</si>
  <si>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</si>
  <si>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</si>
  <si>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</si>
  <si>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</si>
  <si>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</si>
  <si>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</si>
  <si>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</si>
  <si>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</si>
  <si>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</si>
  <si>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</si>
  <si>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</si>
  <si>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</si>
  <si>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</si>
  <si>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</si>
  <si>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</si>
  <si>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</si>
  <si>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</si>
  <si>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</si>
  <si>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</si>
  <si>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</si>
  <si>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</si>
  <si>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</si>
  <si>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</si>
  <si>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</si>
  <si>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</si>
  <si>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</si>
  <si>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</si>
  <si>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</si>
  <si>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</si>
  <si>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</si>
  <si>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</si>
  <si>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</si>
  <si>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</si>
  <si>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</si>
  <si>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</si>
  <si>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</si>
  <si>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</si>
  <si>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</si>
  <si>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</si>
  <si>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</si>
  <si>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</si>
  <si>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</si>
  <si>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</si>
  <si>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</si>
  <si>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</si>
  <si>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</si>
  <si>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</si>
  <si>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</si>
  <si>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</si>
  <si>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</si>
  <si>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</si>
  <si>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</si>
  <si>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</si>
  <si>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</si>
  <si>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</si>
  <si>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</si>
  <si>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</si>
  <si>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</si>
  <si>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</si>
  <si>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</si>
  <si>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</si>
  <si>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</si>
  <si>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</si>
  <si>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</si>
  <si>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</si>
  <si>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</si>
  <si>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</si>
  <si>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</si>
  <si>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</si>
  <si>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</si>
  <si>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</si>
  <si>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</si>
  <si>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</si>
  <si>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</si>
  <si>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</si>
  <si>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</si>
  <si>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</si>
  <si>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</si>
  <si>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</si>
  <si>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</si>
  <si>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</si>
  <si>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</si>
  <si>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</si>
  <si>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</si>
  <si>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</si>
  <si>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</si>
  <si>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</si>
  <si>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</si>
  <si>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</si>
  <si>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</si>
  <si>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</si>
  <si>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</si>
  <si>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</si>
  <si>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</si>
  <si>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</si>
  <si>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</si>
  <si>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</si>
  <si>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</si>
  <si>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</si>
  <si>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</si>
  <si>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</si>
  <si>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</si>
  <si>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</si>
  <si>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</si>
  <si>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</si>
  <si>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</si>
  <si>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</si>
  <si>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</si>
  <si>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</si>
  <si>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</si>
  <si>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</si>
  <si>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</si>
  <si>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</si>
  <si>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</si>
  <si>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</si>
  <si>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</si>
  <si>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</si>
  <si>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</si>
  <si>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</si>
  <si>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</si>
  <si>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</si>
  <si>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</si>
  <si>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</si>
  <si>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</si>
  <si>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</si>
  <si>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</si>
  <si>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</si>
  <si>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</si>
  <si>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</si>
  <si>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</si>
  <si>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</si>
  <si>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</si>
  <si>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</si>
  <si>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</si>
  <si>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</si>
  <si>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</si>
  <si>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</si>
  <si>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</si>
  <si>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</si>
  <si>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</si>
  <si>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</si>
  <si>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</si>
  <si>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</si>
  <si>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</si>
  <si>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</si>
  <si>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</si>
  <si>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</si>
  <si>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</si>
  <si>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</si>
  <si>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</si>
  <si>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</si>
  <si>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</si>
  <si>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</si>
  <si>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</si>
  <si>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</si>
  <si>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</si>
  <si>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</si>
  <si>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</si>
  <si>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</si>
  <si>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</si>
  <si>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</si>
  <si>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</si>
  <si>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</si>
  <si>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</si>
  <si>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</si>
  <si>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</si>
  <si>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</si>
  <si>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</si>
  <si>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</si>
  <si>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</si>
  <si>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</si>
  <si>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</si>
  <si>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</si>
  <si>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</si>
  <si>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</si>
  <si>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</si>
  <si>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</si>
  <si>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</si>
  <si>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</si>
  <si>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</si>
  <si>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</si>
  <si>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</si>
  <si>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</si>
  <si>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</si>
  <si>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</si>
  <si>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</si>
  <si>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</si>
  <si>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</si>
  <si>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</si>
  <si>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</si>
  <si>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</si>
  <si>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</si>
  <si>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</si>
  <si>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</si>
  <si>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</si>
  <si>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</si>
  <si>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</si>
  <si>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</si>
  <si>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</si>
  <si>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</si>
  <si>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</si>
  <si>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</si>
  <si>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</si>
  <si>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</si>
  <si>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</si>
  <si>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</si>
  <si>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</si>
  <si>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</si>
  <si>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</si>
  <si>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</si>
  <si>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</si>
  <si>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</si>
  <si>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</si>
  <si>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</si>
  <si>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</si>
  <si>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</si>
  <si>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</si>
  <si>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</si>
  <si>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</si>
  <si>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</si>
  <si>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</si>
  <si>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</si>
  <si>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</si>
  <si>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</si>
  <si>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</si>
  <si>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</si>
  <si>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</si>
  <si>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</si>
  <si>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</si>
  <si>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</si>
  <si>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</si>
  <si>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</si>
  <si>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</si>
  <si>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</si>
  <si>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</si>
  <si>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</si>
  <si>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</si>
  <si>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</si>
  <si>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</si>
  <si>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</si>
  <si>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</si>
  <si>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</si>
  <si>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</si>
  <si>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</si>
  <si>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</si>
  <si>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</si>
  <si>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</si>
  <si>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</si>
  <si>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</si>
  <si>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</si>
  <si>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</si>
  <si>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</si>
  <si>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</si>
  <si>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</si>
  <si>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</si>
  <si>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</si>
  <si>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</si>
  <si>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</si>
  <si>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</si>
  <si>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</si>
  <si>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</si>
  <si>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</si>
  <si>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</si>
  <si>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</si>
  <si>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</si>
  <si>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</si>
  <si>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</si>
  <si>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</si>
  <si>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</si>
  <si>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</si>
  <si>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</si>
  <si>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</si>
  <si>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</si>
  <si>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</si>
  <si>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</si>
  <si>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</si>
  <si>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</si>
  <si>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</si>
  <si>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</si>
  <si>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</si>
  <si>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</si>
  <si>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</si>
  <si>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</si>
  <si>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</si>
  <si>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</si>
  <si>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</si>
  <si>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</si>
  <si>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</si>
  <si>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</si>
  <si>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</si>
  <si>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</si>
  <si>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</si>
  <si>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</si>
  <si>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</si>
  <si>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</si>
  <si>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</si>
  <si>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</si>
  <si>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</si>
  <si>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</si>
  <si>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</si>
  <si>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</si>
  <si>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</si>
  <si>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</si>
  <si>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</si>
  <si>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</si>
  <si>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</si>
  <si>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</si>
  <si>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</si>
  <si>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</si>
  <si>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</si>
  <si>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</si>
  <si>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</si>
  <si>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</si>
  <si>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</si>
  <si>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</si>
  <si>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</si>
  <si>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</si>
  <si>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</si>
  <si>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</si>
  <si>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</si>
  <si>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</si>
  <si>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</si>
  <si>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</si>
  <si>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</si>
  <si>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</si>
  <si>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</si>
  <si>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</si>
  <si>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</si>
  <si>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</si>
  <si>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</si>
  <si>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</si>
  <si>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</si>
  <si>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</si>
  <si>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</si>
  <si>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</si>
  <si>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</si>
  <si>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</si>
  <si>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</si>
  <si>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</si>
  <si>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</si>
  <si>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</si>
  <si>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</si>
  <si>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</si>
  <si>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</si>
  <si>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</si>
  <si>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</si>
  <si>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</si>
  <si>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</si>
  <si>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</si>
  <si>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</si>
  <si>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</si>
  <si>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</si>
  <si>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</si>
  <si>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</si>
  <si>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</si>
  <si>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</si>
  <si>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</si>
  <si>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</si>
  <si>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</si>
  <si>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</si>
  <si>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</si>
  <si>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</si>
  <si>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</si>
  <si>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</si>
  <si>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</si>
  <si>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</si>
  <si>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</si>
  <si>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</si>
  <si>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</si>
  <si>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</si>
  <si>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</si>
  <si>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</si>
  <si>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</si>
  <si>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</si>
  <si>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</si>
  <si>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</si>
  <si>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</si>
  <si>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</si>
  <si>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</si>
  <si>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</si>
  <si>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</si>
  <si>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</si>
  <si>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</si>
  <si>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</si>
  <si>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</si>
  <si>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</si>
  <si>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</si>
  <si>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</si>
  <si>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</si>
  <si>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</si>
  <si>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</si>
  <si>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</si>
  <si>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</si>
  <si>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</si>
  <si>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</si>
  <si>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</si>
  <si>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</si>
  <si>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</si>
  <si>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</si>
  <si>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</si>
  <si>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</si>
  <si>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</si>
  <si>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</si>
  <si>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</si>
  <si>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</si>
  <si>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</si>
  <si>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</si>
  <si>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</si>
  <si>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</si>
  <si>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</si>
  <si>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</si>
  <si>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</si>
  <si>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</si>
  <si>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</si>
  <si>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</si>
  <si>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</si>
  <si>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</si>
  <si>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</si>
  <si>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</si>
  <si>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</si>
  <si>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</si>
  <si>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</si>
  <si>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</si>
  <si>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</si>
  <si>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</si>
  <si>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</si>
  <si>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</si>
  <si>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</si>
  <si>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</si>
  <si>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</si>
  <si>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</si>
  <si>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</si>
  <si>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</si>
  <si>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</si>
  <si>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</si>
  <si>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</si>
  <si>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</si>
  <si>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</si>
  <si>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</si>
  <si>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</si>
  <si>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</si>
  <si>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</si>
  <si>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</si>
  <si>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</si>
  <si>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</si>
  <si>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</si>
  <si>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</si>
  <si>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</si>
  <si>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</si>
  <si>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</si>
  <si>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</si>
  <si>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</si>
  <si>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</si>
  <si>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</si>
  <si>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</si>
  <si>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</si>
  <si>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</si>
  <si>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</si>
  <si>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</si>
  <si>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</si>
  <si>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</si>
  <si>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</si>
  <si>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</si>
  <si>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</si>
  <si>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</si>
  <si>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</si>
  <si>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</si>
  <si>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</si>
  <si>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</si>
  <si>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</si>
  <si>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</si>
  <si>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</si>
  <si>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</si>
  <si>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</si>
  <si>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</si>
  <si>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</si>
  <si>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</si>
  <si>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</si>
  <si>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</si>
  <si>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</si>
  <si>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</si>
  <si>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</si>
  <si>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</si>
  <si>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</si>
  <si>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</si>
  <si>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</si>
  <si>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</si>
  <si>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</si>
  <si>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</si>
  <si>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</si>
  <si>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</si>
  <si>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</si>
  <si>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</si>
  <si>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</si>
  <si>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</si>
  <si>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</si>
  <si>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</si>
  <si>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</si>
  <si>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</si>
  <si>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</si>
  <si>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</si>
  <si>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</si>
  <si>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</si>
  <si>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</si>
  <si>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</si>
  <si>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</si>
  <si>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</si>
  <si>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</si>
  <si>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</si>
  <si>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</si>
  <si>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</si>
  <si>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</si>
  <si>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</si>
  <si>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</si>
  <si>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</si>
  <si>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</si>
  <si>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</si>
  <si>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</si>
  <si>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</si>
  <si>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</si>
  <si>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</si>
  <si>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</si>
  <si>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</si>
  <si>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</si>
  <si>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</si>
  <si>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</si>
  <si>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</si>
  <si>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</si>
  <si>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</si>
  <si>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</si>
  <si>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</si>
  <si>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</si>
  <si>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</si>
  <si>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</si>
  <si>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</si>
  <si>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</si>
  <si>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</si>
  <si>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</si>
  <si>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</si>
  <si>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</si>
  <si>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</si>
  <si>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</si>
  <si>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</si>
  <si>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</si>
  <si>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</si>
  <si>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</si>
  <si>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</si>
  <si>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</si>
  <si>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</si>
  <si>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</si>
  <si>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</si>
  <si>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</si>
  <si>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</si>
  <si>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</si>
  <si>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</si>
  <si>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</si>
  <si>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</si>
  <si>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</si>
  <si>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</si>
  <si>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</si>
  <si>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</si>
  <si>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</si>
  <si>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</si>
  <si>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</si>
  <si>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</si>
  <si>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</si>
  <si>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</si>
  <si>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</si>
  <si>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</si>
  <si>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</si>
  <si>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</si>
  <si>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</si>
  <si>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</si>
  <si>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</si>
  <si>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</si>
  <si>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</si>
  <si>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</si>
  <si>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</si>
  <si>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</si>
  <si>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</si>
  <si>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</si>
  <si>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</si>
  <si>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</si>
  <si>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</si>
  <si>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</si>
  <si>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</si>
  <si>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</si>
  <si>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</si>
  <si>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</si>
  <si>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</si>
  <si>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</si>
  <si>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</si>
  <si>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</si>
  <si>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</si>
  <si>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</si>
  <si>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</si>
  <si>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</si>
  <si>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</si>
  <si>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</si>
  <si>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</si>
  <si>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</si>
  <si>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</si>
  <si>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</si>
  <si>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</si>
  <si>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</si>
  <si>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</si>
  <si>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</si>
  <si>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</si>
  <si>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</si>
  <si>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</si>
  <si>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</si>
  <si>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</si>
  <si>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</si>
  <si>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</si>
  <si>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</si>
  <si>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</si>
  <si>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</si>
  <si>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</si>
  <si>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</si>
  <si>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</si>
  <si>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</si>
  <si>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</si>
  <si>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</si>
  <si>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</si>
  <si>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</si>
  <si>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</si>
  <si>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</si>
  <si>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</si>
  <si>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</si>
  <si>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</si>
  <si>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</si>
  <si>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</si>
  <si>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</si>
  <si>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</si>
  <si>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</si>
  <si>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</si>
  <si>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</si>
  <si>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</si>
  <si>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</si>
  <si>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</si>
  <si>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</si>
  <si>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</si>
  <si>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</si>
  <si>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</si>
  <si>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</si>
  <si>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</si>
  <si>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</si>
  <si>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</si>
  <si>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</si>
  <si>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</si>
  <si>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</si>
  <si>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</si>
  <si>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</si>
  <si>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</si>
  <si>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</si>
  <si>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</si>
  <si>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</si>
  <si>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</si>
  <si>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</si>
  <si>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</si>
  <si>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</si>
  <si>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</si>
  <si>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</si>
  <si>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</si>
  <si>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</si>
  <si>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</si>
  <si>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</si>
  <si>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</si>
  <si>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</si>
  <si>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</si>
  <si>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</si>
  <si>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</si>
  <si>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</si>
  <si>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</si>
  <si>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</si>
  <si>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</si>
  <si>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</si>
  <si>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</si>
  <si>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</si>
  <si>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</si>
  <si>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</si>
  <si>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</si>
  <si>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</si>
  <si>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</si>
  <si>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</si>
  <si>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</si>
  <si>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</si>
  <si>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</si>
  <si>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</si>
  <si>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</si>
  <si>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</si>
  <si>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</si>
  <si>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</si>
  <si>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</si>
  <si>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</si>
  <si>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</si>
  <si>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</si>
  <si>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</si>
  <si>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</si>
  <si>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</si>
  <si>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</si>
  <si>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</si>
  <si>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</si>
  <si>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</si>
  <si>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</si>
  <si>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</si>
  <si>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</si>
  <si>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</si>
  <si>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</si>
  <si>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</si>
  <si>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</si>
  <si>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</si>
  <si>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</si>
  <si>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</si>
  <si>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</si>
  <si>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</si>
  <si>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</si>
  <si>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</si>
  <si>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</si>
  <si>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</si>
  <si>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</si>
  <si>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</si>
  <si>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</si>
  <si>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</si>
  <si>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</si>
  <si>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</si>
  <si>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</si>
  <si>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</si>
  <si>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</si>
  <si>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</si>
  <si>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</si>
  <si>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</si>
  <si>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</si>
  <si>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</si>
  <si>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</si>
  <si>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</si>
  <si>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</si>
  <si>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</si>
  <si>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</si>
  <si>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</si>
  <si>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</si>
  <si>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</si>
  <si>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</si>
  <si>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</si>
  <si>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</si>
  <si>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</si>
  <si>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</si>
  <si>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</si>
  <si>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</si>
  <si>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</si>
  <si>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</si>
  <si>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</si>
  <si>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</si>
  <si>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</si>
  <si>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</si>
  <si>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</si>
  <si>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</si>
  <si>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</si>
  <si>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</si>
  <si>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</si>
  <si>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</si>
  <si>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</si>
  <si>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</si>
  <si>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</si>
  <si>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</si>
  <si>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</si>
  <si>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</si>
  <si>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</si>
  <si>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</si>
  <si>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</si>
  <si>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</si>
  <si>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</si>
  <si>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</si>
  <si>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</si>
  <si>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</si>
  <si>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</si>
  <si>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</si>
  <si>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</si>
  <si>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</si>
  <si>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</si>
  <si>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</si>
  <si>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</si>
  <si>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</si>
  <si>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</si>
  <si>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</si>
  <si>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</si>
  <si>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</si>
  <si>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</si>
  <si>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</si>
  <si>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</si>
  <si>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</si>
  <si>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</si>
  <si>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</si>
  <si>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</si>
  <si>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</si>
  <si>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</si>
  <si>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</si>
  <si>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</si>
  <si>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</si>
  <si>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</si>
  <si>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</si>
  <si>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</si>
  <si>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</si>
  <si>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</si>
  <si>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</si>
  <si>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</si>
  <si>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</si>
  <si>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</si>
  <si>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</si>
  <si>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</si>
  <si>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</si>
  <si>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</si>
  <si>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</si>
  <si>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</si>
  <si>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</si>
  <si>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</si>
  <si>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</si>
  <si>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</si>
  <si>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</si>
  <si>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</si>
  <si>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</si>
  <si>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</si>
  <si>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</si>
  <si>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</si>
  <si>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</si>
  <si>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</si>
  <si>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</si>
  <si>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</si>
  <si>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</si>
  <si>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</si>
  <si>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</si>
  <si>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</si>
  <si>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</si>
  <si>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</si>
  <si>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</si>
  <si>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</si>
  <si>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</si>
  <si>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</si>
  <si>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</si>
  <si>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</si>
  <si>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</si>
  <si>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</si>
  <si>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</si>
  <si>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</si>
  <si>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</si>
  <si>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</si>
  <si>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</si>
  <si>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</si>
  <si>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</si>
  <si>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</si>
  <si>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</si>
  <si>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</si>
  <si>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</si>
  <si>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</si>
  <si>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</si>
  <si>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</si>
  <si>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</si>
  <si>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</si>
  <si>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</si>
  <si>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</si>
  <si>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</si>
  <si>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</si>
  <si>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</si>
  <si>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</si>
  <si>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</si>
  <si>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</si>
  <si>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</si>
  <si>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</si>
  <si>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</si>
  <si>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</si>
  <si>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</si>
  <si>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</si>
  <si>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</si>
  <si>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</si>
  <si>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</si>
  <si>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</si>
  <si>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</si>
  <si>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</si>
  <si>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</si>
  <si>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</si>
  <si>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</si>
  <si>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</si>
  <si>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</si>
  <si>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</si>
  <si>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</si>
  <si>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</si>
  <si>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</si>
  <si>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</si>
  <si>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</si>
  <si>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</si>
  <si>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</si>
  <si>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</si>
  <si>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</si>
  <si>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</si>
  <si>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</si>
  <si>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</si>
  <si>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</si>
  <si>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</si>
  <si>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</si>
  <si>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</si>
  <si>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</si>
  <si>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</si>
  <si>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</si>
  <si>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</si>
  <si>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</si>
  <si>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</si>
  <si>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</si>
  <si>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</si>
  <si>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</si>
  <si>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</si>
  <si>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</si>
  <si>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</si>
  <si>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</si>
  <si>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</si>
  <si>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</si>
  <si>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</si>
  <si>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</si>
  <si>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</si>
  <si>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</si>
  <si>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</si>
  <si>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</si>
  <si>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</si>
  <si>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</si>
  <si>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</si>
  <si>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</si>
  <si>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</si>
  <si>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</si>
  <si>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</si>
  <si>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</si>
  <si>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</si>
  <si>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</si>
  <si>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</si>
  <si>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</si>
  <si>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</si>
  <si>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</si>
  <si>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</si>
  <si>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</si>
  <si>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</si>
  <si>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</si>
  <si>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</si>
  <si>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</si>
  <si>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</si>
  <si>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</si>
  <si>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</si>
  <si>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</si>
  <si>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</si>
  <si>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</si>
  <si>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</si>
  <si>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</si>
  <si>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</si>
  <si>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</si>
  <si>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</si>
  <si>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</si>
  <si>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</si>
  <si>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</si>
  <si>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</si>
  <si>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</si>
  <si>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</si>
  <si>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</si>
  <si>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</si>
  <si>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Count of Attrition</t>
  </si>
  <si>
    <t>Row Labels</t>
  </si>
  <si>
    <t>Grand Total</t>
  </si>
  <si>
    <t>Sum of CF_attrition rate</t>
  </si>
  <si>
    <t>Average of Age</t>
  </si>
  <si>
    <t>Total Employees</t>
  </si>
  <si>
    <t>Average Age</t>
  </si>
  <si>
    <t>Active Employee</t>
  </si>
  <si>
    <t>Attrition Rate</t>
  </si>
  <si>
    <t>Average of Job Satisfaction</t>
  </si>
  <si>
    <t>Rating</t>
  </si>
  <si>
    <t>Balance Rating</t>
  </si>
  <si>
    <t>Max</t>
  </si>
  <si>
    <t>Min</t>
  </si>
  <si>
    <t>Sum of CF_attrition counts</t>
  </si>
  <si>
    <t>Count of CF_attrition counts</t>
  </si>
  <si>
    <t>Sum of CF_attrition count</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</si>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</sst>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
  </numFmts>
  <fonts count="5" x14ac:knownFonts="1">
    <font>
      <sz val="12"/>
      <color theme="1"/>
      <name val="Calibri"/>
      <family val="2"/>
      <scheme val="minor"/>
    </font>
    <font>
      <sz val="12"/>
      <color theme="1"/>
      <name val="Calibri"/>
      <family val="2"/>
      <scheme val="minor"/>
    </font>
    <font>
      <b/>
      <sz val="14"/>
      <color rgb="FF007BB8"/>
      <name val="Calibri"/>
      <family val="2"/>
      <scheme val="minor"/>
    </font>
    <font>
      <b/>
      <sz val="14"/>
      <color rgb="FF007BB8"/>
      <name val="Arial"/>
      <family val="2"/>
    </font>
    <font>
      <b/>
      <sz val="14"/>
      <color theme="8" tint="-0.249977111117893"/>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9" fontId="0" fillId="0" borderId="0" xfId="1" applyFont="1"/>
    <xf numFmtId="10" fontId="0" fillId="0" borderId="0" xfId="1" applyNumberFormat="1" applyFont="1"/>
    <xf numFmtId="10" fontId="0" fillId="0" borderId="0" xfId="0" applyNumberFormat="1"/>
    <xf numFmtId="0" fontId="0" fillId="0" borderId="0" xfId="0" applyNumberFormat="1"/>
  </cellXfs>
  <cellStyles count="2">
    <cellStyle name="Normal" xfId="0" builtinId="0"/>
    <cellStyle name="Percent" xfId="1" builtinId="5"/>
  </cellStyles>
  <dxfs count="2">
    <dxf>
      <font>
        <b val="0"/>
        <i val="0"/>
        <sz val="16"/>
        <color rgb="FF870936"/>
        <name val="Calibri"/>
        <family val="2"/>
        <scheme val="minor"/>
      </font>
    </dxf>
    <dxf>
      <fill>
        <patternFill>
          <bgColor theme="0" tint="-4.9989318521683403E-2"/>
        </patternFill>
      </fill>
    </dxf>
  </dxfs>
  <tableStyles count="1" defaultTableStyle="TableStyleMedium2" defaultPivotStyle="PivotStyleLight16">
    <tableStyle name="Slicer Style 1" pivot="0" table="0" count="8" xr9:uid="{6FBC535B-5BA5-4899-9DF8-BCE5B66DD826}">
      <tableStyleElement type="wholeTable" dxfId="1"/>
      <tableStyleElement type="headerRow" dxfId="0"/>
    </tableStyle>
  </tableStyles>
  <colors>
    <mruColors>
      <color rgb="FF870936"/>
      <color rgb="FFB1510F"/>
      <color rgb="FFCC0099"/>
      <color rgb="FFB85410"/>
      <color rgb="FFBC5610"/>
      <color rgb="FFEAEAEA"/>
      <color rgb="FFFF0066"/>
      <color rgb="FFD731BF"/>
      <color rgb="FFF0B2E7"/>
      <color rgb="FFC3559E"/>
    </mruColors>
  </colors>
  <extLst>
    <ext xmlns:x14="http://schemas.microsoft.com/office/spreadsheetml/2009/9/main" uri="{46F421CA-312F-682f-3DD2-61675219B42D}">
      <x14:dxfs count="5">
        <dxf>
          <fill>
            <gradientFill degree="90">
              <stop position="0">
                <color theme="4" tint="0.59999389629810485"/>
              </stop>
              <stop position="0.5">
                <color theme="7" tint="-0.25098422193060094"/>
              </stop>
              <stop position="1">
                <color theme="4" tint="0.59999389629810485"/>
              </stop>
            </gradientFill>
          </fill>
        </dxf>
        <dxf>
          <font>
            <b val="0"/>
            <i val="0"/>
            <sz val="16"/>
            <color theme="0"/>
            <name val="Arial"/>
            <family val="2"/>
            <scheme val="none"/>
          </font>
          <fill>
            <patternFill patternType="solid">
              <fgColor auto="1"/>
              <bgColor rgb="FFB1510F"/>
            </patternFill>
          </fill>
        </dxf>
        <dxf>
          <fill>
            <gradientFill degree="90">
              <stop position="0">
                <color theme="2" tint="-9.8025452436902985E-2"/>
              </stop>
              <stop position="0.5">
                <color rgb="FF870936"/>
              </stop>
              <stop position="1">
                <color theme="2" tint="-9.8025452436902985E-2"/>
              </stop>
            </gradientFill>
          </fill>
        </dxf>
        <dxf>
          <font>
            <b val="0"/>
            <i val="0"/>
            <sz val="16"/>
            <color theme="0"/>
            <name val="Arial"/>
            <family val="2"/>
            <scheme val="none"/>
          </font>
          <fill>
            <patternFill patternType="solid">
              <fgColor auto="1"/>
              <bgColor theme="4" tint="-0.24994659260841701"/>
            </patternFill>
          </fill>
        </dxf>
        <dxf>
          <font>
            <b val="0"/>
            <i val="0"/>
            <sz val="16"/>
            <color theme="1"/>
          </font>
          <fill>
            <patternFill>
              <bgColor theme="0"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explosion val="2"/>
          <c:dPt>
            <c:idx val="0"/>
            <c:bubble3D val="0"/>
            <c:spPr>
              <a:gradFill>
                <a:gsLst>
                  <a:gs pos="1835">
                    <a:schemeClr val="accent1"/>
                  </a:gs>
                  <a:gs pos="100000">
                    <a:schemeClr val="accent6"/>
                  </a:gs>
                </a:gsLst>
                <a:lin ang="5400000" scaled="1"/>
              </a:gradFill>
              <a:ln w="19050">
                <a:noFill/>
              </a:ln>
              <a:effectLst/>
            </c:spPr>
            <c:extLst>
              <c:ext xmlns:c16="http://schemas.microsoft.com/office/drawing/2014/chart" uri="{C3380CC4-5D6E-409C-BE32-E72D297353CC}">
                <c16:uniqueId val="{00000001-441C-40BD-8A57-C47188203771}"/>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441C-40BD-8A57-C47188203771}"/>
              </c:ext>
            </c:extLst>
          </c:dPt>
          <c:val>
            <c:numRef>
              <c:f>Rating!$D$7:$D$8</c:f>
              <c:numCache>
                <c:formatCode>General</c:formatCode>
                <c:ptCount val="2"/>
                <c:pt idx="0">
                  <c:v>0.65663265306122454</c:v>
                </c:pt>
                <c:pt idx="1">
                  <c:v>0.34336734693877546</c:v>
                </c:pt>
              </c:numCache>
            </c:numRef>
          </c:val>
          <c:extLst>
            <c:ext xmlns:c16="http://schemas.microsoft.com/office/drawing/2014/chart" uri="{C3380CC4-5D6E-409C-BE32-E72D297353CC}">
              <c16:uniqueId val="{00000004-441C-40BD-8A57-C4718820377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w="12700">
            <a:solidFill>
              <a:schemeClr val="tx1"/>
            </a:solidFill>
          </a:ln>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lumMod val="50000"/>
                </a:schemeClr>
              </a:solidFill>
              <a:ln w="19050">
                <a:noFill/>
              </a:ln>
              <a:effectLst/>
              <a:scene3d>
                <a:camera prst="orthographicFront"/>
                <a:lightRig rig="threePt" dir="t"/>
              </a:scene3d>
              <a:sp3d>
                <a:bevelT w="139700" h="139700"/>
              </a:sp3d>
            </c:spPr>
            <c:extLst>
              <c:ext xmlns:c16="http://schemas.microsoft.com/office/drawing/2014/chart" uri="{C3380CC4-5D6E-409C-BE32-E72D297353CC}">
                <c16:uniqueId val="{00000001-8AC6-4638-915B-201B6CAEB8BC}"/>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8AC6-4638-915B-201B6CAEB8BC}"/>
              </c:ext>
            </c:extLst>
          </c:dPt>
          <c:val>
            <c:numRef>
              <c:f>Gender!$D$9:$D$10</c:f>
              <c:numCache>
                <c:formatCode>0%</c:formatCode>
                <c:ptCount val="2"/>
                <c:pt idx="0">
                  <c:v>0.4</c:v>
                </c:pt>
                <c:pt idx="1">
                  <c:v>0.6</c:v>
                </c:pt>
              </c:numCache>
            </c:numRef>
          </c:val>
          <c:extLst>
            <c:ext xmlns:c16="http://schemas.microsoft.com/office/drawing/2014/chart" uri="{C3380CC4-5D6E-409C-BE32-E72D297353CC}">
              <c16:uniqueId val="{00000004-8AC6-4638-915B-201B6CAEB8B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D185-48EE-B724-B51D4FFA7EC4}"/>
              </c:ext>
            </c:extLst>
          </c:dPt>
          <c:dPt>
            <c:idx val="1"/>
            <c:bubble3D val="0"/>
            <c:spPr>
              <a:solidFill>
                <a:srgbClr val="BC5610"/>
              </a:solidFill>
              <a:ln w="19050">
                <a:noFill/>
              </a:ln>
              <a:effectLst/>
              <a:scene3d>
                <a:camera prst="orthographicFront"/>
                <a:lightRig rig="threePt" dir="t"/>
              </a:scene3d>
              <a:sp3d prstMaterial="matte">
                <a:bevelT w="127000" h="63500"/>
              </a:sp3d>
            </c:spPr>
            <c:extLst>
              <c:ext xmlns:c16="http://schemas.microsoft.com/office/drawing/2014/chart" uri="{C3380CC4-5D6E-409C-BE32-E72D297353CC}">
                <c16:uniqueId val="{00000003-D185-48EE-B724-B51D4FFA7EC4}"/>
              </c:ext>
            </c:extLst>
          </c:dPt>
          <c:val>
            <c:numRef>
              <c:f>Gender!$D$9:$D$10</c:f>
              <c:numCache>
                <c:formatCode>0%</c:formatCode>
                <c:ptCount val="2"/>
                <c:pt idx="0">
                  <c:v>0.4</c:v>
                </c:pt>
                <c:pt idx="1">
                  <c:v>0.6</c:v>
                </c:pt>
              </c:numCache>
            </c:numRef>
          </c:val>
          <c:extLst>
            <c:ext xmlns:c16="http://schemas.microsoft.com/office/drawing/2014/chart" uri="{C3380CC4-5D6E-409C-BE32-E72D297353CC}">
              <c16:uniqueId val="{00000004-D185-48EE-B724-B51D4FFA7EC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Education!PivotTable8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2000">
                <a:schemeClr val="accent5">
                  <a:lumMod val="62000"/>
                  <a:lumOff val="38000"/>
                </a:schemeClr>
              </a:gs>
              <a:gs pos="100000">
                <a:schemeClr val="accent5">
                  <a:lumMod val="50000"/>
                </a:schemeClr>
              </a:gs>
            </a:gsLst>
            <a:lin ang="2700000" scaled="1"/>
            <a:tileRect/>
          </a:gradFill>
          <a:ln>
            <a:noFill/>
          </a:ln>
          <a:effectLst>
            <a:innerShdw blurRad="63500" dist="50800" dir="16200000">
              <a:prstClr val="black">
                <a:alpha val="50000"/>
              </a:prstClr>
            </a:innerShdw>
          </a:effectLst>
          <a:scene3d>
            <a:camera prst="orthographicFront"/>
            <a:lightRig rig="threePt" dir="t"/>
          </a:scene3d>
          <a:sp3d>
            <a:bevelT w="190500" h="381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Education'!$C$2</c:f>
              <c:strCache>
                <c:ptCount val="1"/>
                <c:pt idx="0">
                  <c:v>Total</c:v>
                </c:pt>
              </c:strCache>
            </c:strRef>
          </c:tx>
          <c:spPr>
            <a:gradFill flip="none" rotWithShape="1">
              <a:gsLst>
                <a:gs pos="12000">
                  <a:schemeClr val="accent5">
                    <a:lumMod val="62000"/>
                    <a:lumOff val="38000"/>
                  </a:schemeClr>
                </a:gs>
                <a:gs pos="100000">
                  <a:schemeClr val="accent5">
                    <a:lumMod val="50000"/>
                  </a:schemeClr>
                </a:gs>
              </a:gsLst>
              <a:lin ang="2700000" scaled="1"/>
              <a:tileRect/>
            </a:gradFill>
            <a:ln>
              <a:noFill/>
            </a:ln>
            <a:effectLst>
              <a:innerShdw blurRad="63500" dist="50800" dir="16200000">
                <a:prstClr val="black">
                  <a:alpha val="50000"/>
                </a:prstClr>
              </a:innerShdw>
            </a:effectLst>
            <a:scene3d>
              <a:camera prst="orthographicFront"/>
              <a:lightRig rig="threePt" dir="t"/>
            </a:scene3d>
            <a:sp3d>
              <a:bevelT w="190500" h="381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Education'!$B$3:$B$8</c:f>
              <c:strCache>
                <c:ptCount val="5"/>
                <c:pt idx="0">
                  <c:v>Doctoral Degree</c:v>
                </c:pt>
                <c:pt idx="1">
                  <c:v>High School</c:v>
                </c:pt>
                <c:pt idx="2">
                  <c:v>Associates Degree</c:v>
                </c:pt>
                <c:pt idx="3">
                  <c:v>Master's Degree</c:v>
                </c:pt>
                <c:pt idx="4">
                  <c:v>Bachelor's Degree</c:v>
                </c:pt>
              </c:strCache>
            </c:strRef>
          </c:cat>
          <c:val>
            <c:numRef>
              <c:f>'Attrition by Education'!$C$3:$C$8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847-46A6-A052-23FFE6CFFF7B}"/>
            </c:ext>
          </c:extLst>
        </c:ser>
        <c:dLbls>
          <c:showLegendKey val="0"/>
          <c:showVal val="0"/>
          <c:showCatName val="0"/>
          <c:showSerName val="0"/>
          <c:showPercent val="0"/>
          <c:showBubbleSize val="0"/>
        </c:dLbls>
        <c:gapWidth val="70"/>
        <c:axId val="510594512"/>
        <c:axId val="510594152"/>
      </c:barChart>
      <c:catAx>
        <c:axId val="510594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crossAx val="510594152"/>
        <c:crosses val="autoZero"/>
        <c:auto val="1"/>
        <c:lblAlgn val="ctr"/>
        <c:lblOffset val="100"/>
        <c:noMultiLvlLbl val="0"/>
      </c:catAx>
      <c:valAx>
        <c:axId val="510594152"/>
        <c:scaling>
          <c:orientation val="minMax"/>
        </c:scaling>
        <c:delete val="1"/>
        <c:axPos val="b"/>
        <c:numFmt formatCode="General" sourceLinked="1"/>
        <c:majorTickMark val="none"/>
        <c:minorTickMark val="none"/>
        <c:tickLblPos val="nextTo"/>
        <c:crossAx val="510594512"/>
        <c:crosses val="autoZero"/>
        <c:crossBetween val="between"/>
      </c:valAx>
      <c:spPr>
        <a:noFill/>
        <a:ln>
          <a:noFill/>
        </a:ln>
        <a:effectLst>
          <a:outerShdw blurRad="50800" dist="50800" dir="5400000" algn="ctr" rotWithShape="0">
            <a:schemeClr val="bg1"/>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[HR-Employee-Analysis.xlsx]Attrition by Department!PivotTable12</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balanced" dir="t">
              <a:rot lat="0" lon="0" rev="8700000"/>
            </a:lightRig>
          </a:scene3d>
          <a:sp3d>
            <a:bevelT w="190500" h="381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noFill/>
          </a:ln>
          <a:effectLst>
            <a:outerShdw blurRad="57150" dist="19050" dir="5400000" algn="ctr" rotWithShape="0">
              <a:srgbClr val="000000">
                <a:alpha val="63000"/>
              </a:srgbClr>
            </a:outerShdw>
          </a:effectLst>
          <a:scene3d>
            <a:camera prst="orthographicFront"/>
            <a:lightRig rig="balanced" dir="t">
              <a:rot lat="0" lon="0" rev="8700000"/>
            </a:lightRig>
          </a:scene3d>
          <a:sp3d>
            <a:bevelT w="190500" h="38100"/>
          </a:sp3d>
        </c:spPr>
      </c:pivotFmt>
      <c:pivotFmt>
        <c:idx val="7"/>
        <c:spPr>
          <a:solidFill>
            <a:schemeClr val="accent1">
              <a:lumMod val="75000"/>
            </a:schemeClr>
          </a:solidFill>
          <a:ln>
            <a:noFill/>
          </a:ln>
          <a:effectLst>
            <a:outerShdw blurRad="57150" dist="19050" dir="5400000" algn="ctr" rotWithShape="0">
              <a:srgbClr val="000000">
                <a:alpha val="63000"/>
              </a:srgbClr>
            </a:outerShdw>
          </a:effectLst>
          <a:scene3d>
            <a:camera prst="orthographicFront"/>
            <a:lightRig rig="balanced" dir="t">
              <a:rot lat="0" lon="0" rev="8700000"/>
            </a:lightRig>
          </a:scene3d>
          <a:sp3d>
            <a:bevelT w="190500" h="38100"/>
          </a:sp3d>
        </c:spPr>
      </c:pivotFmt>
      <c:pivotFmt>
        <c:idx val="8"/>
        <c:spPr>
          <a:solidFill>
            <a:schemeClr val="accent2">
              <a:lumMod val="75000"/>
            </a:schemeClr>
          </a:solidFill>
          <a:ln>
            <a:noFill/>
          </a:ln>
          <a:effectLst>
            <a:outerShdw blurRad="57150" dist="19050" dir="5400000" algn="ctr" rotWithShape="0">
              <a:srgbClr val="000000">
                <a:alpha val="63000"/>
              </a:srgbClr>
            </a:outerShdw>
          </a:effectLst>
          <a:scene3d>
            <a:camera prst="orthographicFront"/>
            <a:lightRig rig="balanced" dir="t">
              <a:rot lat="0" lon="0" rev="8700000"/>
            </a:lightRig>
          </a:scene3d>
          <a:sp3d>
            <a:bevelT w="190500" h="38100"/>
          </a:sp3d>
        </c:spPr>
      </c:pivotFmt>
    </c:pivotFmts>
    <c:plotArea>
      <c:layout/>
      <c:pieChart>
        <c:varyColors val="1"/>
        <c:ser>
          <c:idx val="0"/>
          <c:order val="0"/>
          <c:tx>
            <c:strRef>
              <c:f>'Attrition by Department'!$C$2</c:f>
              <c:strCache>
                <c:ptCount val="1"/>
                <c:pt idx="0">
                  <c:v>Total</c:v>
                </c:pt>
              </c:strCache>
            </c:strRef>
          </c:tx>
          <c:spPr>
            <a:scene3d>
              <a:camera prst="orthographicFront"/>
              <a:lightRig rig="balanced" dir="t">
                <a:rot lat="0" lon="0" rev="8700000"/>
              </a:lightRig>
            </a:scene3d>
            <a:sp3d>
              <a:bevelT w="190500" h="38100"/>
            </a:sp3d>
          </c:spPr>
          <c:dPt>
            <c:idx val="0"/>
            <c:bubble3D val="0"/>
            <c:spPr>
              <a:solidFill>
                <a:schemeClr val="accent5">
                  <a:lumMod val="60000"/>
                  <a:lumOff val="40000"/>
                </a:schemeClr>
              </a:solidFill>
              <a:ln>
                <a:noFill/>
              </a:ln>
              <a:effectLst>
                <a:outerShdw blurRad="57150" dist="19050" dir="5400000" algn="ctr" rotWithShape="0">
                  <a:srgbClr val="000000">
                    <a:alpha val="63000"/>
                  </a:srgbClr>
                </a:outerShdw>
              </a:effectLst>
              <a:scene3d>
                <a:camera prst="orthographicFront"/>
                <a:lightRig rig="balanced" dir="t">
                  <a:rot lat="0" lon="0" rev="8700000"/>
                </a:lightRig>
              </a:scene3d>
              <a:sp3d>
                <a:bevelT w="190500" h="38100"/>
              </a:sp3d>
            </c:spPr>
            <c:extLst>
              <c:ext xmlns:c16="http://schemas.microsoft.com/office/drawing/2014/chart" uri="{C3380CC4-5D6E-409C-BE32-E72D297353CC}">
                <c16:uniqueId val="{00000001-3A14-4020-A8B5-9DDCD64A290A}"/>
              </c:ext>
            </c:extLst>
          </c:dPt>
          <c:dPt>
            <c:idx val="1"/>
            <c:bubble3D val="0"/>
            <c:spPr>
              <a:solidFill>
                <a:schemeClr val="accent1">
                  <a:lumMod val="75000"/>
                </a:schemeClr>
              </a:solidFill>
              <a:ln>
                <a:noFill/>
              </a:ln>
              <a:effectLst>
                <a:outerShdw blurRad="57150" dist="19050" dir="5400000" algn="ctr" rotWithShape="0">
                  <a:srgbClr val="000000">
                    <a:alpha val="63000"/>
                  </a:srgbClr>
                </a:outerShdw>
              </a:effectLst>
              <a:scene3d>
                <a:camera prst="orthographicFront"/>
                <a:lightRig rig="balanced" dir="t">
                  <a:rot lat="0" lon="0" rev="8700000"/>
                </a:lightRig>
              </a:scene3d>
              <a:sp3d>
                <a:bevelT w="190500" h="38100"/>
              </a:sp3d>
            </c:spPr>
            <c:extLst>
              <c:ext xmlns:c16="http://schemas.microsoft.com/office/drawing/2014/chart" uri="{C3380CC4-5D6E-409C-BE32-E72D297353CC}">
                <c16:uniqueId val="{00000003-3A14-4020-A8B5-9DDCD64A290A}"/>
              </c:ext>
            </c:extLst>
          </c:dPt>
          <c:dPt>
            <c:idx val="2"/>
            <c:bubble3D val="0"/>
            <c:spPr>
              <a:solidFill>
                <a:schemeClr val="accent2">
                  <a:lumMod val="75000"/>
                </a:schemeClr>
              </a:solidFill>
              <a:ln>
                <a:noFill/>
              </a:ln>
              <a:effectLst>
                <a:outerShdw blurRad="57150" dist="19050" dir="5400000" algn="ctr" rotWithShape="0">
                  <a:srgbClr val="000000">
                    <a:alpha val="63000"/>
                  </a:srgbClr>
                </a:outerShdw>
              </a:effectLst>
              <a:scene3d>
                <a:camera prst="orthographicFront"/>
                <a:lightRig rig="balanced" dir="t">
                  <a:rot lat="0" lon="0" rev="8700000"/>
                </a:lightRig>
              </a:scene3d>
              <a:sp3d>
                <a:bevelT w="190500" h="38100"/>
              </a:sp3d>
            </c:spPr>
            <c:extLst>
              <c:ext xmlns:c16="http://schemas.microsoft.com/office/drawing/2014/chart" uri="{C3380CC4-5D6E-409C-BE32-E72D297353CC}">
                <c16:uniqueId val="{00000005-3A14-4020-A8B5-9DDCD64A290A}"/>
              </c:ext>
            </c:extLst>
          </c:dPt>
          <c:cat>
            <c:strRef>
              <c:f>'Attrition by Department'!$B$3:$B$6</c:f>
              <c:strCache>
                <c:ptCount val="3"/>
                <c:pt idx="0">
                  <c:v>HR</c:v>
                </c:pt>
                <c:pt idx="1">
                  <c:v>R&amp;D</c:v>
                </c:pt>
                <c:pt idx="2">
                  <c:v>Sales</c:v>
                </c:pt>
              </c:strCache>
            </c:strRef>
          </c:cat>
          <c:val>
            <c:numRef>
              <c:f>'Attrition by Department'!$C$3:$C$6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A14-4020-A8B5-9DDCD64A290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875669806614435"/>
          <c:y val="0.26456629065362308"/>
          <c:w val="0.15601543209876542"/>
          <c:h val="0.37295650996374746"/>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 Group!PivotTable13</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scene3d>
            <a:camera prst="orthographicFront"/>
            <a:lightRig rig="soft" dir="t">
              <a:rot lat="0" lon="0" rev="0"/>
            </a:lightRig>
          </a:scene3d>
          <a:sp3d prstMaterial="matte">
            <a:bevelT w="63500" h="63500" prst="artDeco"/>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Group'!$C$2</c:f>
              <c:strCache>
                <c:ptCount val="1"/>
                <c:pt idx="0">
                  <c:v>Total</c:v>
                </c:pt>
              </c:strCache>
            </c:strRef>
          </c:tx>
          <c:spPr>
            <a:solidFill>
              <a:schemeClr val="accent1">
                <a:lumMod val="75000"/>
              </a:schemeClr>
            </a:solidFill>
            <a:ln>
              <a:noFill/>
            </a:ln>
            <a:effectLst/>
            <a:scene3d>
              <a:camera prst="orthographicFront"/>
              <a:lightRig rig="soft" dir="t">
                <a:rot lat="0" lon="0" rev="0"/>
              </a:lightRig>
            </a:scene3d>
            <a:sp3d prstMaterial="matte">
              <a:bevelT w="63500" h="63500" prst="artDeco"/>
              <a:contourClr>
                <a:srgbClr val="000000"/>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Group'!$B$3:$B$8</c:f>
              <c:strCache>
                <c:ptCount val="5"/>
                <c:pt idx="0">
                  <c:v>25 - 34</c:v>
                </c:pt>
                <c:pt idx="1">
                  <c:v>35 - 44</c:v>
                </c:pt>
                <c:pt idx="2">
                  <c:v>45 - 54</c:v>
                </c:pt>
                <c:pt idx="3">
                  <c:v>Over 55</c:v>
                </c:pt>
                <c:pt idx="4">
                  <c:v>Under 25</c:v>
                </c:pt>
              </c:strCache>
            </c:strRef>
          </c:cat>
          <c:val>
            <c:numRef>
              <c:f>'Attrition by Age Group'!$C$3:$C$8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076-4AA7-B0AA-76CE31A99135}"/>
            </c:ext>
          </c:extLst>
        </c:ser>
        <c:dLbls>
          <c:dLblPos val="outEnd"/>
          <c:showLegendKey val="0"/>
          <c:showVal val="1"/>
          <c:showCatName val="0"/>
          <c:showSerName val="0"/>
          <c:showPercent val="0"/>
          <c:showBubbleSize val="0"/>
        </c:dLbls>
        <c:gapWidth val="182"/>
        <c:axId val="692512968"/>
        <c:axId val="692515128"/>
      </c:barChart>
      <c:catAx>
        <c:axId val="692512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92515128"/>
        <c:crosses val="autoZero"/>
        <c:auto val="1"/>
        <c:lblAlgn val="ctr"/>
        <c:lblOffset val="100"/>
        <c:noMultiLvlLbl val="0"/>
      </c:catAx>
      <c:valAx>
        <c:axId val="692515128"/>
        <c:scaling>
          <c:orientation val="minMax"/>
        </c:scaling>
        <c:delete val="1"/>
        <c:axPos val="l"/>
        <c:numFmt formatCode="General" sourceLinked="1"/>
        <c:majorTickMark val="none"/>
        <c:minorTickMark val="none"/>
        <c:tickLblPos val="nextTo"/>
        <c:crossAx val="692512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50-43A9-8641-C21AB3E094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50-43A9-8641-C21AB3E09477}"/>
              </c:ext>
            </c:extLst>
          </c:dPt>
          <c:val>
            <c:numRef>
              <c:f>Rating!$D$7:$D$8</c:f>
              <c:numCache>
                <c:formatCode>General</c:formatCode>
                <c:ptCount val="2"/>
                <c:pt idx="0">
                  <c:v>0.65663265306122454</c:v>
                </c:pt>
                <c:pt idx="1">
                  <c:v>0.34336734693877546</c:v>
                </c:pt>
              </c:numCache>
            </c:numRef>
          </c:val>
          <c:extLst>
            <c:ext xmlns:c16="http://schemas.microsoft.com/office/drawing/2014/chart" uri="{C3380CC4-5D6E-409C-BE32-E72D297353CC}">
              <c16:uniqueId val="{00000000-89E2-413F-A28B-4E33B497C51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01-4647-8B2C-B2A082A2FE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01-4647-8B2C-B2A082A2FEF6}"/>
              </c:ext>
            </c:extLst>
          </c:dPt>
          <c:val>
            <c:numRef>
              <c:f>Gender!$D$9:$D$10</c:f>
              <c:numCache>
                <c:formatCode>0%</c:formatCode>
                <c:ptCount val="2"/>
                <c:pt idx="0">
                  <c:v>0.4</c:v>
                </c:pt>
                <c:pt idx="1">
                  <c:v>0.6</c:v>
                </c:pt>
              </c:numCache>
            </c:numRef>
          </c:val>
          <c:extLst>
            <c:ext xmlns:c16="http://schemas.microsoft.com/office/drawing/2014/chart" uri="{C3380CC4-5D6E-409C-BE32-E72D297353CC}">
              <c16:uniqueId val="{00000000-1757-4180-9D46-F67A9B78A17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Education!PivotTable8</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Education'!$C$2</c:f>
              <c:strCache>
                <c:ptCount val="1"/>
                <c:pt idx="0">
                  <c:v>Total</c:v>
                </c:pt>
              </c:strCache>
            </c:strRef>
          </c:tx>
          <c:spPr>
            <a:solidFill>
              <a:schemeClr val="accent1"/>
            </a:solidFill>
            <a:ln>
              <a:noFill/>
            </a:ln>
            <a:effectLst/>
          </c:spPr>
          <c:invertIfNegative val="0"/>
          <c:cat>
            <c:strRef>
              <c:f>'Attrition by Education'!$B$3:$B$8</c:f>
              <c:strCache>
                <c:ptCount val="5"/>
                <c:pt idx="0">
                  <c:v>Doctoral Degree</c:v>
                </c:pt>
                <c:pt idx="1">
                  <c:v>High School</c:v>
                </c:pt>
                <c:pt idx="2">
                  <c:v>Associates Degree</c:v>
                </c:pt>
                <c:pt idx="3">
                  <c:v>Master's Degree</c:v>
                </c:pt>
                <c:pt idx="4">
                  <c:v>Bachelor's Degree</c:v>
                </c:pt>
              </c:strCache>
            </c:strRef>
          </c:cat>
          <c:val>
            <c:numRef>
              <c:f>'Attrition by Education'!$C$3:$C$8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5C4-40FA-B843-B757A79E6F00}"/>
            </c:ext>
          </c:extLst>
        </c:ser>
        <c:dLbls>
          <c:showLegendKey val="0"/>
          <c:showVal val="0"/>
          <c:showCatName val="0"/>
          <c:showSerName val="0"/>
          <c:showPercent val="0"/>
          <c:showBubbleSize val="0"/>
        </c:dLbls>
        <c:gapWidth val="182"/>
        <c:axId val="510594512"/>
        <c:axId val="510594152"/>
      </c:barChart>
      <c:catAx>
        <c:axId val="510594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594152"/>
        <c:crosses val="autoZero"/>
        <c:auto val="1"/>
        <c:lblAlgn val="ctr"/>
        <c:lblOffset val="100"/>
        <c:noMultiLvlLbl val="0"/>
      </c:catAx>
      <c:valAx>
        <c:axId val="510594152"/>
        <c:scaling>
          <c:orientation val="minMax"/>
        </c:scaling>
        <c:delete val="1"/>
        <c:axPos val="b"/>
        <c:numFmt formatCode="General" sourceLinked="1"/>
        <c:majorTickMark val="none"/>
        <c:minorTickMark val="none"/>
        <c:tickLblPos val="nextTo"/>
        <c:crossAx val="51059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Department!PivotTable12</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Department'!$C$2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78-4DC0-BF10-FB61531BA8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78-4DC0-BF10-FB61531BA8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178-4DC0-BF10-FB61531BA812}"/>
              </c:ext>
            </c:extLst>
          </c:dPt>
          <c:cat>
            <c:strRef>
              <c:f>'Attrition by Department'!$B$3:$B$6</c:f>
              <c:strCache>
                <c:ptCount val="3"/>
                <c:pt idx="0">
                  <c:v>HR</c:v>
                </c:pt>
                <c:pt idx="1">
                  <c:v>R&amp;D</c:v>
                </c:pt>
                <c:pt idx="2">
                  <c:v>Sales</c:v>
                </c:pt>
              </c:strCache>
            </c:strRef>
          </c:cat>
          <c:val>
            <c:numRef>
              <c:f>'Attrition by Department'!$C$3:$C$6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655-4FDF-95CD-6718BF8ECF3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 Group!PivotTable13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Group'!$C$2</c:f>
              <c:strCache>
                <c:ptCount val="1"/>
                <c:pt idx="0">
                  <c:v>Total</c:v>
                </c:pt>
              </c:strCache>
            </c:strRef>
          </c:tx>
          <c:spPr>
            <a:solidFill>
              <a:schemeClr val="accent1"/>
            </a:solidFill>
            <a:ln>
              <a:noFill/>
            </a:ln>
            <a:effectLst/>
          </c:spPr>
          <c:invertIfNegative val="0"/>
          <c:cat>
            <c:strRef>
              <c:f>'Attrition by Age Group'!$B$3:$B$8</c:f>
              <c:strCache>
                <c:ptCount val="5"/>
                <c:pt idx="0">
                  <c:v>25 - 34</c:v>
                </c:pt>
                <c:pt idx="1">
                  <c:v>35 - 44</c:v>
                </c:pt>
                <c:pt idx="2">
                  <c:v>45 - 54</c:v>
                </c:pt>
                <c:pt idx="3">
                  <c:v>Over 55</c:v>
                </c:pt>
                <c:pt idx="4">
                  <c:v>Under 25</c:v>
                </c:pt>
              </c:strCache>
            </c:strRef>
          </c:cat>
          <c:val>
            <c:numRef>
              <c:f>'Attrition by Age Group'!$C$3:$C$8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9E23-4660-B631-27608CDAEEE2}"/>
            </c:ext>
          </c:extLst>
        </c:ser>
        <c:dLbls>
          <c:showLegendKey val="0"/>
          <c:showVal val="0"/>
          <c:showCatName val="0"/>
          <c:showSerName val="0"/>
          <c:showPercent val="0"/>
          <c:showBubbleSize val="0"/>
        </c:dLbls>
        <c:gapWidth val="182"/>
        <c:axId val="692512968"/>
        <c:axId val="692515128"/>
      </c:barChart>
      <c:catAx>
        <c:axId val="692512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15128"/>
        <c:crosses val="autoZero"/>
        <c:auto val="1"/>
        <c:lblAlgn val="ctr"/>
        <c:lblOffset val="100"/>
        <c:noMultiLvlLbl val="0"/>
      </c:catAx>
      <c:valAx>
        <c:axId val="692515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12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15DE683C-2952-40B8-8DAE-D2F275B00898}">
          <cx:tx>
            <cx:txData>
              <cx:f>_xlchart.v1.4</cx:f>
              <cx:v>Attrition</cx:v>
            </cx:txData>
          </cx:tx>
          <cx:dataPt idx="1">
            <cx:spPr>
              <a:solidFill>
                <a:srgbClr val="70AD47">
                  <a:lumMod val="75000"/>
                </a:srgbClr>
              </a:solidFill>
            </cx:spPr>
          </cx:dataPt>
          <cx:dataPt idx="2">
            <cx:spPr>
              <a:solidFill>
                <a:srgbClr val="870936"/>
              </a:solidFill>
            </cx:spPr>
          </cx:dataPt>
          <cx:dataPt idx="3">
            <cx:spPr>
              <a:solidFill>
                <a:srgbClr val="FF0066"/>
              </a:solidFill>
            </cx:spPr>
          </cx:dataPt>
          <cx:dataPt idx="7">
            <cx:spPr>
              <a:solidFill>
                <a:srgbClr val="FFC000"/>
              </a:solidFill>
            </cx:spPr>
          </cx:dataPt>
          <cx:dataLabels pos="inEnd">
            <cx:txPr>
              <a:bodyPr spcFirstLastPara="1" vertOverflow="ellipsis" horzOverflow="overflow" wrap="square" lIns="0" tIns="0" rIns="0" bIns="0" anchor="ctr" anchorCtr="1"/>
              <a:lstStyle/>
              <a:p>
                <a:pPr algn="ctr" rtl="0">
                  <a:defRPr b="1">
                    <a:solidFill>
                      <a:schemeClr val="bg1">
                        <a:lumMod val="95000"/>
                      </a:schemeClr>
                    </a:solidFill>
                  </a:defRPr>
                </a:pPr>
                <a:endParaRPr lang="en-US" sz="900" b="1" i="0" u="none" strike="noStrike" baseline="0">
                  <a:solidFill>
                    <a:schemeClr val="bg1">
                      <a:lumMod val="95000"/>
                    </a:schemeClr>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1E756B4E-F830-4472-8409-4212F4DF5E92}">
          <cx:tx>
            <cx:txData>
              <cx:f>_xlchart.v2.1</cx:f>
              <cx:v>Attrition</cx:v>
            </cx:txData>
          </cx:tx>
          <cx:spPr>
            <a:gradFill flip="none" rotWithShape="1">
              <a:gsLst>
                <a:gs pos="12000">
                  <a:schemeClr val="accent5">
                    <a:lumMod val="62000"/>
                    <a:lumOff val="38000"/>
                  </a:schemeClr>
                </a:gs>
                <a:gs pos="100000">
                  <a:schemeClr val="accent1">
                    <a:lumMod val="50000"/>
                  </a:schemeClr>
                </a:gs>
              </a:gsLst>
              <a:lin ang="16200000" scaled="1"/>
              <a:tileRect/>
            </a:gradFill>
            <a:effectLst>
              <a:outerShdw blurRad="50800" dist="38100" dir="5400000" algn="t" rotWithShape="0">
                <a:prstClr val="black">
                  <a:alpha val="40000"/>
                </a:prstClr>
              </a:outerShdw>
            </a:effectLst>
          </cx:spPr>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1"/>
            </a:pPr>
            <a:endParaRPr lang="en-US" sz="9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15DE683C-2952-40B8-8DAE-D2F275B00898}">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1E756B4E-F830-4472-8409-4212F4DF5E92}">
          <cx:tx>
            <cx:txData>
              <cx:f>_xlchart.v2.10</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2.xml"/><Relationship Id="rId7" Type="http://schemas.openxmlformats.org/officeDocument/2006/relationships/chart" Target="../charts/chart5.xml"/><Relationship Id="rId2" Type="http://schemas.openxmlformats.org/officeDocument/2006/relationships/chart" Target="../charts/chart1.xml"/><Relationship Id="rId1" Type="http://schemas.openxmlformats.org/officeDocument/2006/relationships/image" Target="../media/image1.png"/><Relationship Id="rId6" Type="http://schemas.microsoft.com/office/2014/relationships/chartEx" Target="../charts/chartEx1.xml"/><Relationship Id="rId5" Type="http://schemas.openxmlformats.org/officeDocument/2006/relationships/chart" Target="../charts/chart4.xml"/><Relationship Id="rId4" Type="http://schemas.openxmlformats.org/officeDocument/2006/relationships/chart" Target="../charts/chart3.xml"/><Relationship Id="rId9"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microsoft.com/office/2014/relationships/chartEx" Target="../charts/chartEx4.xml"/></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633641</xdr:colOff>
      <xdr:row>0</xdr:row>
      <xdr:rowOff>0</xdr:rowOff>
    </xdr:from>
    <xdr:to>
      <xdr:col>23</xdr:col>
      <xdr:colOff>86590</xdr:colOff>
      <xdr:row>39</xdr:row>
      <xdr:rowOff>49320</xdr:rowOff>
    </xdr:to>
    <xdr:grpSp>
      <xdr:nvGrpSpPr>
        <xdr:cNvPr id="44" name="Group 43">
          <a:extLst>
            <a:ext uri="{FF2B5EF4-FFF2-40B4-BE49-F238E27FC236}">
              <a16:creationId xmlns:a16="http://schemas.microsoft.com/office/drawing/2014/main" id="{3FF75053-177D-873E-5A47-75FB434A8262}"/>
            </a:ext>
          </a:extLst>
        </xdr:cNvPr>
        <xdr:cNvGrpSpPr/>
      </xdr:nvGrpSpPr>
      <xdr:grpSpPr>
        <a:xfrm>
          <a:off x="1319441" y="0"/>
          <a:ext cx="14540549" cy="8297970"/>
          <a:chOff x="1309050" y="0"/>
          <a:chExt cx="14311949" cy="8154229"/>
        </a:xfrm>
      </xdr:grpSpPr>
      <xdr:grpSp>
        <xdr:nvGrpSpPr>
          <xdr:cNvPr id="2" name="Group 1">
            <a:extLst>
              <a:ext uri="{FF2B5EF4-FFF2-40B4-BE49-F238E27FC236}">
                <a16:creationId xmlns:a16="http://schemas.microsoft.com/office/drawing/2014/main" id="{8BF90FB9-CC29-4059-8EFD-F1D1A7539155}"/>
              </a:ext>
            </a:extLst>
          </xdr:cNvPr>
          <xdr:cNvGrpSpPr/>
        </xdr:nvGrpSpPr>
        <xdr:grpSpPr>
          <a:xfrm>
            <a:off x="1309050" y="0"/>
            <a:ext cx="14311949" cy="815422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sp macro="" textlink="">
        <xdr:nvSpPr>
          <xdr:cNvPr id="27" name="TextBox 26">
            <a:extLst>
              <a:ext uri="{FF2B5EF4-FFF2-40B4-BE49-F238E27FC236}">
                <a16:creationId xmlns:a16="http://schemas.microsoft.com/office/drawing/2014/main" id="{3D6D8D8A-C5BB-B931-1AE5-9DBCCE9BD615}"/>
              </a:ext>
            </a:extLst>
          </xdr:cNvPr>
          <xdr:cNvSpPr txBox="1"/>
        </xdr:nvSpPr>
        <xdr:spPr>
          <a:xfrm>
            <a:off x="1426150" y="190501"/>
            <a:ext cx="8182085" cy="67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IN" sz="4000" b="1">
                <a:solidFill>
                  <a:schemeClr val="accent1">
                    <a:lumMod val="50000"/>
                  </a:schemeClr>
                </a:solidFill>
                <a:latin typeface="Times New Roman" panose="02020603050405020304" pitchFamily="18" charset="0"/>
                <a:cs typeface="Times New Roman" panose="02020603050405020304" pitchFamily="18" charset="0"/>
              </a:rPr>
              <a:t>HR ANALYTICS</a:t>
            </a:r>
            <a:r>
              <a:rPr lang="en-IN" sz="4000" b="1" baseline="0">
                <a:solidFill>
                  <a:schemeClr val="accent1">
                    <a:lumMod val="50000"/>
                  </a:schemeClr>
                </a:solidFill>
                <a:latin typeface="Times New Roman" panose="02020603050405020304" pitchFamily="18" charset="0"/>
                <a:cs typeface="Times New Roman" panose="02020603050405020304" pitchFamily="18" charset="0"/>
              </a:rPr>
              <a:t> DASHBOARD</a:t>
            </a:r>
            <a:endParaRPr lang="en-IN" sz="4000" b="1">
              <a:solidFill>
                <a:schemeClr val="accent1">
                  <a:lumMod val="50000"/>
                </a:schemeClr>
              </a:solidFill>
              <a:latin typeface="Times New Roman" panose="02020603050405020304" pitchFamily="18" charset="0"/>
              <a:cs typeface="Times New Roman" panose="02020603050405020304" pitchFamily="18" charset="0"/>
            </a:endParaRPr>
          </a:p>
        </xdr:txBody>
      </xdr:sp>
      <xdr:sp macro="" textlink="">
        <xdr:nvSpPr>
          <xdr:cNvPr id="29" name="TextBox 28">
            <a:extLst>
              <a:ext uri="{FF2B5EF4-FFF2-40B4-BE49-F238E27FC236}">
                <a16:creationId xmlns:a16="http://schemas.microsoft.com/office/drawing/2014/main" id="{E65FB72D-289E-473E-9E56-CD03929FCFCA}"/>
              </a:ext>
            </a:extLst>
          </xdr:cNvPr>
          <xdr:cNvSpPr txBox="1"/>
        </xdr:nvSpPr>
        <xdr:spPr>
          <a:xfrm>
            <a:off x="9677635" y="221673"/>
            <a:ext cx="4770448" cy="661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accent1">
                    <a:lumMod val="50000"/>
                  </a:schemeClr>
                </a:solidFill>
                <a:latin typeface="Times New Roman" panose="02020603050405020304" pitchFamily="18" charset="0"/>
                <a:cs typeface="Times New Roman" panose="02020603050405020304" pitchFamily="18" charset="0"/>
              </a:rPr>
              <a:t>JOB SATISFACTION RATING</a:t>
            </a:r>
          </a:p>
        </xdr:txBody>
      </xdr:sp>
      <xdr:sp macro="" textlink="">
        <xdr:nvSpPr>
          <xdr:cNvPr id="30" name="TextBox 29">
            <a:extLst>
              <a:ext uri="{FF2B5EF4-FFF2-40B4-BE49-F238E27FC236}">
                <a16:creationId xmlns:a16="http://schemas.microsoft.com/office/drawing/2014/main" id="{07E27DC3-D371-418F-A068-48B9526CA053}"/>
              </a:ext>
            </a:extLst>
          </xdr:cNvPr>
          <xdr:cNvSpPr txBox="1"/>
        </xdr:nvSpPr>
        <xdr:spPr>
          <a:xfrm>
            <a:off x="1382318" y="1083682"/>
            <a:ext cx="2765107"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accent1">
                    <a:lumMod val="50000"/>
                  </a:schemeClr>
                </a:solidFill>
                <a:latin typeface="Arial Black" panose="020B0A04020102020204" pitchFamily="34" charset="0"/>
                <a:cs typeface="Times New Roman" panose="02020603050405020304" pitchFamily="18" charset="0"/>
              </a:rPr>
              <a:t>TOTAL</a:t>
            </a:r>
            <a:r>
              <a:rPr lang="en-IN" sz="1800" b="1" baseline="0">
                <a:solidFill>
                  <a:schemeClr val="accent1">
                    <a:lumMod val="50000"/>
                  </a:schemeClr>
                </a:solidFill>
                <a:latin typeface="Arial Black" panose="020B0A04020102020204" pitchFamily="34" charset="0"/>
                <a:cs typeface="Times New Roman" panose="02020603050405020304" pitchFamily="18" charset="0"/>
              </a:rPr>
              <a:t> EMPLOYEES</a:t>
            </a:r>
            <a:endParaRPr lang="en-IN" sz="1800" b="1">
              <a:solidFill>
                <a:schemeClr val="accent1">
                  <a:lumMod val="50000"/>
                </a:schemeClr>
              </a:solidFill>
              <a:latin typeface="Arial Black" panose="020B0A04020102020204" pitchFamily="34" charset="0"/>
              <a:cs typeface="Times New Roman" panose="02020603050405020304" pitchFamily="18" charset="0"/>
            </a:endParaRPr>
          </a:p>
        </xdr:txBody>
      </xdr:sp>
      <xdr:sp macro="" textlink="">
        <xdr:nvSpPr>
          <xdr:cNvPr id="31" name="TextBox 30">
            <a:extLst>
              <a:ext uri="{FF2B5EF4-FFF2-40B4-BE49-F238E27FC236}">
                <a16:creationId xmlns:a16="http://schemas.microsoft.com/office/drawing/2014/main" id="{26ABFA93-276E-4020-A3AD-B247E6953FC1}"/>
              </a:ext>
            </a:extLst>
          </xdr:cNvPr>
          <xdr:cNvSpPr txBox="1"/>
        </xdr:nvSpPr>
        <xdr:spPr>
          <a:xfrm>
            <a:off x="4227783" y="1097682"/>
            <a:ext cx="2765107"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accent1">
                    <a:lumMod val="50000"/>
                  </a:schemeClr>
                </a:solidFill>
                <a:latin typeface="Arial Black" panose="020B0A04020102020204" pitchFamily="34" charset="0"/>
                <a:ea typeface="+mn-ea"/>
                <a:cs typeface="Times New Roman" panose="02020603050405020304" pitchFamily="18" charset="0"/>
              </a:rPr>
              <a:t>ATTRITION</a:t>
            </a:r>
          </a:p>
        </xdr:txBody>
      </xdr:sp>
      <xdr:sp macro="" textlink="">
        <xdr:nvSpPr>
          <xdr:cNvPr id="32" name="TextBox 31">
            <a:extLst>
              <a:ext uri="{FF2B5EF4-FFF2-40B4-BE49-F238E27FC236}">
                <a16:creationId xmlns:a16="http://schemas.microsoft.com/office/drawing/2014/main" id="{59F88AD2-9E9E-4F94-B63C-3126B22A84C7}"/>
              </a:ext>
            </a:extLst>
          </xdr:cNvPr>
          <xdr:cNvSpPr txBox="1"/>
        </xdr:nvSpPr>
        <xdr:spPr>
          <a:xfrm>
            <a:off x="7073248" y="1093928"/>
            <a:ext cx="2765107"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accent1">
                    <a:lumMod val="50000"/>
                  </a:schemeClr>
                </a:solidFill>
                <a:latin typeface="Arial Black" panose="020B0A04020102020204" pitchFamily="34" charset="0"/>
                <a:cs typeface="Times New Roman" panose="02020603050405020304" pitchFamily="18" charset="0"/>
              </a:rPr>
              <a:t>ACTIVE </a:t>
            </a:r>
            <a:r>
              <a:rPr lang="en-IN" sz="1800" b="1">
                <a:solidFill>
                  <a:schemeClr val="accent1">
                    <a:lumMod val="50000"/>
                  </a:schemeClr>
                </a:solidFill>
                <a:latin typeface="Arial Black" panose="020B0A04020102020204" pitchFamily="34" charset="0"/>
                <a:ea typeface="+mn-ea"/>
                <a:cs typeface="Times New Roman" panose="02020603050405020304" pitchFamily="18" charset="0"/>
              </a:rPr>
              <a:t>EMPLOYEE</a:t>
            </a:r>
          </a:p>
        </xdr:txBody>
      </xdr:sp>
      <xdr:sp macro="" textlink="">
        <xdr:nvSpPr>
          <xdr:cNvPr id="33" name="TextBox 32">
            <a:extLst>
              <a:ext uri="{FF2B5EF4-FFF2-40B4-BE49-F238E27FC236}">
                <a16:creationId xmlns:a16="http://schemas.microsoft.com/office/drawing/2014/main" id="{849A9597-75A0-4927-ACA9-DFE891959D6A}"/>
              </a:ext>
            </a:extLst>
          </xdr:cNvPr>
          <xdr:cNvSpPr txBox="1"/>
        </xdr:nvSpPr>
        <xdr:spPr>
          <a:xfrm>
            <a:off x="9936032" y="1073291"/>
            <a:ext cx="2765107"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accent1">
                    <a:lumMod val="50000"/>
                  </a:schemeClr>
                </a:solidFill>
                <a:latin typeface="Arial Black" panose="020B0A04020102020204" pitchFamily="34" charset="0"/>
                <a:cs typeface="Times New Roman" panose="02020603050405020304" pitchFamily="18" charset="0"/>
              </a:rPr>
              <a:t>ATTRITION RATE</a:t>
            </a:r>
          </a:p>
        </xdr:txBody>
      </xdr:sp>
      <xdr:sp macro="" textlink="">
        <xdr:nvSpPr>
          <xdr:cNvPr id="34" name="TextBox 33">
            <a:extLst>
              <a:ext uri="{FF2B5EF4-FFF2-40B4-BE49-F238E27FC236}">
                <a16:creationId xmlns:a16="http://schemas.microsoft.com/office/drawing/2014/main" id="{98788C8F-AE76-46D5-933E-C7869C3401B7}"/>
              </a:ext>
            </a:extLst>
          </xdr:cNvPr>
          <xdr:cNvSpPr txBox="1"/>
        </xdr:nvSpPr>
        <xdr:spPr>
          <a:xfrm>
            <a:off x="12782444" y="1104172"/>
            <a:ext cx="2765107"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accent1">
                    <a:lumMod val="50000"/>
                  </a:schemeClr>
                </a:solidFill>
                <a:latin typeface="Arial Black" panose="020B0A04020102020204" pitchFamily="34" charset="0"/>
                <a:cs typeface="Times New Roman" panose="02020603050405020304" pitchFamily="18" charset="0"/>
              </a:rPr>
              <a:t>AVERAGE AGE</a:t>
            </a:r>
          </a:p>
        </xdr:txBody>
      </xdr:sp>
      <xdr:sp macro="" textlink="">
        <xdr:nvSpPr>
          <xdr:cNvPr id="35" name="TextBox 34">
            <a:extLst>
              <a:ext uri="{FF2B5EF4-FFF2-40B4-BE49-F238E27FC236}">
                <a16:creationId xmlns:a16="http://schemas.microsoft.com/office/drawing/2014/main" id="{FBFB16B1-C7FE-40D8-8E16-1CF3FA001ADD}"/>
              </a:ext>
            </a:extLst>
          </xdr:cNvPr>
          <xdr:cNvSpPr txBox="1"/>
        </xdr:nvSpPr>
        <xdr:spPr>
          <a:xfrm>
            <a:off x="1469983" y="2050473"/>
            <a:ext cx="4175055"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1">
                    <a:lumMod val="50000"/>
                  </a:schemeClr>
                </a:solidFill>
                <a:latin typeface="Arial Black" panose="020B0A04020102020204" pitchFamily="34" charset="0"/>
                <a:cs typeface="Times New Roman" panose="02020603050405020304" pitchFamily="18" charset="0"/>
              </a:rPr>
              <a:t>Total Employee By Gender</a:t>
            </a:r>
          </a:p>
        </xdr:txBody>
      </xdr:sp>
      <xdr:sp macro="" textlink="">
        <xdr:nvSpPr>
          <xdr:cNvPr id="36" name="TextBox 35">
            <a:extLst>
              <a:ext uri="{FF2B5EF4-FFF2-40B4-BE49-F238E27FC236}">
                <a16:creationId xmlns:a16="http://schemas.microsoft.com/office/drawing/2014/main" id="{CFBA55BA-8327-44E5-A83A-E218B85D70D4}"/>
              </a:ext>
            </a:extLst>
          </xdr:cNvPr>
          <xdr:cNvSpPr txBox="1"/>
        </xdr:nvSpPr>
        <xdr:spPr>
          <a:xfrm>
            <a:off x="5794799" y="2064329"/>
            <a:ext cx="4175055"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1">
                    <a:lumMod val="50000"/>
                  </a:schemeClr>
                </a:solidFill>
                <a:latin typeface="Arial Black" panose="020B0A04020102020204" pitchFamily="34" charset="0"/>
                <a:cs typeface="Times New Roman" panose="02020603050405020304" pitchFamily="18" charset="0"/>
              </a:rPr>
              <a:t>Attrition By Education</a:t>
            </a:r>
          </a:p>
        </xdr:txBody>
      </xdr:sp>
      <xdr:sp macro="" textlink="">
        <xdr:nvSpPr>
          <xdr:cNvPr id="37" name="TextBox 36">
            <a:extLst>
              <a:ext uri="{FF2B5EF4-FFF2-40B4-BE49-F238E27FC236}">
                <a16:creationId xmlns:a16="http://schemas.microsoft.com/office/drawing/2014/main" id="{41912CCC-D452-470A-9C7A-164ADB9EDD5B}"/>
              </a:ext>
            </a:extLst>
          </xdr:cNvPr>
          <xdr:cNvSpPr txBox="1"/>
        </xdr:nvSpPr>
        <xdr:spPr>
          <a:xfrm>
            <a:off x="11032793" y="2095503"/>
            <a:ext cx="4175055"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1">
                    <a:lumMod val="50000"/>
                  </a:schemeClr>
                </a:solidFill>
                <a:latin typeface="Arial Black" panose="020B0A04020102020204" pitchFamily="34" charset="0"/>
                <a:cs typeface="Times New Roman" panose="02020603050405020304" pitchFamily="18" charset="0"/>
              </a:rPr>
              <a:t>Attrition By Job</a:t>
            </a:r>
            <a:r>
              <a:rPr lang="en-IN" sz="1800" b="1" baseline="0">
                <a:solidFill>
                  <a:schemeClr val="accent1">
                    <a:lumMod val="50000"/>
                  </a:schemeClr>
                </a:solidFill>
                <a:latin typeface="Arial Black" panose="020B0A04020102020204" pitchFamily="34" charset="0"/>
                <a:cs typeface="Times New Roman" panose="02020603050405020304" pitchFamily="18" charset="0"/>
              </a:rPr>
              <a:t> Role</a:t>
            </a:r>
            <a:endParaRPr lang="en-IN" sz="1800" b="1">
              <a:solidFill>
                <a:schemeClr val="accent1">
                  <a:lumMod val="50000"/>
                </a:schemeClr>
              </a:solidFill>
              <a:latin typeface="Arial Black" panose="020B0A04020102020204" pitchFamily="34" charset="0"/>
              <a:cs typeface="Times New Roman" panose="02020603050405020304" pitchFamily="18" charset="0"/>
            </a:endParaRPr>
          </a:p>
        </xdr:txBody>
      </xdr:sp>
      <xdr:sp macro="" textlink="">
        <xdr:nvSpPr>
          <xdr:cNvPr id="38" name="TextBox 37">
            <a:extLst>
              <a:ext uri="{FF2B5EF4-FFF2-40B4-BE49-F238E27FC236}">
                <a16:creationId xmlns:a16="http://schemas.microsoft.com/office/drawing/2014/main" id="{9E228595-D193-4A17-8876-807ACB125530}"/>
              </a:ext>
            </a:extLst>
          </xdr:cNvPr>
          <xdr:cNvSpPr txBox="1"/>
        </xdr:nvSpPr>
        <xdr:spPr>
          <a:xfrm>
            <a:off x="1513814" y="5070767"/>
            <a:ext cx="4175055"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1">
                    <a:lumMod val="50000"/>
                  </a:schemeClr>
                </a:solidFill>
                <a:latin typeface="Arial Black" panose="020B0A04020102020204" pitchFamily="34" charset="0"/>
                <a:cs typeface="Times New Roman" panose="02020603050405020304" pitchFamily="18" charset="0"/>
              </a:rPr>
              <a:t>Attrition By Department</a:t>
            </a:r>
          </a:p>
        </xdr:txBody>
      </xdr:sp>
      <xdr:sp macro="" textlink="">
        <xdr:nvSpPr>
          <xdr:cNvPr id="39" name="TextBox 38">
            <a:extLst>
              <a:ext uri="{FF2B5EF4-FFF2-40B4-BE49-F238E27FC236}">
                <a16:creationId xmlns:a16="http://schemas.microsoft.com/office/drawing/2014/main" id="{19AE033E-EE22-4534-BDB1-44BD04A384AA}"/>
              </a:ext>
            </a:extLst>
          </xdr:cNvPr>
          <xdr:cNvSpPr txBox="1"/>
        </xdr:nvSpPr>
        <xdr:spPr>
          <a:xfrm>
            <a:off x="5783839" y="5067303"/>
            <a:ext cx="4175055"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1">
                    <a:lumMod val="50000"/>
                  </a:schemeClr>
                </a:solidFill>
                <a:latin typeface="Arial Black" panose="020B0A04020102020204" pitchFamily="34" charset="0"/>
                <a:cs typeface="Times New Roman" panose="02020603050405020304" pitchFamily="18" charset="0"/>
              </a:rPr>
              <a:t>Attrition By Age-Group</a:t>
            </a:r>
          </a:p>
        </xdr:txBody>
      </xdr:sp>
      <xdr:sp macro="" textlink="">
        <xdr:nvSpPr>
          <xdr:cNvPr id="40" name="TextBox 39">
            <a:extLst>
              <a:ext uri="{FF2B5EF4-FFF2-40B4-BE49-F238E27FC236}">
                <a16:creationId xmlns:a16="http://schemas.microsoft.com/office/drawing/2014/main" id="{600384E2-D845-4A02-8885-88516182B644}"/>
              </a:ext>
            </a:extLst>
          </xdr:cNvPr>
          <xdr:cNvSpPr txBox="1"/>
        </xdr:nvSpPr>
        <xdr:spPr>
          <a:xfrm>
            <a:off x="9755976" y="5046521"/>
            <a:ext cx="3078839" cy="75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1">
                    <a:lumMod val="50000"/>
                  </a:schemeClr>
                </a:solidFill>
                <a:latin typeface="Arial Black" panose="020B0A04020102020204" pitchFamily="34" charset="0"/>
                <a:cs typeface="Times New Roman" panose="02020603050405020304" pitchFamily="18" charset="0"/>
              </a:rPr>
              <a:t>Attrition By Marital</a:t>
            </a:r>
          </a:p>
        </xdr:txBody>
      </xdr:sp>
    </xdr:grpSp>
    <xdr:clientData/>
  </xdr:twoCellAnchor>
  <xdr:twoCellAnchor editAs="oneCell">
    <xdr:from>
      <xdr:col>2</xdr:col>
      <xdr:colOff>235323</xdr:colOff>
      <xdr:row>1</xdr:row>
      <xdr:rowOff>34636</xdr:rowOff>
    </xdr:from>
    <xdr:to>
      <xdr:col>3</xdr:col>
      <xdr:colOff>102840</xdr:colOff>
      <xdr:row>3</xdr:row>
      <xdr:rowOff>179887</xdr:rowOff>
    </xdr:to>
    <xdr:pic>
      <xdr:nvPicPr>
        <xdr:cNvPr id="53" name="Picture 52">
          <a:extLst>
            <a:ext uri="{FF2B5EF4-FFF2-40B4-BE49-F238E27FC236}">
              <a16:creationId xmlns:a16="http://schemas.microsoft.com/office/drawing/2014/main" id="{692A6D00-04E6-449D-8E1A-D905BB214FF1}"/>
            </a:ext>
          </a:extLst>
        </xdr:cNvPr>
        <xdr:cNvPicPr>
          <a:picLocks noChangeAspect="1"/>
        </xdr:cNvPicPr>
      </xdr:nvPicPr>
      <xdr:blipFill>
        <a:blip xmlns:r="http://schemas.openxmlformats.org/officeDocument/2006/relationships" r:embed="rId1"/>
        <a:stretch>
          <a:fillRect/>
        </a:stretch>
      </xdr:blipFill>
      <xdr:spPr>
        <a:xfrm>
          <a:off x="1586141" y="242454"/>
          <a:ext cx="542926" cy="560888"/>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xdr:from>
      <xdr:col>2</xdr:col>
      <xdr:colOff>79460</xdr:colOff>
      <xdr:row>6</xdr:row>
      <xdr:rowOff>173182</xdr:rowOff>
    </xdr:from>
    <xdr:to>
      <xdr:col>6</xdr:col>
      <xdr:colOff>142930</xdr:colOff>
      <xdr:row>10</xdr:row>
      <xdr:rowOff>99902</xdr:rowOff>
    </xdr:to>
    <xdr:sp macro="" textlink="KPI!B8">
      <xdr:nvSpPr>
        <xdr:cNvPr id="54" name="TextBox 53">
          <a:extLst>
            <a:ext uri="{FF2B5EF4-FFF2-40B4-BE49-F238E27FC236}">
              <a16:creationId xmlns:a16="http://schemas.microsoft.com/office/drawing/2014/main" id="{A969A71C-04C7-4631-A605-43058E96862F}"/>
            </a:ext>
          </a:extLst>
        </xdr:cNvPr>
        <xdr:cNvSpPr txBox="1"/>
      </xdr:nvSpPr>
      <xdr:spPr>
        <a:xfrm>
          <a:off x="1430278" y="1420091"/>
          <a:ext cx="2765107" cy="757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B19BA6-B44E-4BE2-857E-CC8BCCFFB581}" type="TxLink">
            <a:rPr lang="en-US"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rPr>
            <a:pPr algn="ctr"/>
            <a:t>1470</a:t>
          </a:fld>
          <a:endParaRPr lang="en-IN" sz="4000" b="1">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endParaRPr>
        </a:p>
      </xdr:txBody>
    </xdr:sp>
    <xdr:clientData/>
  </xdr:twoCellAnchor>
  <xdr:twoCellAnchor>
    <xdr:from>
      <xdr:col>6</xdr:col>
      <xdr:colOff>214542</xdr:colOff>
      <xdr:row>6</xdr:row>
      <xdr:rowOff>204355</xdr:rowOff>
    </xdr:from>
    <xdr:to>
      <xdr:col>10</xdr:col>
      <xdr:colOff>278013</xdr:colOff>
      <xdr:row>10</xdr:row>
      <xdr:rowOff>131075</xdr:rowOff>
    </xdr:to>
    <xdr:sp macro="" textlink="KPI!C8">
      <xdr:nvSpPr>
        <xdr:cNvPr id="55" name="TextBox 54">
          <a:extLst>
            <a:ext uri="{FF2B5EF4-FFF2-40B4-BE49-F238E27FC236}">
              <a16:creationId xmlns:a16="http://schemas.microsoft.com/office/drawing/2014/main" id="{AB91BFB6-388F-4372-8E73-76026AEEF8AD}"/>
            </a:ext>
          </a:extLst>
        </xdr:cNvPr>
        <xdr:cNvSpPr txBox="1"/>
      </xdr:nvSpPr>
      <xdr:spPr>
        <a:xfrm>
          <a:off x="4266997" y="1451264"/>
          <a:ext cx="2765107" cy="757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A77991F-B74E-4E7A-8B26-3037EB46A804}" type="TxLink">
            <a:rPr lang="en-US"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rPr>
            <a:pPr marL="0" indent="0" algn="ctr"/>
            <a:t>237</a:t>
          </a:fld>
          <a:endParaRPr lang="en-IN"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endParaRPr>
        </a:p>
      </xdr:txBody>
    </xdr:sp>
    <xdr:clientData/>
  </xdr:twoCellAnchor>
  <xdr:twoCellAnchor>
    <xdr:from>
      <xdr:col>10</xdr:col>
      <xdr:colOff>332307</xdr:colOff>
      <xdr:row>6</xdr:row>
      <xdr:rowOff>183573</xdr:rowOff>
    </xdr:from>
    <xdr:to>
      <xdr:col>14</xdr:col>
      <xdr:colOff>395778</xdr:colOff>
      <xdr:row>10</xdr:row>
      <xdr:rowOff>110293</xdr:rowOff>
    </xdr:to>
    <xdr:sp macro="" textlink="KPI!E8">
      <xdr:nvSpPr>
        <xdr:cNvPr id="56" name="TextBox 55">
          <a:extLst>
            <a:ext uri="{FF2B5EF4-FFF2-40B4-BE49-F238E27FC236}">
              <a16:creationId xmlns:a16="http://schemas.microsoft.com/office/drawing/2014/main" id="{147818BF-AE64-4116-A1ED-9ED407CD34AD}"/>
            </a:ext>
          </a:extLst>
        </xdr:cNvPr>
        <xdr:cNvSpPr txBox="1"/>
      </xdr:nvSpPr>
      <xdr:spPr>
        <a:xfrm>
          <a:off x="7086398" y="1430482"/>
          <a:ext cx="2765107" cy="757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77E18E-2AAD-4088-8BA4-825B2290B8A2}" type="TxLink">
            <a:rPr lang="en-US"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rPr>
            <a:pPr marL="0" indent="0" algn="ctr"/>
            <a:t>1233</a:t>
          </a:fld>
          <a:endParaRPr lang="en-IN"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endParaRPr>
        </a:p>
      </xdr:txBody>
    </xdr:sp>
    <xdr:clientData/>
  </xdr:twoCellAnchor>
  <xdr:twoCellAnchor>
    <xdr:from>
      <xdr:col>14</xdr:col>
      <xdr:colOff>467390</xdr:colOff>
      <xdr:row>7</xdr:row>
      <xdr:rowOff>6927</xdr:rowOff>
    </xdr:from>
    <xdr:to>
      <xdr:col>18</xdr:col>
      <xdr:colOff>530860</xdr:colOff>
      <xdr:row>10</xdr:row>
      <xdr:rowOff>141465</xdr:rowOff>
    </xdr:to>
    <xdr:sp macro="" textlink="KPI!F8">
      <xdr:nvSpPr>
        <xdr:cNvPr id="57" name="TextBox 56">
          <a:extLst>
            <a:ext uri="{FF2B5EF4-FFF2-40B4-BE49-F238E27FC236}">
              <a16:creationId xmlns:a16="http://schemas.microsoft.com/office/drawing/2014/main" id="{44F13A66-D6B6-49BB-B635-8E86863EB8F4}"/>
            </a:ext>
          </a:extLst>
        </xdr:cNvPr>
        <xdr:cNvSpPr txBox="1"/>
      </xdr:nvSpPr>
      <xdr:spPr>
        <a:xfrm>
          <a:off x="9923117" y="1461654"/>
          <a:ext cx="2765107" cy="757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062716E-C05C-4E3D-A778-B0E3CA631E30}" type="TxLink">
            <a:rPr lang="en-US"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rPr>
            <a:pPr marL="0" indent="0" algn="ctr"/>
            <a:t>16.12%</a:t>
          </a:fld>
          <a:endParaRPr lang="en-US"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endParaRPr>
        </a:p>
      </xdr:txBody>
    </xdr:sp>
    <xdr:clientData/>
  </xdr:twoCellAnchor>
  <xdr:twoCellAnchor>
    <xdr:from>
      <xdr:col>18</xdr:col>
      <xdr:colOff>619790</xdr:colOff>
      <xdr:row>6</xdr:row>
      <xdr:rowOff>176645</xdr:rowOff>
    </xdr:from>
    <xdr:to>
      <xdr:col>23</xdr:col>
      <xdr:colOff>7852</xdr:colOff>
      <xdr:row>10</xdr:row>
      <xdr:rowOff>103365</xdr:rowOff>
    </xdr:to>
    <xdr:sp macro="" textlink="KPI!D8">
      <xdr:nvSpPr>
        <xdr:cNvPr id="58" name="TextBox 57">
          <a:extLst>
            <a:ext uri="{FF2B5EF4-FFF2-40B4-BE49-F238E27FC236}">
              <a16:creationId xmlns:a16="http://schemas.microsoft.com/office/drawing/2014/main" id="{5771ADE5-94D1-436B-AD37-4CAD4F0DFAC2}"/>
            </a:ext>
          </a:extLst>
        </xdr:cNvPr>
        <xdr:cNvSpPr txBox="1"/>
      </xdr:nvSpPr>
      <xdr:spPr>
        <a:xfrm>
          <a:off x="12777154" y="1423554"/>
          <a:ext cx="2765107" cy="757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EA4FB9-BB69-4DA9-8BF8-9D203B7334AF}" type="TxLink">
            <a:rPr lang="en-US"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rPr>
            <a:pPr marL="0" indent="0" algn="ctr"/>
            <a:t>36.9</a:t>
          </a:fld>
          <a:endParaRPr lang="en-US" sz="4000" b="1" i="0" u="none" strike="noStrike">
            <a:solidFill>
              <a:schemeClr val="accent5">
                <a:lumMod val="75000"/>
              </a:schemeClr>
            </a:solidFill>
            <a:latin typeface="Cambria" panose="02040503050406030204" pitchFamily="18" charset="0"/>
            <a:ea typeface="Cambria" panose="02040503050406030204" pitchFamily="18" charset="0"/>
            <a:cs typeface="Times New Roman" panose="02020603050405020304" pitchFamily="18" charset="0"/>
          </a:endParaRPr>
        </a:p>
      </xdr:txBody>
    </xdr:sp>
    <xdr:clientData/>
  </xdr:twoCellAnchor>
  <xdr:twoCellAnchor>
    <xdr:from>
      <xdr:col>20</xdr:col>
      <xdr:colOff>421105</xdr:colOff>
      <xdr:row>0</xdr:row>
      <xdr:rowOff>30080</xdr:rowOff>
    </xdr:from>
    <xdr:to>
      <xdr:col>23</xdr:col>
      <xdr:colOff>120315</xdr:colOff>
      <xdr:row>4</xdr:row>
      <xdr:rowOff>190501</xdr:rowOff>
    </xdr:to>
    <xdr:graphicFrame macro="">
      <xdr:nvGraphicFramePr>
        <xdr:cNvPr id="63" name="Chart 62">
          <a:extLst>
            <a:ext uri="{FF2B5EF4-FFF2-40B4-BE49-F238E27FC236}">
              <a16:creationId xmlns:a16="http://schemas.microsoft.com/office/drawing/2014/main" id="{4DF415CF-CA57-4628-8353-7959A66881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258975</xdr:colOff>
      <xdr:row>1</xdr:row>
      <xdr:rowOff>130160</xdr:rowOff>
    </xdr:from>
    <xdr:to>
      <xdr:col>22</xdr:col>
      <xdr:colOff>295452</xdr:colOff>
      <xdr:row>3</xdr:row>
      <xdr:rowOff>90236</xdr:rowOff>
    </xdr:to>
    <xdr:sp macro="" textlink="Rating!$C$7">
      <xdr:nvSpPr>
        <xdr:cNvPr id="64" name="TextBox 63">
          <a:extLst>
            <a:ext uri="{FF2B5EF4-FFF2-40B4-BE49-F238E27FC236}">
              <a16:creationId xmlns:a16="http://schemas.microsoft.com/office/drawing/2014/main" id="{3E555E9B-350B-481A-912B-38D95FCACEA7}"/>
            </a:ext>
          </a:extLst>
        </xdr:cNvPr>
        <xdr:cNvSpPr txBox="1"/>
      </xdr:nvSpPr>
      <xdr:spPr>
        <a:xfrm>
          <a:off x="14454298" y="329878"/>
          <a:ext cx="712444" cy="359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38E08B4-343B-4D3F-847B-A5EA4B90CA00}" type="TxLink">
            <a:rPr lang="en-US" sz="1400" b="1" i="0" u="none" strike="noStrike">
              <a:solidFill>
                <a:srgbClr val="870936"/>
              </a:solidFill>
              <a:latin typeface="Cambria" panose="02040503050406030204" pitchFamily="18" charset="0"/>
              <a:ea typeface="Cambria" panose="02040503050406030204" pitchFamily="18" charset="0"/>
              <a:cs typeface="Times New Roman" panose="02020603050405020304" pitchFamily="18" charset="0"/>
            </a:rPr>
            <a:pPr marL="0" indent="0" algn="ctr"/>
            <a:t>2.6</a:t>
          </a:fld>
          <a:endParaRPr lang="en-US" sz="1400" b="1" i="0" u="none" strike="noStrike">
            <a:solidFill>
              <a:srgbClr val="870936"/>
            </a:solidFill>
            <a:latin typeface="Cambria" panose="02040503050406030204" pitchFamily="18" charset="0"/>
            <a:ea typeface="Cambria" panose="02040503050406030204" pitchFamily="18" charset="0"/>
            <a:cs typeface="Times New Roman" panose="02020603050405020304" pitchFamily="18" charset="0"/>
          </a:endParaRPr>
        </a:p>
      </xdr:txBody>
    </xdr:sp>
    <xdr:clientData/>
  </xdr:twoCellAnchor>
  <xdr:twoCellAnchor>
    <xdr:from>
      <xdr:col>2</xdr:col>
      <xdr:colOff>0</xdr:colOff>
      <xdr:row>16</xdr:row>
      <xdr:rowOff>159797</xdr:rowOff>
    </xdr:from>
    <xdr:to>
      <xdr:col>5</xdr:col>
      <xdr:colOff>168990</xdr:colOff>
      <xdr:row>24</xdr:row>
      <xdr:rowOff>190500</xdr:rowOff>
    </xdr:to>
    <xdr:graphicFrame macro="">
      <xdr:nvGraphicFramePr>
        <xdr:cNvPr id="65" name="Chart 64">
          <a:extLst>
            <a:ext uri="{FF2B5EF4-FFF2-40B4-BE49-F238E27FC236}">
              <a16:creationId xmlns:a16="http://schemas.microsoft.com/office/drawing/2014/main" id="{A76FDF4A-27ED-46EE-BCA6-36297882DE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16</xdr:row>
      <xdr:rowOff>140418</xdr:rowOff>
    </xdr:from>
    <xdr:to>
      <xdr:col>8</xdr:col>
      <xdr:colOff>1</xdr:colOff>
      <xdr:row>24</xdr:row>
      <xdr:rowOff>190500</xdr:rowOff>
    </xdr:to>
    <xdr:graphicFrame macro="">
      <xdr:nvGraphicFramePr>
        <xdr:cNvPr id="66" name="Chart 65">
          <a:extLst>
            <a:ext uri="{FF2B5EF4-FFF2-40B4-BE49-F238E27FC236}">
              <a16:creationId xmlns:a16="http://schemas.microsoft.com/office/drawing/2014/main" id="{BF8FF31B-047A-40E5-94AE-8CAC9A5C1A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87374</xdr:colOff>
      <xdr:row>19</xdr:row>
      <xdr:rowOff>68034</xdr:rowOff>
    </xdr:from>
    <xdr:to>
      <xdr:col>4</xdr:col>
      <xdr:colOff>151848</xdr:colOff>
      <xdr:row>20</xdr:row>
      <xdr:rowOff>204306</xdr:rowOff>
    </xdr:to>
    <xdr:sp macro="" textlink="Gender!$D$9">
      <xdr:nvSpPr>
        <xdr:cNvPr id="67" name="TextBox 66">
          <a:extLst>
            <a:ext uri="{FF2B5EF4-FFF2-40B4-BE49-F238E27FC236}">
              <a16:creationId xmlns:a16="http://schemas.microsoft.com/office/drawing/2014/main" id="{202FB9E4-2D9B-41C3-A943-87E5E4C744BD}"/>
            </a:ext>
          </a:extLst>
        </xdr:cNvPr>
        <xdr:cNvSpPr txBox="1"/>
      </xdr:nvSpPr>
      <xdr:spPr>
        <a:xfrm>
          <a:off x="2144774" y="4049484"/>
          <a:ext cx="750274" cy="34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81913F-9240-49AF-9CFA-BEABB822F9C3}" type="TxLink">
            <a:rPr lang="en-US" sz="2000" b="1" i="0" u="none" strike="noStrike">
              <a:solidFill>
                <a:schemeClr val="accent1">
                  <a:lumMod val="50000"/>
                </a:schemeClr>
              </a:solidFill>
              <a:latin typeface="Calibri"/>
              <a:ea typeface="Cambria" panose="02040503050406030204" pitchFamily="18" charset="0"/>
              <a:cs typeface="Calibri"/>
            </a:rPr>
            <a:pPr marL="0" indent="0" algn="ctr"/>
            <a:t>40%</a:t>
          </a:fld>
          <a:endParaRPr lang="en-US" sz="3600" b="1" i="0" u="none" strike="noStrike">
            <a:solidFill>
              <a:schemeClr val="accent1">
                <a:lumMod val="50000"/>
              </a:schemeClr>
            </a:solidFill>
            <a:latin typeface="Cambria" panose="02040503050406030204" pitchFamily="18" charset="0"/>
            <a:ea typeface="Cambria" panose="02040503050406030204" pitchFamily="18" charset="0"/>
            <a:cs typeface="Times New Roman" panose="02020603050405020304" pitchFamily="18" charset="0"/>
          </a:endParaRPr>
        </a:p>
      </xdr:txBody>
    </xdr:sp>
    <xdr:clientData/>
  </xdr:twoCellAnchor>
  <xdr:twoCellAnchor>
    <xdr:from>
      <xdr:col>5</xdr:col>
      <xdr:colOff>611939</xdr:colOff>
      <xdr:row>19</xdr:row>
      <xdr:rowOff>44704</xdr:rowOff>
    </xdr:from>
    <xdr:to>
      <xdr:col>7</xdr:col>
      <xdr:colOff>0</xdr:colOff>
      <xdr:row>20</xdr:row>
      <xdr:rowOff>190501</xdr:rowOff>
    </xdr:to>
    <xdr:sp macro="" textlink="Gender!$D$10">
      <xdr:nvSpPr>
        <xdr:cNvPr id="68" name="TextBox 67">
          <a:extLst>
            <a:ext uri="{FF2B5EF4-FFF2-40B4-BE49-F238E27FC236}">
              <a16:creationId xmlns:a16="http://schemas.microsoft.com/office/drawing/2014/main" id="{175ABF46-46C2-47F6-BB48-9EB4FCE2F985}"/>
            </a:ext>
          </a:extLst>
        </xdr:cNvPr>
        <xdr:cNvSpPr txBox="1"/>
      </xdr:nvSpPr>
      <xdr:spPr>
        <a:xfrm>
          <a:off x="4040939" y="4026154"/>
          <a:ext cx="759661" cy="355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24D07FF-CA1E-4425-BB82-44766D13D308}" type="TxLink">
            <a:rPr lang="en-US" sz="2000" b="1" i="0" u="none" strike="noStrike">
              <a:solidFill>
                <a:srgbClr val="BC5610"/>
              </a:solidFill>
              <a:latin typeface="Calibri"/>
              <a:ea typeface="Cambria" panose="02040503050406030204" pitchFamily="18" charset="0"/>
              <a:cs typeface="Calibri"/>
            </a:rPr>
            <a:pPr marL="0" indent="0" algn="ctr"/>
            <a:t>60%</a:t>
          </a:fld>
          <a:endParaRPr lang="en-US" sz="2000" b="1" i="0" u="none" strike="noStrike">
            <a:solidFill>
              <a:srgbClr val="BC5610"/>
            </a:solidFill>
            <a:latin typeface="Calibri"/>
            <a:ea typeface="Cambria" panose="02040503050406030204" pitchFamily="18" charset="0"/>
            <a:cs typeface="Calibri"/>
          </a:endParaRPr>
        </a:p>
      </xdr:txBody>
    </xdr:sp>
    <xdr:clientData/>
  </xdr:twoCellAnchor>
  <xdr:twoCellAnchor>
    <xdr:from>
      <xdr:col>3</xdr:col>
      <xdr:colOff>0</xdr:colOff>
      <xdr:row>20</xdr:row>
      <xdr:rowOff>146602</xdr:rowOff>
    </xdr:from>
    <xdr:to>
      <xdr:col>4</xdr:col>
      <xdr:colOff>207066</xdr:colOff>
      <xdr:row>22</xdr:row>
      <xdr:rowOff>63798</xdr:rowOff>
    </xdr:to>
    <xdr:sp macro="" textlink="">
      <xdr:nvSpPr>
        <xdr:cNvPr id="69" name="TextBox 68">
          <a:extLst>
            <a:ext uri="{FF2B5EF4-FFF2-40B4-BE49-F238E27FC236}">
              <a16:creationId xmlns:a16="http://schemas.microsoft.com/office/drawing/2014/main" id="{41AA9155-68AC-4F43-A57D-F5C8B92F981C}"/>
            </a:ext>
          </a:extLst>
        </xdr:cNvPr>
        <xdr:cNvSpPr txBox="1"/>
      </xdr:nvSpPr>
      <xdr:spPr>
        <a:xfrm>
          <a:off x="2057400" y="4337602"/>
          <a:ext cx="892866" cy="336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ysClr val="windowText" lastClr="000000"/>
              </a:solidFill>
              <a:latin typeface="Cambria" panose="02040503050406030204" pitchFamily="18" charset="0"/>
              <a:ea typeface="Cambria" panose="02040503050406030204" pitchFamily="18" charset="0"/>
              <a:cs typeface="Times New Roman" panose="02020603050405020304" pitchFamily="18" charset="0"/>
            </a:rPr>
            <a:t>Female</a:t>
          </a:r>
        </a:p>
      </xdr:txBody>
    </xdr:sp>
    <xdr:clientData/>
  </xdr:twoCellAnchor>
  <xdr:twoCellAnchor editAs="oneCell">
    <xdr:from>
      <xdr:col>2</xdr:col>
      <xdr:colOff>647700</xdr:colOff>
      <xdr:row>12</xdr:row>
      <xdr:rowOff>171450</xdr:rowOff>
    </xdr:from>
    <xdr:to>
      <xdr:col>7</xdr:col>
      <xdr:colOff>342900</xdr:colOff>
      <xdr:row>16</xdr:row>
      <xdr:rowOff>197250</xdr:rowOff>
    </xdr:to>
    <mc:AlternateContent xmlns:mc="http://schemas.openxmlformats.org/markup-compatibility/2006">
      <mc:Choice xmlns:a14="http://schemas.microsoft.com/office/drawing/2010/main" Requires="a14">
        <xdr:graphicFrame macro="">
          <xdr:nvGraphicFramePr>
            <xdr:cNvPr id="71" name="Gender 1">
              <a:extLst>
                <a:ext uri="{FF2B5EF4-FFF2-40B4-BE49-F238E27FC236}">
                  <a16:creationId xmlns:a16="http://schemas.microsoft.com/office/drawing/2014/main" id="{6C92A956-63BD-4DDE-BDD3-6543661CA66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019300" y="2686050"/>
              <a:ext cx="3124200"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20</xdr:row>
      <xdr:rowOff>190501</xdr:rowOff>
    </xdr:from>
    <xdr:to>
      <xdr:col>7</xdr:col>
      <xdr:colOff>207066</xdr:colOff>
      <xdr:row>22</xdr:row>
      <xdr:rowOff>100932</xdr:rowOff>
    </xdr:to>
    <xdr:sp macro="" textlink="">
      <xdr:nvSpPr>
        <xdr:cNvPr id="70" name="TextBox 69">
          <a:extLst>
            <a:ext uri="{FF2B5EF4-FFF2-40B4-BE49-F238E27FC236}">
              <a16:creationId xmlns:a16="http://schemas.microsoft.com/office/drawing/2014/main" id="{53382FB5-B01E-4F92-ADB5-C42FE58F3905}"/>
            </a:ext>
          </a:extLst>
        </xdr:cNvPr>
        <xdr:cNvSpPr txBox="1"/>
      </xdr:nvSpPr>
      <xdr:spPr>
        <a:xfrm>
          <a:off x="4114800" y="4381501"/>
          <a:ext cx="892866" cy="329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600" b="1" i="0" u="none" strike="noStrike">
              <a:solidFill>
                <a:sysClr val="windowText" lastClr="000000"/>
              </a:solidFill>
              <a:latin typeface="Cambria" panose="02040503050406030204" pitchFamily="18" charset="0"/>
              <a:ea typeface="Cambria" panose="02040503050406030204" pitchFamily="18" charset="0"/>
              <a:cs typeface="Times New Roman" panose="02020603050405020304" pitchFamily="18" charset="0"/>
            </a:rPr>
            <a:t>Male</a:t>
          </a:r>
        </a:p>
      </xdr:txBody>
    </xdr:sp>
    <xdr:clientData/>
  </xdr:twoCellAnchor>
  <xdr:twoCellAnchor>
    <xdr:from>
      <xdr:col>8</xdr:col>
      <xdr:colOff>317499</xdr:colOff>
      <xdr:row>13</xdr:row>
      <xdr:rowOff>0</xdr:rowOff>
    </xdr:from>
    <xdr:to>
      <xdr:col>16</xdr:col>
      <xdr:colOff>-1</xdr:colOff>
      <xdr:row>24</xdr:row>
      <xdr:rowOff>193260</xdr:rowOff>
    </xdr:to>
    <xdr:graphicFrame macro="">
      <xdr:nvGraphicFramePr>
        <xdr:cNvPr id="72" name="Chart 71">
          <a:extLst>
            <a:ext uri="{FF2B5EF4-FFF2-40B4-BE49-F238E27FC236}">
              <a16:creationId xmlns:a16="http://schemas.microsoft.com/office/drawing/2014/main" id="{A366BAAD-30D5-4B00-BF82-E14D476CF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162891</xdr:colOff>
      <xdr:row>13</xdr:row>
      <xdr:rowOff>0</xdr:rowOff>
    </xdr:from>
    <xdr:to>
      <xdr:col>22</xdr:col>
      <xdr:colOff>604413</xdr:colOff>
      <xdr:row>25</xdr:row>
      <xdr:rowOff>1</xdr:rowOff>
    </xdr:to>
    <mc:AlternateContent xmlns:mc="http://schemas.openxmlformats.org/markup-compatibility/2006">
      <mc:Choice xmlns:cx1="http://schemas.microsoft.com/office/drawing/2015/9/8/chartex" Requires="cx1">
        <xdr:graphicFrame macro="">
          <xdr:nvGraphicFramePr>
            <xdr:cNvPr id="73" name="Chart 72">
              <a:extLst>
                <a:ext uri="{FF2B5EF4-FFF2-40B4-BE49-F238E27FC236}">
                  <a16:creationId xmlns:a16="http://schemas.microsoft.com/office/drawing/2014/main" id="{C4E9E679-9692-45D8-8C9A-5E26A60553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983291" y="2600325"/>
              <a:ext cx="4499172" cy="24003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682624</xdr:colOff>
      <xdr:row>27</xdr:row>
      <xdr:rowOff>0</xdr:rowOff>
    </xdr:from>
    <xdr:to>
      <xdr:col>8</xdr:col>
      <xdr:colOff>163874</xdr:colOff>
      <xdr:row>39</xdr:row>
      <xdr:rowOff>13287</xdr:rowOff>
    </xdr:to>
    <xdr:graphicFrame macro="">
      <xdr:nvGraphicFramePr>
        <xdr:cNvPr id="74" name="Chart 73">
          <a:extLst>
            <a:ext uri="{FF2B5EF4-FFF2-40B4-BE49-F238E27FC236}">
              <a16:creationId xmlns:a16="http://schemas.microsoft.com/office/drawing/2014/main" id="{1C2E1E64-8DE6-4D59-B049-0E43E2F9AA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380999</xdr:colOff>
      <xdr:row>27</xdr:row>
      <xdr:rowOff>47625</xdr:rowOff>
    </xdr:from>
    <xdr:to>
      <xdr:col>13</xdr:col>
      <xdr:colOff>495874</xdr:colOff>
      <xdr:row>38</xdr:row>
      <xdr:rowOff>47625</xdr:rowOff>
    </xdr:to>
    <xdr:graphicFrame macro="">
      <xdr:nvGraphicFramePr>
        <xdr:cNvPr id="75" name="Chart 74">
          <a:extLst>
            <a:ext uri="{FF2B5EF4-FFF2-40B4-BE49-F238E27FC236}">
              <a16:creationId xmlns:a16="http://schemas.microsoft.com/office/drawing/2014/main" id="{3A46BCFB-E381-4C78-AC95-0DC022BC3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0</xdr:colOff>
      <xdr:row>28</xdr:row>
      <xdr:rowOff>0</xdr:rowOff>
    </xdr:from>
    <xdr:to>
      <xdr:col>18</xdr:col>
      <xdr:colOff>418818</xdr:colOff>
      <xdr:row>38</xdr:row>
      <xdr:rowOff>0</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9B0CE749-58EE-4B25-9A17-4A0456315D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9467850" y="5629275"/>
              <a:ext cx="3123918" cy="20669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673099</xdr:colOff>
      <xdr:row>29</xdr:row>
      <xdr:rowOff>0</xdr:rowOff>
    </xdr:from>
    <xdr:to>
      <xdr:col>22</xdr:col>
      <xdr:colOff>519599</xdr:colOff>
      <xdr:row>38</xdr:row>
      <xdr:rowOff>90875</xdr:rowOff>
    </xdr:to>
    <mc:AlternateContent xmlns:mc="http://schemas.openxmlformats.org/markup-compatibility/2006" xmlns:a14="http://schemas.microsoft.com/office/drawing/2010/main">
      <mc:Choice Requires="a14">
        <xdr:graphicFrame macro="">
          <xdr:nvGraphicFramePr>
            <xdr:cNvPr id="77" name="Education Field 1">
              <a:extLst>
                <a:ext uri="{FF2B5EF4-FFF2-40B4-BE49-F238E27FC236}">
                  <a16:creationId xmlns:a16="http://schemas.microsoft.com/office/drawing/2014/main" id="{4F18F46B-CB55-4521-BC9C-DDCDC07B511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017499" y="6115050"/>
              <a:ext cx="2589700" cy="2014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25</xdr:row>
      <xdr:rowOff>127000</xdr:rowOff>
    </xdr:from>
    <xdr:to>
      <xdr:col>22</xdr:col>
      <xdr:colOff>524327</xdr:colOff>
      <xdr:row>29</xdr:row>
      <xdr:rowOff>38100</xdr:rowOff>
    </xdr:to>
    <mc:AlternateContent xmlns:mc="http://schemas.openxmlformats.org/markup-compatibility/2006" xmlns:a14="http://schemas.microsoft.com/office/drawing/2010/main">
      <mc:Choice Requires="a14">
        <xdr:graphicFrame macro="">
          <xdr:nvGraphicFramePr>
            <xdr:cNvPr id="78" name="Department 1">
              <a:extLst>
                <a:ext uri="{FF2B5EF4-FFF2-40B4-BE49-F238E27FC236}">
                  <a16:creationId xmlns:a16="http://schemas.microsoft.com/office/drawing/2014/main" id="{AB28F7BC-D43D-4453-8698-E9926656D02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30200" y="5365750"/>
              <a:ext cx="2581727" cy="660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266700</xdr:colOff>
      <xdr:row>0</xdr:row>
      <xdr:rowOff>104775</xdr:rowOff>
    </xdr:from>
    <xdr:to>
      <xdr:col>7</xdr:col>
      <xdr:colOff>38100</xdr:colOff>
      <xdr:row>11</xdr:row>
      <xdr:rowOff>0</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0C22DB6E-D801-C870-7520-4B726EEC92C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514725" y="104775"/>
              <a:ext cx="18288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180975</xdr:colOff>
      <xdr:row>3</xdr:row>
      <xdr:rowOff>152400</xdr:rowOff>
    </xdr:from>
    <xdr:to>
      <xdr:col>9</xdr:col>
      <xdr:colOff>638175</xdr:colOff>
      <xdr:row>10</xdr:row>
      <xdr:rowOff>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093A966-E555-3146-136E-886225E2732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486400" y="752475"/>
              <a:ext cx="18288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656326</xdr:colOff>
      <xdr:row>1</xdr:row>
      <xdr:rowOff>6247</xdr:rowOff>
    </xdr:from>
    <xdr:to>
      <xdr:col>22</xdr:col>
      <xdr:colOff>79698</xdr:colOff>
      <xdr:row>40</xdr:row>
      <xdr:rowOff>20605</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331735" y="214065"/>
          <a:ext cx="13606963" cy="811926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394446</xdr:colOff>
      <xdr:row>1</xdr:row>
      <xdr:rowOff>107575</xdr:rowOff>
    </xdr:from>
    <xdr:to>
      <xdr:col>32</xdr:col>
      <xdr:colOff>253999</xdr:colOff>
      <xdr:row>55</xdr:row>
      <xdr:rowOff>142874</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1196" y="298075"/>
          <a:ext cx="20528803" cy="1032229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243542</xdr:colOff>
      <xdr:row>0</xdr:row>
      <xdr:rowOff>164355</xdr:rowOff>
    </xdr:from>
    <xdr:to>
      <xdr:col>20</xdr:col>
      <xdr:colOff>408269</xdr:colOff>
      <xdr:row>39</xdr:row>
      <xdr:rowOff>110580</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243542" y="164355"/>
          <a:ext cx="13499727" cy="7375725"/>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xdr:colOff>
      <xdr:row>2</xdr:row>
      <xdr:rowOff>47624</xdr:rowOff>
    </xdr:from>
    <xdr:to>
      <xdr:col>7</xdr:col>
      <xdr:colOff>238125</xdr:colOff>
      <xdr:row>7</xdr:row>
      <xdr:rowOff>190500</xdr:rowOff>
    </xdr:to>
    <xdr:graphicFrame macro="">
      <xdr:nvGraphicFramePr>
        <xdr:cNvPr id="3" name="Chart 2">
          <a:extLst>
            <a:ext uri="{FF2B5EF4-FFF2-40B4-BE49-F238E27FC236}">
              <a16:creationId xmlns:a16="http://schemas.microsoft.com/office/drawing/2014/main" id="{02B13801-FE45-353E-1F4F-9B23C88948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409575</xdr:colOff>
      <xdr:row>0</xdr:row>
      <xdr:rowOff>180975</xdr:rowOff>
    </xdr:from>
    <xdr:to>
      <xdr:col>10</xdr:col>
      <xdr:colOff>180975</xdr:colOff>
      <xdr:row>6</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E22241A-DC52-0089-EB49-C48CB04DEC5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86550" y="180975"/>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280987</xdr:colOff>
      <xdr:row>11</xdr:row>
      <xdr:rowOff>190500</xdr:rowOff>
    </xdr:from>
    <xdr:to>
      <xdr:col>4</xdr:col>
      <xdr:colOff>419100</xdr:colOff>
      <xdr:row>21</xdr:row>
      <xdr:rowOff>9525</xdr:rowOff>
    </xdr:to>
    <xdr:graphicFrame macro="">
      <xdr:nvGraphicFramePr>
        <xdr:cNvPr id="3" name="Chart 2">
          <a:extLst>
            <a:ext uri="{FF2B5EF4-FFF2-40B4-BE49-F238E27FC236}">
              <a16:creationId xmlns:a16="http://schemas.microsoft.com/office/drawing/2014/main" id="{2DD7E85F-8F8C-C258-9A0E-27384C006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223837</xdr:colOff>
      <xdr:row>3</xdr:row>
      <xdr:rowOff>0</xdr:rowOff>
    </xdr:from>
    <xdr:to>
      <xdr:col>9</xdr:col>
      <xdr:colOff>681037</xdr:colOff>
      <xdr:row>16</xdr:row>
      <xdr:rowOff>142875</xdr:rowOff>
    </xdr:to>
    <xdr:graphicFrame macro="">
      <xdr:nvGraphicFramePr>
        <xdr:cNvPr id="3" name="Chart 2">
          <a:extLst>
            <a:ext uri="{FF2B5EF4-FFF2-40B4-BE49-F238E27FC236}">
              <a16:creationId xmlns:a16="http://schemas.microsoft.com/office/drawing/2014/main" id="{09128A1B-0717-8CC7-CCDF-D2AC8BCF7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628650</xdr:colOff>
      <xdr:row>7</xdr:row>
      <xdr:rowOff>57150</xdr:rowOff>
    </xdr:from>
    <xdr:to>
      <xdr:col>6</xdr:col>
      <xdr:colOff>133350</xdr:colOff>
      <xdr:row>21</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22029FA-1B29-F9BB-E4E0-AA0CFFC2E4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57525" y="14573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714375</xdr:colOff>
      <xdr:row>1</xdr:row>
      <xdr:rowOff>0</xdr:rowOff>
    </xdr:from>
    <xdr:to>
      <xdr:col>7</xdr:col>
      <xdr:colOff>0</xdr:colOff>
      <xdr:row>12</xdr:row>
      <xdr:rowOff>0</xdr:rowOff>
    </xdr:to>
    <xdr:graphicFrame macro="">
      <xdr:nvGraphicFramePr>
        <xdr:cNvPr id="2" name="Chart 1">
          <a:extLst>
            <a:ext uri="{FF2B5EF4-FFF2-40B4-BE49-F238E27FC236}">
              <a16:creationId xmlns:a16="http://schemas.microsoft.com/office/drawing/2014/main" id="{1756FCEC-FB89-1726-5D79-012D60768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566737</xdr:colOff>
      <xdr:row>3</xdr:row>
      <xdr:rowOff>0</xdr:rowOff>
    </xdr:from>
    <xdr:to>
      <xdr:col>10</xdr:col>
      <xdr:colOff>338137</xdr:colOff>
      <xdr:row>16</xdr:row>
      <xdr:rowOff>142875</xdr:rowOff>
    </xdr:to>
    <xdr:graphicFrame macro="">
      <xdr:nvGraphicFramePr>
        <xdr:cNvPr id="2" name="Chart 1">
          <a:extLst>
            <a:ext uri="{FF2B5EF4-FFF2-40B4-BE49-F238E27FC236}">
              <a16:creationId xmlns:a16="http://schemas.microsoft.com/office/drawing/2014/main" id="{0E41D3C4-BD48-2AC9-10F2-E287DD00F3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228600</xdr:colOff>
      <xdr:row>2</xdr:row>
      <xdr:rowOff>114300</xdr:rowOff>
    </xdr:from>
    <xdr:to>
      <xdr:col>12</xdr:col>
      <xdr:colOff>0</xdr:colOff>
      <xdr:row>16</xdr:row>
      <xdr:rowOff>57150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500E73F-52BE-27CA-D36B-A0A0F7019E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76750" y="5143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547886</xdr:colOff>
      <xdr:row>24</xdr:row>
      <xdr:rowOff>94648</xdr:rowOff>
    </xdr:to>
    <xdr:pic>
      <xdr:nvPicPr>
        <xdr:cNvPr id="2" name="Picture 1">
          <a:extLst>
            <a:ext uri="{FF2B5EF4-FFF2-40B4-BE49-F238E27FC236}">
              <a16:creationId xmlns:a16="http://schemas.microsoft.com/office/drawing/2014/main" id="{2A3DEEB5-97C1-D44F-FCF1-F6161CF29E25}"/>
            </a:ext>
          </a:extLst>
        </xdr:cNvPr>
        <xdr:cNvPicPr>
          <a:picLocks noChangeAspect="1"/>
        </xdr:cNvPicPr>
      </xdr:nvPicPr>
      <xdr:blipFill>
        <a:blip xmlns:r="http://schemas.openxmlformats.org/officeDocument/2006/relationships" r:embed="rId1"/>
        <a:stretch>
          <a:fillRect/>
        </a:stretch>
      </xdr:blipFill>
      <xdr:spPr>
        <a:xfrm>
          <a:off x="0" y="0"/>
          <a:ext cx="11114286" cy="481904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Parmar" refreshedDate="45694.95205324074" createdVersion="8" refreshedVersion="8" minRefreshableVersion="3" recordCount="1470" xr:uid="{2F584256-567C-47E6-AD49-636F0BAE1534}">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78597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B68C82-A4A4-4DB4-BFE0-C8312EE03A53}"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9" firstHeaderRow="1" firstDataRow="1" firstDataCol="1"/>
  <pivotFields count="44">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E68737-B6D8-4AF9-BEF9-DB029D463C7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rate" fld="19"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BEE1C1-209A-4E7A-B1DB-E431C8968A0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511551-BE92-4913-B31B-EC3930A134B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54AC1E-9086-42C4-B3B1-635AB9E3D03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C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6EFDA9-B3CB-47A6-AB8A-CDC1CC7E491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12"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s" fld="18"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AEA14A-96F5-4B51-AD47-6C84032E827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2:C6"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24DA8E-B202-442D-9C97-85D2B1DDCE42}"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C8"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FDA9DB6-984C-4847-AF31-B86DB4EF83C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6"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99B7FD2-B9CA-41E4-B1F2-F96D3130C80E}" sourceName="Gender">
  <pivotTables>
    <pivotTable tabId="21" name="PivotTable7"/>
    <pivotTable tabId="19" name="PivotTable4"/>
    <pivotTable tabId="20" name="PivotTable6"/>
    <pivotTable tabId="25" name="PivotTable13"/>
    <pivotTable tabId="24" name="PivotTable12"/>
    <pivotTable tabId="22" name="PivotTable8"/>
    <pivotTable tabId="23" name="PivotTable9"/>
    <pivotTable tabId="26" name="PivotTable14"/>
    <pivotTable tabId="27" name="PivotTable17"/>
  </pivotTables>
  <data>
    <tabular pivotCacheId="1978597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9CB206D-6F9D-4FEA-8A61-14AE17FA37FC}" sourceName="Education Field">
  <pivotTables>
    <pivotTable tabId="27" name="PivotTable17"/>
    <pivotTable tabId="25" name="PivotTable13"/>
    <pivotTable tabId="24" name="PivotTable12"/>
    <pivotTable tabId="22" name="PivotTable8"/>
    <pivotTable tabId="23" name="PivotTable9"/>
    <pivotTable tabId="26" name="PivotTable14"/>
    <pivotTable tabId="21" name="PivotTable7"/>
    <pivotTable tabId="19" name="PivotTable4"/>
    <pivotTable tabId="20" name="PivotTable6"/>
  </pivotTables>
  <data>
    <tabular pivotCacheId="197859710">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67842E9-3BBE-4C6E-B754-379C48914657}" sourceName="Department">
  <pivotTables>
    <pivotTable tabId="27" name="PivotTable17"/>
    <pivotTable tabId="25" name="PivotTable13"/>
    <pivotTable tabId="24" name="PivotTable12"/>
    <pivotTable tabId="22" name="PivotTable8"/>
    <pivotTable tabId="23" name="PivotTable9"/>
    <pivotTable tabId="26" name="PivotTable14"/>
    <pivotTable tabId="21" name="PivotTable7"/>
    <pivotTable tabId="19" name="PivotTable4"/>
    <pivotTable tabId="20" name="PivotTable6"/>
  </pivotTables>
  <data>
    <tabular pivotCacheId="19785971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03379FA-BF50-4C2C-B375-E0251323166B}" cache="Slicer_Gender" caption="Gender" columnCount="2" style="Slicer Style 1" rowHeight="360000"/>
  <slicer name="Education Field 1" xr10:uid="{01C01937-1837-4E07-87D6-4FB2142E3CB4}" cache="Slicer_Education_Field" caption="Education Field" style="Slicer Style 1" rowHeight="288000"/>
  <slicer name="Department 1" xr10:uid="{A65CE4DD-66B4-451D-9695-EA52ED6C577C}" cache="Slicer_Department" caption="Department" columnCount="3" style="Slicer Style 1" rowHeight="252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DCE57A1F-FB60-4745-8C6D-1895357D571D}" cache="Slicer_Education_Field" caption="Education Field" rowHeight="257175"/>
  <slicer name="Department" xr10:uid="{35317D91-AF54-43EF-BDE1-36CA4D61D844}" cache="Slicer_Department" caption="Department"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C0AE0A5-8964-448F-8F5B-06F1786EBDA4}" cache="Slicer_Gender" caption="Gend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1471" totalsRowShown="0">
  <autoFilter ref="A1:AR1471" xr:uid="{00000000-0009-0000-0100-000001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abSelected="1" workbookViewId="0">
      <pane ySplit="1" topLeftCell="A2" activePane="bottomLeft" state="frozen"/>
      <selection activeCell="N12" sqref="N12"/>
      <selection pane="bottomLeft" sqref="A1:AR1471"/>
    </sheetView>
  </sheetViews>
  <sheetFormatPr defaultColWidth="8.875" defaultRowHeight="15.75" x14ac:dyDescent="0.25"/>
  <cols>
    <col min="1" max="1" width="10.5" bestFit="1" customWidth="1"/>
    <col min="2" max="2" width="16.5" bestFit="1" customWidth="1"/>
    <col min="3" max="3" width="14.125" bestFit="1" customWidth="1"/>
    <col min="4" max="4" width="17.875" bestFit="1" customWidth="1"/>
    <col min="5" max="5" width="13.625" bestFit="1" customWidth="1"/>
    <col min="6" max="6" width="16.125" bestFit="1" customWidth="1"/>
    <col min="7" max="7" width="11" bestFit="1" customWidth="1"/>
    <col min="8" max="8" width="19.125" bestFit="1" customWidth="1"/>
    <col min="9" max="9" width="9.625" bestFit="1" customWidth="1"/>
    <col min="10" max="10" width="23.125" bestFit="1" customWidth="1"/>
    <col min="11" max="11" width="15.375" bestFit="1" customWidth="1"/>
    <col min="12" max="12" width="12.375" bestFit="1" customWidth="1"/>
    <col min="13" max="13" width="9.625" bestFit="1" customWidth="1"/>
    <col min="14" max="14" width="24.125" bestFit="1" customWidth="1"/>
    <col min="15" max="15" width="5.375" bestFit="1" customWidth="1"/>
    <col min="16" max="16" width="4.625" bestFit="1" customWidth="1"/>
    <col min="17" max="17" width="6.875" bestFit="1" customWidth="1"/>
    <col min="18" max="18" width="18.375" bestFit="1" customWidth="1"/>
    <col min="19" max="19" width="19.375" bestFit="1" customWidth="1"/>
    <col min="20" max="20" width="17.125" bestFit="1" customWidth="1"/>
    <col min="21" max="21" width="21.375" bestFit="1" customWidth="1"/>
    <col min="22" max="22" width="12.375" bestFit="1" customWidth="1"/>
    <col min="23" max="23" width="21.375" bestFit="1" customWidth="1"/>
    <col min="24" max="24" width="16.375" bestFit="1" customWidth="1"/>
    <col min="25" max="25" width="17" bestFit="1" customWidth="1"/>
    <col min="26" max="26" width="24.625" bestFit="1" customWidth="1"/>
    <col min="27" max="27" width="13.5" bestFit="1" customWidth="1"/>
    <col min="28" max="28" width="17.125" bestFit="1" customWidth="1"/>
    <col min="29" max="29" width="11.125" bestFit="1" customWidth="1"/>
    <col min="30" max="30" width="16.5" bestFit="1" customWidth="1"/>
    <col min="31" max="31" width="17" bestFit="1" customWidth="1"/>
    <col min="32" max="32" width="14.875" bestFit="1" customWidth="1"/>
    <col min="33" max="33" width="24.5" bestFit="1" customWidth="1"/>
    <col min="34" max="34" width="20" bestFit="1" customWidth="1"/>
    <col min="35" max="35" width="20.125" bestFit="1" customWidth="1"/>
    <col min="36" max="36" width="24.375" bestFit="1" customWidth="1"/>
    <col min="37" max="37" width="16.375" bestFit="1" customWidth="1"/>
    <col min="38" max="38" width="19.125" bestFit="1" customWidth="1"/>
    <col min="39" max="39" width="20.5" bestFit="1" customWidth="1"/>
    <col min="40" max="41" width="18.875" bestFit="1" customWidth="1"/>
    <col min="42" max="42" width="21" bestFit="1" customWidth="1"/>
    <col min="43" max="43" width="26.125" bestFit="1" customWidth="1"/>
    <col min="44" max="44" width="24.6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Y28:AC32"/>
  <sheetViews>
    <sheetView showGridLines="0" showWhiteSpace="0" topLeftCell="B1" zoomScale="50" zoomScaleNormal="50" workbookViewId="0">
      <selection activeCell="AC23" sqref="AC23"/>
    </sheetView>
  </sheetViews>
  <sheetFormatPr defaultColWidth="8.875" defaultRowHeight="15.75" x14ac:dyDescent="0.25"/>
  <sheetData>
    <row r="28" spans="25:29" ht="18" x14ac:dyDescent="0.25">
      <c r="Y28" s="3"/>
      <c r="AA28" s="2"/>
    </row>
    <row r="29" spans="25:29" ht="18" x14ac:dyDescent="0.25">
      <c r="AA29" s="2"/>
    </row>
    <row r="32" spans="25:29" ht="18.75" x14ac:dyDescent="0.3">
      <c r="AC32" s="1"/>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CDE2A-A4FC-4E54-9BD8-09FE042992C3}">
  <dimension ref="B2:B9"/>
  <sheetViews>
    <sheetView workbookViewId="0">
      <selection activeCell="B2" sqref="B2"/>
    </sheetView>
  </sheetViews>
  <sheetFormatPr defaultRowHeight="15.75" x14ac:dyDescent="0.25"/>
  <cols>
    <col min="2" max="2" width="15.625" bestFit="1" customWidth="1"/>
  </cols>
  <sheetData>
    <row r="2" spans="2:2" x14ac:dyDescent="0.25">
      <c r="B2" s="4" t="s">
        <v>1556</v>
      </c>
    </row>
    <row r="3" spans="2:2" x14ac:dyDescent="0.25">
      <c r="B3" s="5" t="s">
        <v>163</v>
      </c>
    </row>
    <row r="4" spans="2:2" x14ac:dyDescent="0.25">
      <c r="B4" s="5" t="s">
        <v>49</v>
      </c>
    </row>
    <row r="5" spans="2:2" x14ac:dyDescent="0.25">
      <c r="B5" s="5" t="s">
        <v>106</v>
      </c>
    </row>
    <row r="6" spans="2:2" x14ac:dyDescent="0.25">
      <c r="B6" s="5" t="s">
        <v>72</v>
      </c>
    </row>
    <row r="7" spans="2:2" x14ac:dyDescent="0.25">
      <c r="B7" s="5" t="s">
        <v>66</v>
      </c>
    </row>
    <row r="8" spans="2:2" x14ac:dyDescent="0.25">
      <c r="B8" s="5" t="s">
        <v>113</v>
      </c>
    </row>
    <row r="9" spans="2:2" x14ac:dyDescent="0.25">
      <c r="B9" s="5" t="s">
        <v>1557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zoomScale="55" zoomScaleNormal="55" workbookViewId="0">
      <selection activeCell="S15" sqref="S15"/>
    </sheetView>
  </sheetViews>
  <sheetFormatPr defaultColWidth="8.875" defaultRowHeight="15.7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topLeftCell="A2" zoomScale="40" zoomScaleNormal="40" workbookViewId="0">
      <selection activeCell="S15" sqref="S15"/>
    </sheetView>
  </sheetViews>
  <sheetFormatPr defaultColWidth="8.875" defaultRowHeight="15.7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40" zoomScaleNormal="40" workbookViewId="0">
      <selection activeCell="S15" sqref="S15"/>
    </sheetView>
  </sheetViews>
  <sheetFormatPr defaultColWidth="8.875" defaultRowHeight="15.7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4A8C4-A715-48D9-A466-0A26F7DB8253}">
  <dimension ref="B3:F9"/>
  <sheetViews>
    <sheetView topLeftCell="C1" workbookViewId="0">
      <selection activeCell="I4" sqref="I4"/>
    </sheetView>
  </sheetViews>
  <sheetFormatPr defaultRowHeight="15.75" x14ac:dyDescent="0.25"/>
  <cols>
    <col min="2" max="2" width="25" bestFit="1" customWidth="1"/>
    <col min="3" max="3" width="21.875" bestFit="1" customWidth="1"/>
    <col min="4" max="4" width="14" bestFit="1" customWidth="1"/>
    <col min="5" max="5" width="14.375" bestFit="1" customWidth="1"/>
    <col min="6" max="6" width="11.75" bestFit="1" customWidth="1"/>
    <col min="9" max="9" width="24.375" bestFit="1" customWidth="1"/>
  </cols>
  <sheetData>
    <row r="3" spans="2:6" x14ac:dyDescent="0.25">
      <c r="B3" t="s">
        <v>1554</v>
      </c>
      <c r="C3" t="s">
        <v>1558</v>
      </c>
      <c r="D3" t="s">
        <v>1559</v>
      </c>
    </row>
    <row r="4" spans="2:6" x14ac:dyDescent="0.25">
      <c r="B4" s="11">
        <v>1470</v>
      </c>
      <c r="C4" s="11">
        <v>237</v>
      </c>
      <c r="D4" s="11">
        <v>36.923809523809524</v>
      </c>
    </row>
    <row r="7" spans="2:6" x14ac:dyDescent="0.25">
      <c r="B7" t="s">
        <v>1560</v>
      </c>
      <c r="C7" t="s">
        <v>0</v>
      </c>
      <c r="D7" t="s">
        <v>1561</v>
      </c>
      <c r="E7" t="s">
        <v>1562</v>
      </c>
      <c r="F7" t="s">
        <v>1563</v>
      </c>
    </row>
    <row r="8" spans="2:6" x14ac:dyDescent="0.25">
      <c r="B8">
        <f>GETPIVOTDATA("Count of Employee Number",$B$3)</f>
        <v>1470</v>
      </c>
      <c r="C8">
        <f>GETPIVOTDATA("Sum of CF_attrition rate",$B$3)</f>
        <v>237</v>
      </c>
      <c r="D8" s="7">
        <f>GETPIVOTDATA("Average of Age",$B$3)</f>
        <v>36.923809523809524</v>
      </c>
      <c r="E8">
        <f>B8-C8</f>
        <v>1233</v>
      </c>
      <c r="F8" s="9">
        <f>C8/B8</f>
        <v>0.16122448979591836</v>
      </c>
    </row>
    <row r="9" spans="2:6" x14ac:dyDescent="0.25">
      <c r="D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7C2B-70F6-48CB-BC72-9FFAFCC03746}">
  <dimension ref="B3:D13"/>
  <sheetViews>
    <sheetView topLeftCell="B1" workbookViewId="0">
      <selection activeCell="C8" sqref="C8"/>
    </sheetView>
  </sheetViews>
  <sheetFormatPr defaultRowHeight="15.75" x14ac:dyDescent="0.25"/>
  <cols>
    <col min="2" max="2" width="24.375" bestFit="1" customWidth="1"/>
  </cols>
  <sheetData>
    <row r="3" spans="2:4" x14ac:dyDescent="0.25">
      <c r="B3" t="s">
        <v>1564</v>
      </c>
    </row>
    <row r="4" spans="2:4" x14ac:dyDescent="0.25">
      <c r="B4" s="11">
        <v>2.6265306122448981</v>
      </c>
    </row>
    <row r="7" spans="2:4" x14ac:dyDescent="0.25">
      <c r="B7" t="s">
        <v>1565</v>
      </c>
      <c r="C7" s="7">
        <f>GETPIVOTDATA("Job Satisfaction",$B$3)</f>
        <v>2.6265306122448981</v>
      </c>
      <c r="D7">
        <f>C7/4</f>
        <v>0.65663265306122454</v>
      </c>
    </row>
    <row r="8" spans="2:4" x14ac:dyDescent="0.25">
      <c r="B8" t="s">
        <v>1566</v>
      </c>
      <c r="C8" s="7">
        <f>4-C7</f>
        <v>1.3734693877551019</v>
      </c>
      <c r="D8">
        <f>C8/4</f>
        <v>0.34336734693877546</v>
      </c>
    </row>
    <row r="11" spans="2:4" x14ac:dyDescent="0.25">
      <c r="B11" t="s">
        <v>1565</v>
      </c>
    </row>
    <row r="12" spans="2:4" x14ac:dyDescent="0.25">
      <c r="B12" t="s">
        <v>1567</v>
      </c>
      <c r="C12">
        <v>4</v>
      </c>
    </row>
    <row r="13" spans="2:4" x14ac:dyDescent="0.25">
      <c r="B13" t="s">
        <v>1568</v>
      </c>
      <c r="C13">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3521-361F-4FE4-A2DD-70F08AB76DDA}">
  <dimension ref="B2:D10"/>
  <sheetViews>
    <sheetView workbookViewId="0">
      <selection activeCell="D9" sqref="D9:D10"/>
    </sheetView>
  </sheetViews>
  <sheetFormatPr defaultRowHeight="15.75" x14ac:dyDescent="0.25"/>
  <cols>
    <col min="2" max="2" width="12.375" bestFit="1" customWidth="1"/>
    <col min="3" max="3" width="25" bestFit="1" customWidth="1"/>
  </cols>
  <sheetData>
    <row r="2" spans="2:4" x14ac:dyDescent="0.25">
      <c r="B2" s="4" t="s">
        <v>1556</v>
      </c>
      <c r="C2" t="s">
        <v>1554</v>
      </c>
    </row>
    <row r="3" spans="2:4" x14ac:dyDescent="0.25">
      <c r="B3" s="5" t="s">
        <v>51</v>
      </c>
      <c r="C3" s="11">
        <v>588</v>
      </c>
    </row>
    <row r="4" spans="2:4" x14ac:dyDescent="0.25">
      <c r="B4" s="5" t="s">
        <v>62</v>
      </c>
      <c r="C4" s="11">
        <v>882</v>
      </c>
    </row>
    <row r="5" spans="2:4" x14ac:dyDescent="0.25">
      <c r="B5" s="5" t="s">
        <v>1557</v>
      </c>
      <c r="C5" s="11">
        <v>1470</v>
      </c>
    </row>
    <row r="9" spans="2:4" x14ac:dyDescent="0.25">
      <c r="B9" t="s">
        <v>51</v>
      </c>
      <c r="C9">
        <f>IFERROR(GETPIVOTDATA("Employee Number",$B$2,"Gender","Female"),0)</f>
        <v>588</v>
      </c>
      <c r="D9" s="8">
        <f>IFERROR(C9/GETPIVOTDATA("Employee Number",$B$2),0)</f>
        <v>0.4</v>
      </c>
    </row>
    <row r="10" spans="2:4" x14ac:dyDescent="0.25">
      <c r="B10" t="s">
        <v>62</v>
      </c>
      <c r="C10">
        <f>IFERROR(GETPIVOTDATA("Employee Number",$B$2,"Gender","Male"),0)</f>
        <v>882</v>
      </c>
      <c r="D10" s="8">
        <f>IFERROR(C10/GETPIVOTDATA("Employee Number",$B$2),0)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8C7F-F526-4721-ACBE-13D4EAE9EE69}">
  <dimension ref="B2:C8"/>
  <sheetViews>
    <sheetView workbookViewId="0">
      <selection activeCell="C4" sqref="C4"/>
    </sheetView>
  </sheetViews>
  <sheetFormatPr defaultRowHeight="15.75" x14ac:dyDescent="0.25"/>
  <cols>
    <col min="2" max="2" width="16.125" bestFit="1" customWidth="1"/>
    <col min="3" max="3" width="24.125" bestFit="1" customWidth="1"/>
  </cols>
  <sheetData>
    <row r="2" spans="2:3" x14ac:dyDescent="0.25">
      <c r="B2" s="4" t="s">
        <v>1556</v>
      </c>
      <c r="C2" t="s">
        <v>1569</v>
      </c>
    </row>
    <row r="3" spans="2:3" x14ac:dyDescent="0.25">
      <c r="B3" s="5" t="s">
        <v>134</v>
      </c>
      <c r="C3" s="11">
        <v>5</v>
      </c>
    </row>
    <row r="4" spans="2:3" x14ac:dyDescent="0.25">
      <c r="B4" s="5" t="s">
        <v>65</v>
      </c>
      <c r="C4" s="11">
        <v>31</v>
      </c>
    </row>
    <row r="5" spans="2:3" x14ac:dyDescent="0.25">
      <c r="B5" s="5" t="s">
        <v>55</v>
      </c>
      <c r="C5" s="11">
        <v>44</v>
      </c>
    </row>
    <row r="6" spans="2:3" x14ac:dyDescent="0.25">
      <c r="B6" s="5" t="s">
        <v>71</v>
      </c>
      <c r="C6" s="11">
        <v>58</v>
      </c>
    </row>
    <row r="7" spans="2:3" x14ac:dyDescent="0.25">
      <c r="B7" s="5" t="s">
        <v>77</v>
      </c>
      <c r="C7" s="11">
        <v>99</v>
      </c>
    </row>
    <row r="8" spans="2:3" x14ac:dyDescent="0.25">
      <c r="B8" s="5" t="s">
        <v>1557</v>
      </c>
      <c r="C8" s="11">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4F8F4-9A30-437A-9F56-FD3F73B9C633}">
  <dimension ref="B2:F12"/>
  <sheetViews>
    <sheetView topLeftCell="A7" workbookViewId="0">
      <selection activeCell="E2" sqref="E2:F11"/>
    </sheetView>
  </sheetViews>
  <sheetFormatPr defaultRowHeight="15.75" x14ac:dyDescent="0.25"/>
  <cols>
    <col min="2" max="2" width="22.875" bestFit="1" customWidth="1"/>
    <col min="3" max="3" width="25.625" bestFit="1" customWidth="1"/>
    <col min="5" max="5" width="22.875" bestFit="1" customWidth="1"/>
  </cols>
  <sheetData>
    <row r="2" spans="2:6" x14ac:dyDescent="0.25">
      <c r="B2" s="4" t="s">
        <v>1556</v>
      </c>
      <c r="C2" t="s">
        <v>1570</v>
      </c>
      <c r="E2" t="s">
        <v>9</v>
      </c>
      <c r="F2" t="s">
        <v>0</v>
      </c>
    </row>
    <row r="3" spans="2:6" x14ac:dyDescent="0.25">
      <c r="B3" s="5" t="s">
        <v>83</v>
      </c>
      <c r="C3" s="11">
        <v>9</v>
      </c>
      <c r="E3" t="str">
        <f>B3</f>
        <v>Healthcare Representative</v>
      </c>
      <c r="F3">
        <f>GETPIVOTDATA("CF_attrition counts",$B$2,"Job Role",B3)</f>
        <v>9</v>
      </c>
    </row>
    <row r="4" spans="2:6" x14ac:dyDescent="0.25">
      <c r="B4" s="5" t="s">
        <v>163</v>
      </c>
      <c r="C4" s="11">
        <v>12</v>
      </c>
      <c r="E4" t="str">
        <f t="shared" ref="E4:E11" si="0">B4</f>
        <v>Human Resources</v>
      </c>
      <c r="F4">
        <f t="shared" ref="F4:F11" si="1">GETPIVOTDATA("CF_attrition counts",$B$2,"Job Role",B4)</f>
        <v>12</v>
      </c>
    </row>
    <row r="5" spans="2:6" x14ac:dyDescent="0.25">
      <c r="B5" s="5" t="s">
        <v>68</v>
      </c>
      <c r="C5" s="11">
        <v>62</v>
      </c>
      <c r="E5" t="str">
        <f t="shared" si="0"/>
        <v>Laboratory Technician</v>
      </c>
      <c r="F5">
        <f t="shared" si="1"/>
        <v>62</v>
      </c>
    </row>
    <row r="6" spans="2:6" x14ac:dyDescent="0.25">
      <c r="B6" s="5" t="s">
        <v>95</v>
      </c>
      <c r="C6" s="11">
        <v>5</v>
      </c>
      <c r="E6" t="str">
        <f t="shared" si="0"/>
        <v>Manager</v>
      </c>
      <c r="F6">
        <f t="shared" si="1"/>
        <v>5</v>
      </c>
    </row>
    <row r="7" spans="2:6" x14ac:dyDescent="0.25">
      <c r="B7" s="5" t="s">
        <v>81</v>
      </c>
      <c r="C7" s="11">
        <v>10</v>
      </c>
      <c r="E7" t="str">
        <f t="shared" si="0"/>
        <v>Manufacturing Director</v>
      </c>
      <c r="F7">
        <f t="shared" si="1"/>
        <v>10</v>
      </c>
    </row>
    <row r="8" spans="2:6" x14ac:dyDescent="0.25">
      <c r="B8" s="5" t="s">
        <v>101</v>
      </c>
      <c r="C8" s="11">
        <v>2</v>
      </c>
      <c r="E8" t="str">
        <f t="shared" si="0"/>
        <v>Research Director</v>
      </c>
      <c r="F8">
        <f t="shared" si="1"/>
        <v>2</v>
      </c>
    </row>
    <row r="9" spans="2:6" x14ac:dyDescent="0.25">
      <c r="B9" s="5" t="s">
        <v>63</v>
      </c>
      <c r="C9" s="11">
        <v>47</v>
      </c>
      <c r="E9" t="str">
        <f t="shared" si="0"/>
        <v>Research Scientist</v>
      </c>
      <c r="F9">
        <f t="shared" si="1"/>
        <v>47</v>
      </c>
    </row>
    <row r="10" spans="2:6" x14ac:dyDescent="0.25">
      <c r="B10" s="5" t="s">
        <v>52</v>
      </c>
      <c r="C10" s="11">
        <v>57</v>
      </c>
      <c r="E10" t="str">
        <f t="shared" si="0"/>
        <v>Sales Executive</v>
      </c>
      <c r="F10">
        <f t="shared" si="1"/>
        <v>57</v>
      </c>
    </row>
    <row r="11" spans="2:6" x14ac:dyDescent="0.25">
      <c r="B11" s="5" t="s">
        <v>99</v>
      </c>
      <c r="C11" s="11">
        <v>33</v>
      </c>
      <c r="E11" t="str">
        <f t="shared" si="0"/>
        <v>Sales Representative</v>
      </c>
      <c r="F11">
        <f t="shared" si="1"/>
        <v>33</v>
      </c>
    </row>
    <row r="12" spans="2:6" x14ac:dyDescent="0.25">
      <c r="B12" s="5" t="s">
        <v>1557</v>
      </c>
      <c r="C12" s="11">
        <v>237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5E103-5927-48BC-8D84-459B5CBE5B05}">
  <dimension ref="B2:C6"/>
  <sheetViews>
    <sheetView workbookViewId="0">
      <selection activeCell="C3" sqref="C3:C5"/>
    </sheetView>
  </sheetViews>
  <sheetFormatPr defaultRowHeight="15.75" x14ac:dyDescent="0.25"/>
  <cols>
    <col min="2" max="2" width="12.375" bestFit="1" customWidth="1"/>
    <col min="3" max="4" width="23.375" bestFit="1" customWidth="1"/>
  </cols>
  <sheetData>
    <row r="2" spans="2:3" x14ac:dyDescent="0.25">
      <c r="B2" s="4" t="s">
        <v>1556</v>
      </c>
      <c r="C2" t="s">
        <v>1571</v>
      </c>
    </row>
    <row r="3" spans="2:3" x14ac:dyDescent="0.25">
      <c r="B3" s="5" t="s">
        <v>161</v>
      </c>
      <c r="C3" s="10">
        <v>5.0632911392405063E-2</v>
      </c>
    </row>
    <row r="4" spans="2:3" x14ac:dyDescent="0.25">
      <c r="B4" s="5" t="s">
        <v>60</v>
      </c>
      <c r="C4" s="10">
        <v>0.56118143459915615</v>
      </c>
    </row>
    <row r="5" spans="2:3" x14ac:dyDescent="0.25">
      <c r="B5" s="5" t="s">
        <v>48</v>
      </c>
      <c r="C5" s="10">
        <v>0.3881856540084388</v>
      </c>
    </row>
    <row r="6" spans="2:3" x14ac:dyDescent="0.25">
      <c r="B6" s="5" t="s">
        <v>1557</v>
      </c>
      <c r="C6" s="10">
        <v>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E200-8DB9-44D3-8716-3F2C4647FA8E}">
  <dimension ref="B2:C8"/>
  <sheetViews>
    <sheetView workbookViewId="0">
      <selection activeCell="L16" sqref="L16"/>
    </sheetView>
  </sheetViews>
  <sheetFormatPr defaultRowHeight="15.75" x14ac:dyDescent="0.25"/>
  <cols>
    <col min="2" max="2" width="12.375" bestFit="1" customWidth="1"/>
    <col min="3" max="3" width="23.375" bestFit="1" customWidth="1"/>
  </cols>
  <sheetData>
    <row r="2" spans="2:3" x14ac:dyDescent="0.25">
      <c r="B2" s="4" t="s">
        <v>1556</v>
      </c>
      <c r="C2" t="s">
        <v>1571</v>
      </c>
    </row>
    <row r="3" spans="2:3" x14ac:dyDescent="0.25">
      <c r="B3" s="5" t="s">
        <v>69</v>
      </c>
      <c r="C3" s="11">
        <v>112</v>
      </c>
    </row>
    <row r="4" spans="2:3" x14ac:dyDescent="0.25">
      <c r="B4" s="5" t="s">
        <v>46</v>
      </c>
      <c r="C4" s="11">
        <v>51</v>
      </c>
    </row>
    <row r="5" spans="2:3" x14ac:dyDescent="0.25">
      <c r="B5" s="5" t="s">
        <v>58</v>
      </c>
      <c r="C5" s="11">
        <v>25</v>
      </c>
    </row>
    <row r="6" spans="2:3" x14ac:dyDescent="0.25">
      <c r="B6" s="5" t="s">
        <v>75</v>
      </c>
      <c r="C6" s="11">
        <v>11</v>
      </c>
    </row>
    <row r="7" spans="2:3" x14ac:dyDescent="0.25">
      <c r="B7" s="5" t="s">
        <v>92</v>
      </c>
      <c r="C7" s="11">
        <v>38</v>
      </c>
    </row>
    <row r="8" spans="2:3" x14ac:dyDescent="0.25">
      <c r="B8" s="5" t="s">
        <v>1557</v>
      </c>
      <c r="C8" s="11">
        <v>237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86861-B764-43C2-9877-7DA74DD2215A}">
  <dimension ref="B2:F6"/>
  <sheetViews>
    <sheetView workbookViewId="0">
      <selection activeCell="E2" sqref="E2:F5"/>
    </sheetView>
  </sheetViews>
  <sheetFormatPr defaultRowHeight="15.75" x14ac:dyDescent="0.25"/>
  <cols>
    <col min="2" max="2" width="12.375" bestFit="1" customWidth="1"/>
    <col min="3" max="3" width="16.375" bestFit="1" customWidth="1"/>
  </cols>
  <sheetData>
    <row r="2" spans="2:6" x14ac:dyDescent="0.25">
      <c r="B2" s="4" t="s">
        <v>1556</v>
      </c>
      <c r="C2" t="s">
        <v>1555</v>
      </c>
      <c r="E2" t="s">
        <v>1572</v>
      </c>
      <c r="F2" t="s">
        <v>0</v>
      </c>
    </row>
    <row r="3" spans="2:6" x14ac:dyDescent="0.25">
      <c r="B3" s="5" t="s">
        <v>64</v>
      </c>
      <c r="C3" s="11">
        <v>673</v>
      </c>
      <c r="E3" t="str">
        <f>B3</f>
        <v>Married</v>
      </c>
      <c r="F3">
        <f>GETPIVOTDATA("Attrition",$B$2,"Marital Status",B3)</f>
        <v>673</v>
      </c>
    </row>
    <row r="4" spans="2:6" x14ac:dyDescent="0.25">
      <c r="B4" s="5" t="s">
        <v>53</v>
      </c>
      <c r="C4" s="11">
        <v>470</v>
      </c>
      <c r="E4" t="str">
        <f t="shared" ref="E4:E5" si="0">B4</f>
        <v>Single</v>
      </c>
      <c r="F4">
        <f t="shared" ref="F4:F5" si="1">GETPIVOTDATA("Attrition",$B$2,"Marital Status",B4)</f>
        <v>470</v>
      </c>
    </row>
    <row r="5" spans="2:6" x14ac:dyDescent="0.25">
      <c r="B5" s="5" t="s">
        <v>79</v>
      </c>
      <c r="C5" s="11">
        <v>327</v>
      </c>
      <c r="E5" t="str">
        <f t="shared" si="0"/>
        <v>Divorced</v>
      </c>
      <c r="F5">
        <f t="shared" si="1"/>
        <v>327</v>
      </c>
    </row>
    <row r="6" spans="2:6" x14ac:dyDescent="0.25">
      <c r="B6" s="5" t="s">
        <v>1557</v>
      </c>
      <c r="C6" s="11">
        <v>1470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topLeftCell="A7" zoomScale="85" zoomScaleNormal="85" workbookViewId="0">
      <selection activeCell="Y27" sqref="Y27"/>
    </sheetView>
  </sheetViews>
  <sheetFormatPr defaultRowHeight="15.75"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70" zoomScaleNormal="70" workbookViewId="0">
      <selection activeCell="K19" sqref="K19"/>
    </sheetView>
  </sheetViews>
  <sheetFormatPr defaultColWidth="8.875"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vt:lpstr>
      <vt:lpstr>HR DASHBOARD</vt:lpstr>
      <vt:lpstr>Slicer</vt:lpstr>
      <vt:lpstr>Background 2</vt:lpstr>
      <vt:lpstr>Background 3</vt:lpstr>
      <vt:lpstr>Background 4</vt:lpstr>
      <vt:lpstr>KPI</vt:lpstr>
      <vt:lpstr>Rating</vt:lpstr>
      <vt:lpstr>Gender</vt:lpstr>
      <vt:lpstr>Attrition by Education</vt:lpstr>
      <vt:lpstr>Attrition by job</vt:lpstr>
      <vt:lpstr>Attrition by Department</vt:lpstr>
      <vt:lpstr>Attrition by Age Group</vt:lpstr>
      <vt:lpstr>Attrition By Martial</vt:lpstr>
      <vt:lpstr>Dashboard</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knparmar.27@outlook.com</cp:lastModifiedBy>
  <dcterms:created xsi:type="dcterms:W3CDTF">2022-12-29T16:02:46Z</dcterms:created>
  <dcterms:modified xsi:type="dcterms:W3CDTF">2025-02-07T05:31:35Z</dcterms:modified>
</cp:coreProperties>
</file>