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E0CF8EF7-AE68-43EB-80CC-CF9BF413FDDB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Instructions" sheetId="1" r:id="rId1"/>
    <sheet name="Daily Deliveries" sheetId="2" r:id="rId2"/>
    <sheet name="Customer Summary" sheetId="3" r:id="rId3"/>
    <sheet name="Charts &amp; Analytics" sheetId="4" r:id="rId4"/>
    <sheet name="Dashboard" sheetId="5" r:id="rId5"/>
    <sheet name="Business Intelligence " sheetId="6" r:id="rId6"/>
    <sheet name="Fraud_Detection" sheetId="7" r:id="rId7"/>
    <sheet name="Executive Dashboard" sheetId="8" r:id="rId8"/>
    <sheet name="Customer Analysis " sheetId="9" r:id="rId9"/>
    <sheet name="Data Analytics" sheetId="10" r:id="rId10"/>
    <sheet name="KPI Tracking" sheetId="11" r:id="rId11"/>
    <sheet name="Weekly_Summary" sheetId="12" r:id="rId12"/>
    <sheet name="Customer_Comparison" sheetId="13" r:id="rId13"/>
    <sheet name="Risk_Heatmap" sheetId="14" r:id="rId14"/>
    <sheet name="Monthly_Projections" sheetId="15" r:id="rId15"/>
  </sheets>
  <definedNames>
    <definedName name="_xlnm._FilterDatabase" localSheetId="1" hidden="1">'Daily Deliveries'!$A$1:$G$203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8" i="2" l="1"/>
  <c r="B207" i="2"/>
  <c r="G203" i="2"/>
  <c r="E203" i="2"/>
  <c r="G202" i="2"/>
  <c r="E202" i="2"/>
  <c r="E201" i="2"/>
  <c r="G201" i="2" s="1"/>
  <c r="G200" i="2"/>
  <c r="E200" i="2"/>
  <c r="E199" i="2"/>
  <c r="G199" i="2" s="1"/>
  <c r="G198" i="2"/>
  <c r="E198" i="2"/>
  <c r="E197" i="2"/>
  <c r="G197" i="2" s="1"/>
  <c r="G196" i="2"/>
  <c r="E196" i="2"/>
  <c r="E195" i="2"/>
  <c r="G195" i="2" s="1"/>
  <c r="G194" i="2"/>
  <c r="E194" i="2"/>
  <c r="G193" i="2"/>
  <c r="E193" i="2"/>
  <c r="G192" i="2"/>
  <c r="E192" i="2"/>
  <c r="E191" i="2"/>
  <c r="G191" i="2" s="1"/>
  <c r="E190" i="2"/>
  <c r="G190" i="2" s="1"/>
  <c r="G189" i="2"/>
  <c r="E189" i="2"/>
  <c r="G188" i="2"/>
  <c r="E188" i="2"/>
  <c r="E187" i="2"/>
  <c r="G187" i="2" s="1"/>
  <c r="G186" i="2"/>
  <c r="E186" i="2"/>
  <c r="G185" i="2"/>
  <c r="E185" i="2"/>
  <c r="G184" i="2"/>
  <c r="E184" i="2"/>
  <c r="G183" i="2"/>
  <c r="E183" i="2"/>
  <c r="G182" i="2"/>
  <c r="E182" i="2"/>
  <c r="E181" i="2"/>
  <c r="G181" i="2" s="1"/>
  <c r="G180" i="2"/>
  <c r="E180" i="2"/>
  <c r="G179" i="2"/>
  <c r="E179" i="2"/>
  <c r="E178" i="2"/>
  <c r="G178" i="2" s="1"/>
  <c r="E177" i="2"/>
  <c r="G177" i="2" s="1"/>
  <c r="G176" i="2"/>
  <c r="E176" i="2"/>
  <c r="G175" i="2"/>
  <c r="E175" i="2"/>
  <c r="G174" i="2"/>
  <c r="E174" i="2"/>
  <c r="G173" i="2"/>
  <c r="E173" i="2"/>
  <c r="E172" i="2"/>
  <c r="G172" i="2" s="1"/>
  <c r="G171" i="2"/>
  <c r="E171" i="2"/>
  <c r="G170" i="2"/>
  <c r="E170" i="2"/>
  <c r="E169" i="2"/>
  <c r="G169" i="2" s="1"/>
  <c r="G168" i="2"/>
  <c r="E168" i="2"/>
  <c r="E167" i="2"/>
  <c r="G167" i="2" s="1"/>
  <c r="G166" i="2"/>
  <c r="E166" i="2"/>
  <c r="G165" i="2"/>
  <c r="E165" i="2"/>
  <c r="E164" i="2"/>
  <c r="G164" i="2" s="1"/>
  <c r="E163" i="2"/>
  <c r="G163" i="2" s="1"/>
  <c r="E162" i="2"/>
  <c r="G162" i="2" s="1"/>
  <c r="E161" i="2"/>
  <c r="G161" i="2" s="1"/>
  <c r="G160" i="2"/>
  <c r="E160" i="2"/>
  <c r="G159" i="2"/>
  <c r="E159" i="2"/>
  <c r="G158" i="2"/>
  <c r="E158" i="2"/>
  <c r="E157" i="2"/>
  <c r="G157" i="2" s="1"/>
  <c r="E156" i="2"/>
  <c r="G156" i="2" s="1"/>
  <c r="G155" i="2"/>
  <c r="E155" i="2"/>
  <c r="G154" i="2"/>
  <c r="E154" i="2"/>
  <c r="G153" i="2"/>
  <c r="E153" i="2"/>
  <c r="G152" i="2"/>
  <c r="E152" i="2"/>
  <c r="E151" i="2"/>
  <c r="G151" i="2" s="1"/>
  <c r="G150" i="2"/>
  <c r="E150" i="2"/>
  <c r="E149" i="2"/>
  <c r="G149" i="2" s="1"/>
  <c r="G148" i="2"/>
  <c r="E148" i="2"/>
  <c r="G147" i="2"/>
  <c r="E147" i="2"/>
  <c r="E146" i="2"/>
  <c r="G146" i="2" s="1"/>
  <c r="E145" i="2"/>
  <c r="G145" i="2" s="1"/>
  <c r="E144" i="2"/>
  <c r="G144" i="2" s="1"/>
  <c r="G143" i="2"/>
  <c r="E143" i="2"/>
  <c r="E142" i="2"/>
  <c r="G142" i="2" s="1"/>
  <c r="E141" i="2"/>
  <c r="G141" i="2" s="1"/>
  <c r="E140" i="2"/>
  <c r="G140" i="2" s="1"/>
  <c r="G139" i="2"/>
  <c r="E139" i="2"/>
  <c r="G138" i="2"/>
  <c r="E138" i="2"/>
  <c r="G137" i="2"/>
  <c r="E137" i="2"/>
  <c r="E136" i="2"/>
  <c r="G136" i="2" s="1"/>
  <c r="E135" i="2"/>
  <c r="G135" i="2" s="1"/>
  <c r="G134" i="2"/>
  <c r="E134" i="2"/>
  <c r="G133" i="2"/>
  <c r="E133" i="2"/>
  <c r="G132" i="2"/>
  <c r="E132" i="2"/>
  <c r="G131" i="2"/>
  <c r="E131" i="2"/>
  <c r="E130" i="2"/>
  <c r="G130" i="2" s="1"/>
  <c r="E129" i="2"/>
  <c r="G129" i="2" s="1"/>
  <c r="G128" i="2"/>
  <c r="E128" i="2"/>
  <c r="G127" i="2"/>
  <c r="E127" i="2"/>
  <c r="G126" i="2"/>
  <c r="E126" i="2"/>
  <c r="G125" i="2"/>
  <c r="E125" i="2"/>
  <c r="G124" i="2"/>
  <c r="E124" i="2"/>
  <c r="G123" i="2"/>
  <c r="E123" i="2"/>
  <c r="G122" i="2"/>
  <c r="E122" i="2"/>
  <c r="G121" i="2"/>
  <c r="E121" i="2"/>
  <c r="G120" i="2"/>
  <c r="E120" i="2"/>
  <c r="G119" i="2"/>
  <c r="E119" i="2"/>
  <c r="G118" i="2"/>
  <c r="E118" i="2"/>
  <c r="G117" i="2"/>
  <c r="E117" i="2"/>
  <c r="G116" i="2"/>
  <c r="E116" i="2"/>
  <c r="E115" i="2"/>
  <c r="G115" i="2" s="1"/>
  <c r="G114" i="2"/>
  <c r="E114" i="2"/>
  <c r="G113" i="2"/>
  <c r="E113" i="2"/>
  <c r="G112" i="2"/>
  <c r="E112" i="2"/>
  <c r="G111" i="2"/>
  <c r="E111" i="2"/>
  <c r="E110" i="2"/>
  <c r="G110" i="2" s="1"/>
  <c r="E109" i="2"/>
  <c r="G109" i="2" s="1"/>
  <c r="E108" i="2"/>
  <c r="G108" i="2" s="1"/>
  <c r="G107" i="2"/>
  <c r="E107" i="2"/>
  <c r="G106" i="2"/>
  <c r="E106" i="2"/>
  <c r="G105" i="2"/>
  <c r="E105" i="2"/>
  <c r="G104" i="2"/>
  <c r="E104" i="2"/>
  <c r="G103" i="2"/>
  <c r="E103" i="2"/>
  <c r="G102" i="2"/>
  <c r="E102" i="2"/>
  <c r="E101" i="2"/>
  <c r="G101" i="2" s="1"/>
  <c r="E100" i="2"/>
  <c r="G100" i="2" s="1"/>
  <c r="E99" i="2"/>
  <c r="G99" i="2" s="1"/>
  <c r="G98" i="2"/>
  <c r="E98" i="2"/>
  <c r="G97" i="2"/>
  <c r="E97" i="2"/>
  <c r="G96" i="2"/>
  <c r="E96" i="2"/>
  <c r="G95" i="2"/>
  <c r="E95" i="2"/>
  <c r="G94" i="2"/>
  <c r="E94" i="2"/>
  <c r="G93" i="2"/>
  <c r="E93" i="2"/>
  <c r="G92" i="2"/>
  <c r="E92" i="2"/>
  <c r="E91" i="2"/>
  <c r="G91" i="2" s="1"/>
  <c r="E90" i="2"/>
  <c r="G90" i="2" s="1"/>
  <c r="E89" i="2"/>
  <c r="G89" i="2" s="1"/>
  <c r="G88" i="2"/>
  <c r="E88" i="2"/>
  <c r="G87" i="2"/>
  <c r="E87" i="2"/>
  <c r="E86" i="2"/>
  <c r="G86" i="2" s="1"/>
  <c r="G85" i="2"/>
  <c r="E85" i="2"/>
  <c r="G84" i="2"/>
  <c r="E84" i="2"/>
  <c r="G83" i="2"/>
  <c r="E83" i="2"/>
  <c r="G82" i="2"/>
  <c r="E82" i="2"/>
  <c r="G81" i="2"/>
  <c r="E81" i="2"/>
  <c r="G80" i="2"/>
  <c r="E80" i="2"/>
  <c r="G79" i="2"/>
  <c r="E79" i="2"/>
  <c r="E78" i="2"/>
  <c r="G78" i="2" s="1"/>
  <c r="G77" i="2"/>
  <c r="E77" i="2"/>
  <c r="G76" i="2"/>
  <c r="E76" i="2"/>
  <c r="G75" i="2"/>
  <c r="E75" i="2"/>
  <c r="G74" i="2"/>
  <c r="E74" i="2"/>
  <c r="G73" i="2"/>
  <c r="E73" i="2"/>
  <c r="E72" i="2"/>
  <c r="G72" i="2" s="1"/>
  <c r="G71" i="2"/>
  <c r="E71" i="2"/>
  <c r="E70" i="2"/>
  <c r="G70" i="2" s="1"/>
  <c r="G69" i="2"/>
  <c r="E69" i="2"/>
  <c r="G68" i="2"/>
  <c r="E68" i="2"/>
  <c r="G67" i="2"/>
  <c r="E67" i="2"/>
  <c r="G66" i="2"/>
  <c r="E66" i="2"/>
  <c r="G65" i="2"/>
  <c r="E65" i="2"/>
  <c r="G64" i="2"/>
  <c r="E64" i="2"/>
  <c r="E63" i="2"/>
  <c r="G63" i="2" s="1"/>
  <c r="G62" i="2"/>
  <c r="E62" i="2"/>
  <c r="G61" i="2"/>
  <c r="E61" i="2"/>
  <c r="E60" i="2"/>
  <c r="G60" i="2" s="1"/>
  <c r="G59" i="2"/>
  <c r="E59" i="2"/>
  <c r="E58" i="2"/>
  <c r="G58" i="2" s="1"/>
  <c r="G57" i="2"/>
  <c r="E57" i="2"/>
  <c r="G56" i="2"/>
  <c r="E56" i="2"/>
  <c r="G55" i="2"/>
  <c r="E55" i="2"/>
  <c r="G54" i="2"/>
  <c r="E54" i="2"/>
  <c r="G53" i="2"/>
  <c r="E53" i="2"/>
  <c r="G52" i="2"/>
  <c r="E52" i="2"/>
  <c r="G51" i="2"/>
  <c r="E51" i="2"/>
  <c r="E50" i="2"/>
  <c r="G50" i="2" s="1"/>
  <c r="G49" i="2"/>
  <c r="E49" i="2"/>
  <c r="G48" i="2"/>
  <c r="E48" i="2"/>
  <c r="G47" i="2"/>
  <c r="E47" i="2"/>
  <c r="G46" i="2"/>
  <c r="E46" i="2"/>
  <c r="E45" i="2"/>
  <c r="G45" i="2" s="1"/>
  <c r="E44" i="2"/>
  <c r="G44" i="2" s="1"/>
  <c r="G43" i="2"/>
  <c r="E43" i="2"/>
  <c r="G42" i="2"/>
  <c r="E42" i="2"/>
  <c r="G41" i="2"/>
  <c r="E41" i="2"/>
  <c r="E40" i="2"/>
  <c r="G40" i="2" s="1"/>
  <c r="G39" i="2"/>
  <c r="E39" i="2"/>
  <c r="G38" i="2"/>
  <c r="E38" i="2"/>
  <c r="G37" i="2"/>
  <c r="E37" i="2"/>
  <c r="G36" i="2"/>
  <c r="E36" i="2"/>
  <c r="G35" i="2"/>
  <c r="E35" i="2"/>
  <c r="G34" i="2"/>
  <c r="E34" i="2"/>
  <c r="G33" i="2"/>
  <c r="E33" i="2"/>
  <c r="G32" i="2"/>
  <c r="E32" i="2"/>
  <c r="E31" i="2"/>
  <c r="G31" i="2" s="1"/>
  <c r="G30" i="2"/>
  <c r="E30" i="2"/>
  <c r="G29" i="2"/>
  <c r="E29" i="2"/>
  <c r="E28" i="2"/>
  <c r="G28" i="2" s="1"/>
  <c r="G27" i="2"/>
  <c r="E27" i="2"/>
  <c r="G26" i="2"/>
  <c r="E26" i="2"/>
  <c r="E25" i="2"/>
  <c r="G25" i="2" s="1"/>
  <c r="E24" i="2"/>
  <c r="G24" i="2" s="1"/>
  <c r="G23" i="2"/>
  <c r="E23" i="2"/>
  <c r="G22" i="2"/>
  <c r="E22" i="2"/>
  <c r="G21" i="2"/>
  <c r="E21" i="2"/>
  <c r="E20" i="2"/>
  <c r="G20" i="2" s="1"/>
  <c r="G19" i="2"/>
  <c r="E19" i="2"/>
  <c r="G18" i="2"/>
  <c r="E18" i="2"/>
  <c r="E17" i="2"/>
  <c r="G17" i="2" s="1"/>
  <c r="G16" i="2"/>
  <c r="E16" i="2"/>
  <c r="E15" i="2"/>
  <c r="G15" i="2" s="1"/>
  <c r="G14" i="2"/>
  <c r="E14" i="2"/>
  <c r="G13" i="2"/>
  <c r="E13" i="2"/>
  <c r="E12" i="2"/>
  <c r="G12" i="2" s="1"/>
  <c r="G11" i="2"/>
  <c r="E11" i="2"/>
  <c r="E10" i="2"/>
  <c r="G10" i="2" s="1"/>
  <c r="G9" i="2"/>
  <c r="E9" i="2"/>
  <c r="G8" i="2"/>
  <c r="E8" i="2"/>
  <c r="G7" i="2"/>
  <c r="E7" i="2"/>
  <c r="G6" i="2"/>
  <c r="E6" i="2"/>
  <c r="G5" i="2"/>
  <c r="E5" i="2"/>
  <c r="J4" i="2"/>
  <c r="G4" i="2"/>
  <c r="E4" i="2"/>
  <c r="J3" i="2"/>
  <c r="E3" i="2"/>
  <c r="G3" i="2" s="1"/>
  <c r="J2" i="2"/>
  <c r="G2" i="2"/>
  <c r="E2" i="2"/>
  <c r="B210" i="2" l="1"/>
  <c r="B211" i="2"/>
  <c r="B209" i="2"/>
</calcChain>
</file>

<file path=xl/sharedStrings.xml><?xml version="1.0" encoding="utf-8"?>
<sst xmlns="http://schemas.openxmlformats.org/spreadsheetml/2006/main" count="1062" uniqueCount="361">
  <si>
    <t>MILK DELIVERY SUBSCRIPTION TRACKER - USER GUIDE</t>
  </si>
  <si>
    <t>📋 HOW TO USE THIS TRACKER:</t>
  </si>
  <si>
    <t>1. DAILY DELIVERIES SHEET:</t>
  </si>
  <si>
    <t xml:space="preserve">   • Add new delivery records daily</t>
  </si>
  <si>
    <t xml:space="preserve">   • Date, Customer, Quantity, and Rate are input fields</t>
  </si>
  <si>
    <t xml:space="preserve">   • Daily Cost and Balance are calculated automatically</t>
  </si>
  <si>
    <t xml:space="preserve">   • Use dropdown in 'Paid' column (Yes/No)</t>
  </si>
  <si>
    <t xml:space="preserve">   • Red highlighting shows unpaid amounts</t>
  </si>
  <si>
    <t xml:space="preserve">   • Use AutoFilter to filter by customer</t>
  </si>
  <si>
    <t>2. CUSTOMER SUMMARY SHEET:</t>
  </si>
  <si>
    <t xml:space="preserve">   • Shows customer-wise totals</t>
  </si>
  <si>
    <t xml:space="preserve">   • Automatically updates when you add data</t>
  </si>
  <si>
    <t>3. CHARTS &amp; ANALYTICS SHEET:</t>
  </si>
  <si>
    <t xml:space="preserve">   • 5 charts showing different analysis</t>
  </si>
  <si>
    <t xml:space="preserve">   • Charts update automatically with new data</t>
  </si>
  <si>
    <t>4. DASHBOARD SHEET:</t>
  </si>
  <si>
    <t xml:space="preserve">   • Executive summary with KPIs</t>
  </si>
  <si>
    <t xml:space="preserve">   • Top customers by revenue</t>
  </si>
  <si>
    <t>💡 KEY FORMULAS USED:</t>
  </si>
  <si>
    <t xml:space="preserve">   • Daily Cost = Quantity × Rate per L</t>
  </si>
  <si>
    <t xml:space="preserve">   • Balance = IF(Paid='No', Daily Cost, 0)</t>
  </si>
  <si>
    <t xml:space="preserve">   • Monthly totals use SUM and COUNTA functions</t>
  </si>
  <si>
    <t>🎨 CONDITIONAL FORMATTING:</t>
  </si>
  <si>
    <t xml:space="preserve">   • Green = Paid entries</t>
  </si>
  <si>
    <t xml:space="preserve">   • Red = Unpaid entries and outstanding balances</t>
  </si>
  <si>
    <t>📊 CHARTS INCLUDED:</t>
  </si>
  <si>
    <t xml:space="preserve">   1. Customer-wise Total Sales (Bar Chart)</t>
  </si>
  <si>
    <t xml:space="preserve">   2. Paid vs Unpaid Amount (Pie Chart)</t>
  </si>
  <si>
    <t xml:space="preserve">   3. Daily Sales Trend (Line Chart)</t>
  </si>
  <si>
    <t xml:space="preserve">   4. Outstanding Balance by Customer (Bar Chart)</t>
  </si>
  <si>
    <t xml:space="preserve">   5. Quantity Distribution by Customer (Pie Chart)</t>
  </si>
  <si>
    <t>⚙️ FEATURES:</t>
  </si>
  <si>
    <t xml:space="preserve">   ✓ Auto-calculation formulas</t>
  </si>
  <si>
    <t xml:space="preserve">   ✓ Data validation for Paid column</t>
  </si>
  <si>
    <t xml:space="preserve">   ✓ AutoFilter for easy filtering</t>
  </si>
  <si>
    <t xml:space="preserve">   ✓ Professional formatting</t>
  </si>
  <si>
    <t xml:space="preserve">   ✓ Monthly summary calculations</t>
  </si>
  <si>
    <t xml:space="preserve">   ✓ Real-time chart updates</t>
  </si>
  <si>
    <t>📝 TO ADD NEW DATA:</t>
  </si>
  <si>
    <t xml:space="preserve">   1. Go to 'Daily Deliveries' sheet</t>
  </si>
  <si>
    <t xml:space="preserve">   2. Add new row with Date, Customer, Quantity, Rate</t>
  </si>
  <si>
    <t xml:space="preserve">   3. Select 'Yes' or 'No' for Paid status</t>
  </si>
  <si>
    <t xml:space="preserve">   4. Formulas will calculate Daily Cost and Balance</t>
  </si>
  <si>
    <t xml:space="preserve">   5. Charts and summaries update automatically</t>
  </si>
  <si>
    <t>🔧 CUSTOMIZATION:</t>
  </si>
  <si>
    <t xml:space="preserve">   • Change rate per liter in Rate column</t>
  </si>
  <si>
    <t xml:space="preserve">   • Add more customers as needed</t>
  </si>
  <si>
    <t xml:space="preserve">   • Modify conditional formatting colors if desired</t>
  </si>
  <si>
    <t xml:space="preserve">   • Extend date range for other months</t>
  </si>
  <si>
    <t>📞 SUPPORT:</t>
  </si>
  <si>
    <t xml:space="preserve">   This tracker is designed for educational purposes.</t>
  </si>
  <si>
    <t xml:space="preserve">   Perfect for learning Excel formulas and features!</t>
  </si>
  <si>
    <t>Date</t>
  </si>
  <si>
    <t>Customer</t>
  </si>
  <si>
    <t>Quantity (L)</t>
  </si>
  <si>
    <t>Rate per L</t>
  </si>
  <si>
    <t>Daily Cost</t>
  </si>
  <si>
    <t>Paid</t>
  </si>
  <si>
    <t>Balance</t>
  </si>
  <si>
    <t>Quick Stats</t>
  </si>
  <si>
    <t>Ravi</t>
  </si>
  <si>
    <t>Yes</t>
  </si>
  <si>
    <t>Total Customers:</t>
  </si>
  <si>
    <t>Priya</t>
  </si>
  <si>
    <t>No</t>
  </si>
  <si>
    <t>Today's Sales:</t>
  </si>
  <si>
    <t>Sunita</t>
  </si>
  <si>
    <t>Unpaid Count:</t>
  </si>
  <si>
    <t>Kavita</t>
  </si>
  <si>
    <t>Deepak</t>
  </si>
  <si>
    <t>Meera</t>
  </si>
  <si>
    <t>Rajesh</t>
  </si>
  <si>
    <t>Amit</t>
  </si>
  <si>
    <t>Monthly Summary</t>
  </si>
  <si>
    <t>Value</t>
  </si>
  <si>
    <t>Total Deliveries</t>
  </si>
  <si>
    <t>Total Quantity (L)</t>
  </si>
  <si>
    <t>Total Revenue</t>
  </si>
  <si>
    <t>Total Collected</t>
  </si>
  <si>
    <t>Outstanding Balance</t>
  </si>
  <si>
    <t>Total Due</t>
  </si>
  <si>
    <t>Outstanding</t>
  </si>
  <si>
    <t>Amount Paid</t>
  </si>
  <si>
    <t>Payment Status</t>
  </si>
  <si>
    <t>Unpaid</t>
  </si>
  <si>
    <t>Daily Sales</t>
  </si>
  <si>
    <t>MILK DELIVERY SUBSCRIPTION TRACKER - JULY 2025 DASHBOARD</t>
  </si>
  <si>
    <t>Total Customers</t>
  </si>
  <si>
    <t>Amount Collected</t>
  </si>
  <si>
    <t>Collection %</t>
  </si>
  <si>
    <t>Avg Daily Sales</t>
  </si>
  <si>
    <t>Total Quantity</t>
  </si>
  <si>
    <t>₹14540.00</t>
  </si>
  <si>
    <t>₹10160.00</t>
  </si>
  <si>
    <t>₹4380.00</t>
  </si>
  <si>
    <t>69.9%</t>
  </si>
  <si>
    <t>₹469.03</t>
  </si>
  <si>
    <t>363.5L</t>
  </si>
  <si>
    <t>TOP CUSTOMERS BY REVENUE</t>
  </si>
  <si>
    <t>Rank</t>
  </si>
  <si>
    <t>Revenue</t>
  </si>
  <si>
    <t>₹2060.00</t>
  </si>
  <si>
    <t>₹700.00</t>
  </si>
  <si>
    <t>66.0%</t>
  </si>
  <si>
    <t>₹2040.00</t>
  </si>
  <si>
    <t>₹480.00</t>
  </si>
  <si>
    <t>76.5%</t>
  </si>
  <si>
    <t>₹1980.00</t>
  </si>
  <si>
    <t>₹420.00</t>
  </si>
  <si>
    <t>78.8%</t>
  </si>
  <si>
    <t>₹1900.00</t>
  </si>
  <si>
    <t>77.9%</t>
  </si>
  <si>
    <t>₹1700.00</t>
  </si>
  <si>
    <t>₹740.00</t>
  </si>
  <si>
    <t>56.5%</t>
  </si>
  <si>
    <t>₹1680.00</t>
  </si>
  <si>
    <t>56.0%</t>
  </si>
  <si>
    <t>₹1600.00</t>
  </si>
  <si>
    <t>₹400.00</t>
  </si>
  <si>
    <t>75.0%</t>
  </si>
  <si>
    <t>₹1580.00</t>
  </si>
  <si>
    <t>69.6%</t>
  </si>
  <si>
    <t>Expand models</t>
  </si>
  <si>
    <t>LOW</t>
  </si>
  <si>
    <t>EXCELLENT</t>
  </si>
  <si>
    <t>Predictive Analytics</t>
  </si>
  <si>
    <t>Enhance monitoring</t>
  </si>
  <si>
    <t>MEDIUM</t>
  </si>
  <si>
    <t>GOOD</t>
  </si>
  <si>
    <t>Fraud Prevention</t>
  </si>
  <si>
    <t>Continue standards</t>
  </si>
  <si>
    <t>Data Quality</t>
  </si>
  <si>
    <t>Maintain quality</t>
  </si>
  <si>
    <t>Customer Satisfaction</t>
  </si>
  <si>
    <t>Optimize routes</t>
  </si>
  <si>
    <t>CLOSE TO TARGET</t>
  </si>
  <si>
    <t>Operations</t>
  </si>
  <si>
    <t>Monitor closely</t>
  </si>
  <si>
    <t>Risk Management</t>
  </si>
  <si>
    <t>Improve collections</t>
  </si>
  <si>
    <t>HIGH</t>
  </si>
  <si>
    <t>NEEDS IMPROVEMENT</t>
  </si>
  <si>
    <t>Revenue Management</t>
  </si>
  <si>
    <t>Increase marketing</t>
  </si>
  <si>
    <t>Customer Acquisition</t>
  </si>
  <si>
    <t>Next_Action</t>
  </si>
  <si>
    <t>Priority</t>
  </si>
  <si>
    <t>Status</t>
  </si>
  <si>
    <t>Performance_Gap</t>
  </si>
  <si>
    <t>Benchmark_Score</t>
  </si>
  <si>
    <t>Current_Score</t>
  </si>
  <si>
    <t>Business_Area</t>
  </si>
  <si>
    <t>Column1</t>
  </si>
  <si>
    <t>Column2</t>
  </si>
  <si>
    <t>Column3</t>
  </si>
  <si>
    <t>Column4</t>
  </si>
  <si>
    <t>Column5</t>
  </si>
  <si>
    <t>Column6</t>
  </si>
  <si>
    <t>Column7</t>
  </si>
  <si>
    <t xml:space="preserve">Business Intelligence </t>
  </si>
  <si>
    <t>CRITICAL</t>
  </si>
  <si>
    <t>Volume investigation</t>
  </si>
  <si>
    <t>WARNING</t>
  </si>
  <si>
    <t>2025-07-29</t>
  </si>
  <si>
    <t>Volume Spikes</t>
  </si>
  <si>
    <t>Time pattern review</t>
  </si>
  <si>
    <t>ATTENTION</t>
  </si>
  <si>
    <t>2025-07-30</t>
  </si>
  <si>
    <t>Time-based Suspicions</t>
  </si>
  <si>
    <t>Location verification</t>
  </si>
  <si>
    <t>CLEAR</t>
  </si>
  <si>
    <t>2025-07-25</t>
  </si>
  <si>
    <t>Geographic Anomalies</t>
  </si>
  <si>
    <t>Pattern analysis</t>
  </si>
  <si>
    <t>MONITOR</t>
  </si>
  <si>
    <t>2025-07-31</t>
  </si>
  <si>
    <t>Unusual Order Patterns</t>
  </si>
  <si>
    <t>Continue monitoring</t>
  </si>
  <si>
    <t>None</t>
  </si>
  <si>
    <t>Duplicate Transactions</t>
  </si>
  <si>
    <t>Regular checks</t>
  </si>
  <si>
    <t>Temporal Irregularities</t>
  </si>
  <si>
    <t>Maintain validation</t>
  </si>
  <si>
    <t>Data Inconsistencies</t>
  </si>
  <si>
    <t>Revenue pattern analysis</t>
  </si>
  <si>
    <t>Revenue Pattern Anomalies</t>
  </si>
  <si>
    <t>Immediate investigation</t>
  </si>
  <si>
    <t>2025-07-28</t>
  </si>
  <si>
    <t>Customer Behavior Anomalies</t>
  </si>
  <si>
    <t>Customer follow-up</t>
  </si>
  <si>
    <t>Payment Irregularities</t>
  </si>
  <si>
    <t>Quantity Outliers</t>
  </si>
  <si>
    <t>Price Manipulation</t>
  </si>
  <si>
    <t>Financial_Impact</t>
  </si>
  <si>
    <t>Action_Required</t>
  </si>
  <si>
    <t>Last_Detection</t>
  </si>
  <si>
    <t>Confidence_Level</t>
  </si>
  <si>
    <t>Incidents_Count</t>
  </si>
  <si>
    <t>Risk_Level</t>
  </si>
  <si>
    <t>Alert_Category</t>
  </si>
  <si>
    <t>→ Stable</t>
  </si>
  <si>
    <t>Excellent</t>
  </si>
  <si>
    <t>%</t>
  </si>
  <si>
    <t>Data Quality Score</t>
  </si>
  <si>
    <t>↗ Increasing</t>
  </si>
  <si>
    <t>Attention Needed</t>
  </si>
  <si>
    <t>Churn Risk</t>
  </si>
  <si>
    <t>↗ Growing</t>
  </si>
  <si>
    <t>Ratio</t>
  </si>
  <si>
    <t>LTV/CAC Ratio</t>
  </si>
  <si>
    <t>↘ Improving</t>
  </si>
  <si>
    <t>Above Target</t>
  </si>
  <si>
    <t>₹</t>
  </si>
  <si>
    <t>Customer Acquisition Cost</t>
  </si>
  <si>
    <t>Below Target</t>
  </si>
  <si>
    <t>Orders</t>
  </si>
  <si>
    <t>Daily Orders</t>
  </si>
  <si>
    <t>Close to Target</t>
  </si>
  <si>
    <t>Average Order Value</t>
  </si>
  <si>
    <t>↘ Decreasing</t>
  </si>
  <si>
    <t>Critical Alert</t>
  </si>
  <si>
    <t>Total Outstanding</t>
  </si>
  <si>
    <t>↗ Worsening</t>
  </si>
  <si>
    <t>Count</t>
  </si>
  <si>
    <t>High Risk Customers</t>
  </si>
  <si>
    <t>Average CLV</t>
  </si>
  <si>
    <t>Active Customers</t>
  </si>
  <si>
    <t>↗ Improving</t>
  </si>
  <si>
    <t>Needs Improvement</t>
  </si>
  <si>
    <t>Collection Efficiency</t>
  </si>
  <si>
    <t>Performance_Score</t>
  </si>
  <si>
    <t>Trend</t>
  </si>
  <si>
    <t>Variance</t>
  </si>
  <si>
    <t>Unit</t>
  </si>
  <si>
    <t>Target_Value</t>
  </si>
  <si>
    <t>Current_Value</t>
  </si>
  <si>
    <t>KPI</t>
  </si>
  <si>
    <t>Executive Dashboard</t>
  </si>
  <si>
    <t>Reward Loyalty</t>
  </si>
  <si>
    <t>VIP Customer</t>
  </si>
  <si>
    <t>Payment Follow-up</t>
  </si>
  <si>
    <t>High Value Risk</t>
  </si>
  <si>
    <t>Standard Service</t>
  </si>
  <si>
    <t>IMMEDIATE INTERVENTION</t>
  </si>
  <si>
    <t>Regular Check-in</t>
  </si>
  <si>
    <t>Maintain Excellence</t>
  </si>
  <si>
    <t>Payment Plan Setup</t>
  </si>
  <si>
    <t>Enhanced Monitoring</t>
  </si>
  <si>
    <t>Growth Potential</t>
  </si>
  <si>
    <t>Last Order Days Ago</t>
  </si>
  <si>
    <t>Recommended Action</t>
  </si>
  <si>
    <t>Churn Probability</t>
  </si>
  <si>
    <t>Customer Segment</t>
  </si>
  <si>
    <t>Predicted CLV</t>
  </si>
  <si>
    <t>Risk Category</t>
  </si>
  <si>
    <t>Risk Score</t>
  </si>
  <si>
    <t>Default Rate</t>
  </si>
  <si>
    <t>Collection Rate</t>
  </si>
  <si>
    <t>Avg Order Value</t>
  </si>
  <si>
    <t>Order Frequency</t>
  </si>
  <si>
    <t>Customer Analysis</t>
  </si>
  <si>
    <t>Day of Week</t>
  </si>
  <si>
    <t>Daily Revenue</t>
  </si>
  <si>
    <t>Daily Quantity L</t>
  </si>
  <si>
    <t>Outstanding Daily</t>
  </si>
  <si>
    <t>Week Number</t>
  </si>
  <si>
    <t>Revenue MA3</t>
  </si>
  <si>
    <t>Revenue MA7</t>
  </si>
  <si>
    <t>Quantity MA3</t>
  </si>
  <si>
    <t>Revenue Anomaly</t>
  </si>
  <si>
    <t>Upper Control Limit</t>
  </si>
  <si>
    <t>Lower Control Limit</t>
  </si>
  <si>
    <t>Target Revenue</t>
  </si>
  <si>
    <t>Tuesday</t>
  </si>
  <si>
    <t>NO</t>
  </si>
  <si>
    <t>Wednesday</t>
  </si>
  <si>
    <t>Thursday</t>
  </si>
  <si>
    <t>Friday</t>
  </si>
  <si>
    <t>Saturday</t>
  </si>
  <si>
    <t>Sunday</t>
  </si>
  <si>
    <t>Monday</t>
  </si>
  <si>
    <t>YES</t>
  </si>
  <si>
    <t>Data Analytics</t>
  </si>
  <si>
    <t>↗</t>
  </si>
  <si>
    <t>Sales</t>
  </si>
  <si>
    <t>Monthly</t>
  </si>
  <si>
    <t>Financial</t>
  </si>
  <si>
    <t>Revenue Growth</t>
  </si>
  <si>
    <t>↘</t>
  </si>
  <si>
    <t>Customer Success</t>
  </si>
  <si>
    <t>Weekly</t>
  </si>
  <si>
    <t>count</t>
  </si>
  <si>
    <t>Customer Complaints</t>
  </si>
  <si>
    <t>→</t>
  </si>
  <si>
    <t>Daily</t>
  </si>
  <si>
    <t>Order Fulfillment</t>
  </si>
  <si>
    <t>hours</t>
  </si>
  <si>
    <t>Response Time</t>
  </si>
  <si>
    <t>IT</t>
  </si>
  <si>
    <t>Quality</t>
  </si>
  <si>
    <t>Data Accuracy</t>
  </si>
  <si>
    <t>Risk Team</t>
  </si>
  <si>
    <t>Risk</t>
  </si>
  <si>
    <t>Fraud Detection Rate</t>
  </si>
  <si>
    <t>Marketing</t>
  </si>
  <si>
    <t>Cost Per Acquisition</t>
  </si>
  <si>
    <t>Market</t>
  </si>
  <si>
    <t>Market Share</t>
  </si>
  <si>
    <t>Finance</t>
  </si>
  <si>
    <t>Profit Margin</t>
  </si>
  <si>
    <t>Delivery Efficiency</t>
  </si>
  <si>
    <t>orders</t>
  </si>
  <si>
    <t>Order Volume</t>
  </si>
  <si>
    <t>Customer Retention</t>
  </si>
  <si>
    <t>Trend Direction</t>
  </si>
  <si>
    <t>Performance Rating</t>
  </si>
  <si>
    <t>Owner</t>
  </si>
  <si>
    <t>Frequency</t>
  </si>
  <si>
    <t>Target Value</t>
  </si>
  <si>
    <t>Current Value</t>
  </si>
  <si>
    <t>Category</t>
  </si>
  <si>
    <t>KPI Name</t>
  </si>
  <si>
    <t>KPI Tracking :- Ongoing monitoring framework with 16 key performance indicators</t>
  </si>
  <si>
    <t>Avg Collection Rate</t>
  </si>
  <si>
    <t>Avg Orders</t>
  </si>
  <si>
    <t>Total Orders</t>
  </si>
  <si>
    <t>Avg Quantity</t>
  </si>
  <si>
    <t>Revenue StdDev</t>
  </si>
  <si>
    <t>Avg Revenue</t>
  </si>
  <si>
    <t>Weekly_Summary - Aggregated weekly performance metrics and trends</t>
  </si>
  <si>
    <t>D</t>
  </si>
  <si>
    <t>C</t>
  </si>
  <si>
    <t>B</t>
  </si>
  <si>
    <t>A</t>
  </si>
  <si>
    <t>Performance Grade</t>
  </si>
  <si>
    <t>Overall Score</t>
  </si>
  <si>
    <t>Collection Rank</t>
  </si>
  <si>
    <t>Risk Rank</t>
  </si>
  <si>
    <t>CLV Rank</t>
  </si>
  <si>
    <t>Revenue Rank</t>
  </si>
  <si>
    <r>
      <t>Customer_Comparison - Customer ranking matrix with performance grades (</t>
    </r>
    <r>
      <rPr>
        <b/>
        <sz val="18"/>
        <color rgb="FF3C8900"/>
        <rFont val="Century Schoolbook"/>
        <family val="1"/>
      </rPr>
      <t>A+</t>
    </r>
    <r>
      <rPr>
        <b/>
        <sz val="18"/>
        <color theme="4" tint="-0.249977111117893"/>
        <rFont val="Century Schoolbook"/>
        <family val="1"/>
      </rPr>
      <t xml:space="preserve"> to </t>
    </r>
    <r>
      <rPr>
        <b/>
        <sz val="18"/>
        <color rgb="FFF10000"/>
        <rFont val="Century Schoolbook"/>
        <family val="1"/>
      </rPr>
      <t>D</t>
    </r>
    <r>
      <rPr>
        <b/>
        <sz val="18"/>
        <color theme="4" tint="-0.249977111117893"/>
        <rFont val="Century Schoolbook"/>
        <family val="1"/>
      </rPr>
      <t>)</t>
    </r>
  </si>
  <si>
    <t>Week_4</t>
  </si>
  <si>
    <t>Week_3</t>
  </si>
  <si>
    <t>Week_2</t>
  </si>
  <si>
    <t>Week_1</t>
  </si>
  <si>
    <t>Risk_Heatmap - Weekly risk progression visualization across all customers</t>
  </si>
  <si>
    <t>December 2025</t>
  </si>
  <si>
    <t>November 2025</t>
  </si>
  <si>
    <t>October 2025</t>
  </si>
  <si>
    <t>September 2025</t>
  </si>
  <si>
    <t>August 2025</t>
  </si>
  <si>
    <t>Expected ROI</t>
  </si>
  <si>
    <t>Investment Required</t>
  </si>
  <si>
    <t>Growth Rate</t>
  </si>
  <si>
    <t>Risk Level</t>
  </si>
  <si>
    <t>Projected Collection Rate</t>
  </si>
  <si>
    <t>Projected Customers</t>
  </si>
  <si>
    <t>Projected Revenue</t>
  </si>
  <si>
    <t>Month</t>
  </si>
  <si>
    <t>Monthly_Projections - Future forecasting with growth predictions and ROI analysis</t>
  </si>
  <si>
    <t>Fraud_Detection - Security alerts, risk assessment, and investigation tracking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</si>
</sst>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\ h:mm:ss"/>
    <numFmt numFmtId="165" formatCode="dd\-mm\-yyyy"/>
    <numFmt numFmtId="166" formatCode="\₹0"/>
    <numFmt numFmtId="167" formatCode="yyyy\-mm\-dd\ hh:mm:ss"/>
  </numFmts>
  <fonts count="29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b/>
      <sz val="11"/>
      <name val="Calibri"/>
    </font>
    <font>
      <b/>
      <sz val="16"/>
      <color rgb="FFFFFFFF"/>
      <name val="Calibri"/>
    </font>
    <font>
      <b/>
      <sz val="10"/>
      <name val="Calibri"/>
    </font>
    <font>
      <b/>
      <sz val="12"/>
      <color rgb="FF2F5597"/>
      <name val="Calibri"/>
    </font>
    <font>
      <b/>
      <sz val="12"/>
      <name val="Calibri"/>
    </font>
    <font>
      <b/>
      <sz val="11"/>
      <color rgb="FF366092"/>
      <name val="Calibri"/>
    </font>
    <font>
      <sz val="11"/>
      <color rgb="FF444444"/>
      <name val="Calibri"/>
    </font>
    <font>
      <sz val="11"/>
      <color rgb="FF008000"/>
      <name val="Calibri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Bernard MT Condensed"/>
      <family val="1"/>
    </font>
    <font>
      <b/>
      <sz val="11"/>
      <name val="Calibri"/>
      <family val="2"/>
    </font>
    <font>
      <sz val="24"/>
      <color theme="4" tint="0.79998168889431442"/>
      <name val="Bernard MT Condensed"/>
      <family val="1"/>
    </font>
    <font>
      <b/>
      <sz val="22"/>
      <color rgb="FF7030A0"/>
      <name val="Century Schoolbook"/>
      <family val="1"/>
    </font>
    <font>
      <b/>
      <sz val="18"/>
      <color theme="1"/>
      <name val="Century Schoolbook"/>
      <family val="1"/>
    </font>
    <font>
      <sz val="20"/>
      <color rgb="FF60A500"/>
      <name val="Calibri"/>
      <family val="2"/>
      <scheme val="minor"/>
    </font>
    <font>
      <b/>
      <sz val="20"/>
      <color rgb="FF60A500"/>
      <name val="Calibri"/>
      <family val="2"/>
      <scheme val="minor"/>
    </font>
    <font>
      <b/>
      <sz val="18"/>
      <color theme="7" tint="-0.249977111117893"/>
      <name val="Century Schoolbook"/>
      <family val="1"/>
    </font>
    <font>
      <b/>
      <sz val="18"/>
      <color theme="4" tint="-0.249977111117893"/>
      <name val="Century Schoolbook"/>
      <family val="1"/>
    </font>
    <font>
      <b/>
      <sz val="18"/>
      <color rgb="FF3C8900"/>
      <name val="Century Schoolbook"/>
      <family val="1"/>
    </font>
    <font>
      <b/>
      <sz val="18"/>
      <color rgb="FFF10000"/>
      <name val="Century Schoolbook"/>
      <family val="1"/>
    </font>
    <font>
      <b/>
      <sz val="16"/>
      <color rgb="FFB10000"/>
      <name val="Calibri"/>
      <family val="2"/>
      <scheme val="minor"/>
    </font>
    <font>
      <b/>
      <sz val="11"/>
      <color theme="4" tint="0.79998168889431442"/>
      <name val="Calibri"/>
      <family val="2"/>
      <scheme val="minor"/>
    </font>
    <font>
      <b/>
      <sz val="20"/>
      <color rgb="FF005BA8"/>
      <name val="Calisto MT"/>
      <family val="1"/>
    </font>
    <font>
      <b/>
      <sz val="20"/>
      <color theme="1"/>
      <name val="Calibri"/>
      <family val="2"/>
      <scheme val="minor"/>
    </font>
    <font>
      <b/>
      <sz val="22"/>
      <color rgb="FF66FF33"/>
      <name val="Calibri"/>
      <family val="2"/>
      <scheme val="minor"/>
    </font>
    <font>
      <sz val="22"/>
      <color theme="3" tint="-0.499984740745262"/>
      <name val="Bernard MT Condensed"/>
      <family val="1"/>
    </font>
  </fonts>
  <fills count="29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2F5597"/>
        <bgColor rgb="FF2F5597"/>
      </patternFill>
    </fill>
    <fill>
      <patternFill patternType="solid">
        <fgColor rgb="FFE1E1E1"/>
        <bgColor rgb="FFE1E1E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AE571"/>
        <bgColor indexed="64"/>
      </patternFill>
    </fill>
    <fill>
      <patternFill patternType="solid">
        <fgColor rgb="FF7CEB9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747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6C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A3DBFF"/>
        <bgColor indexed="64"/>
      </patternFill>
    </fill>
    <fill>
      <patternFill patternType="solid">
        <fgColor rgb="FF66FF33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4" tint="0.3999755851924192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theme="4" tint="0.39997558519241921"/>
      </right>
      <top style="thin">
        <color theme="4" tint="0.39997558519241921"/>
      </top>
      <bottom style="thin">
        <color auto="1"/>
      </bottom>
      <diagonal/>
    </border>
    <border>
      <left style="thin">
        <color theme="4" tint="0.3999755851924192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4" tint="0.39997558519241921"/>
      </right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theme="4" tint="0.39997558519241921"/>
      </right>
      <top style="thin">
        <color auto="1"/>
      </top>
      <bottom style="thin">
        <color theme="4" tint="0.3999755851924192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2" applyNumberFormat="0" applyFill="0" applyAlignment="0" applyProtection="0"/>
  </cellStyleXfs>
  <cellXfs count="91">
    <xf numFmtId="0" fontId="0" fillId="0" borderId="0" xfId="0"/>
    <xf numFmtId="0" fontId="1" fillId="2" borderId="1" xfId="0" applyFont="1" applyFill="1" applyBorder="1" applyAlignment="1">
      <alignment horizontal="center"/>
    </xf>
    <xf numFmtId="0" fontId="6" fillId="0" borderId="0" xfId="0" applyFont="1"/>
    <xf numFmtId="0" fontId="0" fillId="0" borderId="1" xfId="0" applyBorder="1"/>
    <xf numFmtId="0" fontId="2" fillId="0" borderId="0" xfId="0" applyFont="1"/>
    <xf numFmtId="164" fontId="0" fillId="0" borderId="0" xfId="0" applyNumberFormat="1"/>
    <xf numFmtId="0" fontId="4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center"/>
    </xf>
    <xf numFmtId="0" fontId="10" fillId="0" borderId="1" xfId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left"/>
    </xf>
    <xf numFmtId="0" fontId="0" fillId="10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14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15" borderId="0" xfId="0" applyFill="1" applyAlignment="1">
      <alignment horizontal="left"/>
    </xf>
    <xf numFmtId="0" fontId="0" fillId="1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17" borderId="0" xfId="0" applyFill="1" applyAlignment="1">
      <alignment horizontal="left"/>
    </xf>
    <xf numFmtId="0" fontId="13" fillId="0" borderId="6" xfId="0" applyFont="1" applyBorder="1" applyAlignment="1">
      <alignment horizontal="left" vertical="top"/>
    </xf>
    <xf numFmtId="0" fontId="14" fillId="18" borderId="0" xfId="0" applyFont="1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0" fillId="21" borderId="0" xfId="0" applyFill="1" applyAlignment="1">
      <alignment horizontal="center" vertical="center" wrapText="1"/>
    </xf>
    <xf numFmtId="0" fontId="0" fillId="21" borderId="0" xfId="0" applyFill="1" applyAlignment="1">
      <alignment horizontal="center" vertical="center" wrapText="1"/>
    </xf>
    <xf numFmtId="0" fontId="15" fillId="21" borderId="0" xfId="0" applyFont="1" applyFill="1" applyAlignment="1">
      <alignment horizontal="center" vertical="center" wrapText="1"/>
    </xf>
    <xf numFmtId="167" fontId="0" fillId="0" borderId="0" xfId="0" applyNumberFormat="1" applyAlignment="1">
      <alignment horizontal="center" vertical="center" wrapText="1"/>
    </xf>
    <xf numFmtId="0" fontId="16" fillId="22" borderId="0" xfId="0" applyFont="1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0" borderId="0" xfId="0" applyAlignment="1">
      <alignment wrapText="1"/>
    </xf>
    <xf numFmtId="0" fontId="13" fillId="0" borderId="6" xfId="0" applyFont="1" applyBorder="1" applyAlignment="1">
      <alignment horizontal="center" vertical="top" wrapText="1"/>
    </xf>
    <xf numFmtId="0" fontId="18" fillId="23" borderId="19" xfId="0" applyFont="1" applyFill="1" applyBorder="1" applyAlignment="1">
      <alignment horizontal="center" vertical="center" wrapText="1"/>
    </xf>
    <xf numFmtId="0" fontId="17" fillId="23" borderId="19" xfId="0" applyFont="1" applyFill="1" applyBorder="1" applyAlignment="1">
      <alignment horizontal="center" vertical="center" wrapText="1"/>
    </xf>
    <xf numFmtId="0" fontId="19" fillId="2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13" borderId="0" xfId="0" applyFill="1" applyAlignment="1">
      <alignment horizontal="center" vertical="center" wrapText="1"/>
    </xf>
    <xf numFmtId="0" fontId="0" fillId="25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20" fillId="26" borderId="19" xfId="0" applyFont="1" applyFill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/>
    </xf>
    <xf numFmtId="0" fontId="23" fillId="8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5" fillId="27" borderId="19" xfId="0" applyFont="1" applyFill="1" applyBorder="1" applyAlignment="1">
      <alignment horizontal="center" vertical="center" wrapText="1"/>
    </xf>
    <xf numFmtId="0" fontId="26" fillId="27" borderId="19" xfId="0" applyFont="1" applyFill="1" applyBorder="1" applyAlignment="1">
      <alignment horizontal="center" vertical="center" wrapText="1"/>
    </xf>
    <xf numFmtId="0" fontId="27" fillId="25" borderId="0" xfId="0" applyFont="1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28" fillId="5" borderId="0" xfId="0" applyFont="1" applyFill="1" applyBorder="1" applyAlignment="1">
      <alignment horizontal="center" vertical="center"/>
    </xf>
  </cellXfs>
  <cellStyles count="2">
    <cellStyle name="Linked Cell" xfId="1" builtinId="24"/>
    <cellStyle name="Normal" xfId="0" builtinId="0"/>
  </cellStyles>
  <dxfs count="14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4" tint="0.7999816888943144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4" tint="0.7999816888943144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4" tint="0.7999816888943144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family val="2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7" formatCode="yyyy\-mm\-dd\ hh:mm:ss"/>
      <alignment horizontal="center"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top style="thin">
          <color auto="1"/>
        </top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366092"/>
          <bgColor rgb="FF36609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\₹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dd\-mm\-yyyy"/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366092"/>
          <bgColor rgb="FF36609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3399FF"/>
      <color rgb="FF66FF33"/>
      <color rgb="FF55ED60"/>
      <color rgb="FFFF3300"/>
      <color rgb="FF00CC00"/>
      <color rgb="FF0066FF"/>
      <color rgb="FFFF66FF"/>
      <color rgb="FF9928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bg1"/>
                </a:solidFill>
              </a:rPr>
              <a:t>Customer-wise Total Sales (July 2025)</a:t>
            </a:r>
          </a:p>
        </c:rich>
      </c:tx>
      <c:layout>
        <c:manualLayout>
          <c:xMode val="edge"/>
          <c:yMode val="edge"/>
          <c:x val="0.16533148148148147"/>
          <c:y val="1.28205128205128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981481481481479E-2"/>
          <c:y val="9.8777777777777784E-2"/>
          <c:w val="0.92072342740468338"/>
          <c:h val="0.78874330951125338"/>
        </c:manualLayout>
      </c:layout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1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CA4-4998-BF4D-9D99C0BFD023}"/>
              </c:ext>
            </c:extLst>
          </c:dPt>
          <c:dPt>
            <c:idx val="1"/>
            <c:invertIfNegative val="1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CA4-4998-BF4D-9D99C0BFD023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3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CA4-4998-BF4D-9D99C0BFD023}"/>
              </c:ext>
            </c:extLst>
          </c:dPt>
          <c:dPt>
            <c:idx val="3"/>
            <c:invertIfNegative val="1"/>
            <c:bubble3D val="0"/>
            <c:spPr>
              <a:solidFill>
                <a:schemeClr val="accent4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7CA4-4998-BF4D-9D99C0BFD023}"/>
              </c:ext>
            </c:extLst>
          </c:dPt>
          <c:dPt>
            <c:idx val="4"/>
            <c:invertIfNegative val="1"/>
            <c:bubble3D val="0"/>
            <c:spPr>
              <a:solidFill>
                <a:schemeClr val="accent5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7CA4-4998-BF4D-9D99C0BFD023}"/>
              </c:ext>
            </c:extLst>
          </c:dPt>
          <c:dPt>
            <c:idx val="5"/>
            <c:invertIfNegative val="1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7CA4-4998-BF4D-9D99C0BFD023}"/>
              </c:ext>
            </c:extLst>
          </c:dPt>
          <c:dPt>
            <c:idx val="6"/>
            <c:invertIfNegative val="1"/>
            <c:bubble3D val="0"/>
            <c:spPr>
              <a:solidFill>
                <a:schemeClr val="accent1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7CA4-4998-BF4D-9D99C0BFD023}"/>
              </c:ext>
            </c:extLst>
          </c:dPt>
          <c:dPt>
            <c:idx val="7"/>
            <c:invertIfNegative val="1"/>
            <c:bubble3D val="0"/>
            <c:spPr>
              <a:solidFill>
                <a:schemeClr val="accent2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7CA4-4998-BF4D-9D99C0BFD0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'Customer Summary'!$A$2:$A$9</c:f>
              <c:strCache>
                <c:ptCount val="8"/>
                <c:pt idx="0">
                  <c:v>Amit</c:v>
                </c:pt>
                <c:pt idx="1">
                  <c:v>Deepak</c:v>
                </c:pt>
                <c:pt idx="2">
                  <c:v>Kavita</c:v>
                </c:pt>
                <c:pt idx="3">
                  <c:v>Meera</c:v>
                </c:pt>
                <c:pt idx="4">
                  <c:v>Priya</c:v>
                </c:pt>
                <c:pt idx="5">
                  <c:v>Rajesh</c:v>
                </c:pt>
                <c:pt idx="6">
                  <c:v>Ravi</c:v>
                </c:pt>
                <c:pt idx="7">
                  <c:v>Sunita</c:v>
                </c:pt>
              </c:strCache>
            </c:strRef>
          </c:cat>
          <c:val>
            <c:numRef>
              <c:f>'Customer Summary'!$C$2:$C$9</c:f>
              <c:numCache>
                <c:formatCode>General</c:formatCode>
                <c:ptCount val="8"/>
                <c:pt idx="0">
                  <c:v>1580</c:v>
                </c:pt>
                <c:pt idx="1">
                  <c:v>1900</c:v>
                </c:pt>
                <c:pt idx="2">
                  <c:v>1700</c:v>
                </c:pt>
                <c:pt idx="3">
                  <c:v>2040</c:v>
                </c:pt>
                <c:pt idx="4">
                  <c:v>2060</c:v>
                </c:pt>
                <c:pt idx="5">
                  <c:v>1600</c:v>
                </c:pt>
                <c:pt idx="6">
                  <c:v>1980</c:v>
                </c:pt>
                <c:pt idx="7">
                  <c:v>1680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5-4EFF-8469-5A82D21CACF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Amount (₹)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1803333333333331E-2"/>
          <c:y val="0.12520862776768293"/>
          <c:w val="0.85289333333333328"/>
          <c:h val="7.2115889359983865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gradFill flip="none" rotWithShape="1">
      <a:gsLst>
        <a:gs pos="22000">
          <a:srgbClr val="9928A8"/>
        </a:gs>
        <a:gs pos="100000">
          <a:srgbClr val="FF66FF"/>
        </a:gs>
      </a:gsLst>
      <a:lin ang="4200000" scaled="0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3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3">
                    <a:lumMod val="20000"/>
                    <a:lumOff val="80000"/>
                  </a:schemeClr>
                </a:solidFill>
              </a:rPr>
              <a:t>Payment Status Distribution (July 2025)</a:t>
            </a:r>
          </a:p>
        </c:rich>
      </c:tx>
      <c:layout>
        <c:manualLayout>
          <c:xMode val="edge"/>
          <c:yMode val="edge"/>
          <c:x val="0.1168774074074074"/>
          <c:y val="2.015238857267553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3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6427777777778"/>
          <c:y val="0.12689318858237408"/>
          <c:w val="0.51129259259259263"/>
          <c:h val="0.90810359231411864"/>
        </c:manualLayout>
      </c:layout>
      <c:pieChart>
        <c:varyColors val="1"/>
        <c:ser>
          <c:idx val="0"/>
          <c:order val="0"/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55ED6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49F-4318-B568-51962EE5609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49F-4318-B568-51962EE5609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'Charts &amp; Analytics'!$A$21:$A$22</c:f>
              <c:strCache>
                <c:ptCount val="2"/>
                <c:pt idx="0">
                  <c:v>Paid</c:v>
                </c:pt>
                <c:pt idx="1">
                  <c:v>Unpaid</c:v>
                </c:pt>
              </c:strCache>
            </c:strRef>
          </c:cat>
          <c:val>
            <c:numRef>
              <c:f>'Charts &amp; Analytics'!$B$21:$B$22</c:f>
              <c:numCache>
                <c:formatCode>General</c:formatCode>
                <c:ptCount val="2"/>
                <c:pt idx="0">
                  <c:v>10160</c:v>
                </c:pt>
                <c:pt idx="1">
                  <c:v>4380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F-4318-B568-51962EE5609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gradFill flip="none" rotWithShape="1">
      <a:gsLst>
        <a:gs pos="89000">
          <a:schemeClr val="accent5">
            <a:lumMod val="75000"/>
          </a:schemeClr>
        </a:gs>
        <a:gs pos="53000">
          <a:srgbClr val="00B0F0"/>
        </a:gs>
      </a:gsLst>
      <a:lin ang="4200000" scaled="0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3"/>
  <c:chart>
    <c:title>
      <c:tx>
        <c:rich>
          <a:bodyPr/>
          <a:lstStyle/>
          <a:p>
            <a:pPr>
              <a:defRPr/>
            </a:pPr>
            <a:r>
              <a:rPr lang="en-IN"/>
              <a:t>Daily Sales Trend (July 2025)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8796296296296298E-2"/>
          <c:y val="8.7866332652934989E-2"/>
          <c:w val="0.67629092592592588"/>
          <c:h val="0.85888888888888892"/>
        </c:manualLayout>
      </c:layout>
      <c:lineChart>
        <c:grouping val="standard"/>
        <c:varyColors val="1"/>
        <c:ser>
          <c:idx val="0"/>
          <c:order val="0"/>
          <c:tx>
            <c:strRef>
              <c:f>'Charts &amp; Analytics'!$B$25</c:f>
              <c:strCache>
                <c:ptCount val="1"/>
                <c:pt idx="0">
                  <c:v>Daily Sales</c:v>
                </c:pt>
              </c:strCache>
            </c:strRef>
          </c:tx>
          <c:spPr>
            <a:ln>
              <a:gradFill>
                <a:gsLst>
                  <a:gs pos="35000">
                    <a:srgbClr val="9928A8"/>
                  </a:gs>
                  <a:gs pos="100000">
                    <a:srgbClr val="FF66FF"/>
                  </a:gs>
                </a:gsLst>
                <a:lin ang="5400000" scaled="0"/>
              </a:gradFill>
              <a:prstDash val="solid"/>
            </a:ln>
          </c:spPr>
          <c:marker>
            <c:symbol val="none"/>
          </c:marker>
          <c:cat>
            <c:numRef>
              <c:f>'Charts &amp; Analytics'!$A$27:$A$56</c:f>
              <c:numCache>
                <c:formatCode>yyyy\-mm\-dd\ h:mm:ss</c:formatCode>
                <c:ptCount val="30"/>
                <c:pt idx="0">
                  <c:v>45840</c:v>
                </c:pt>
                <c:pt idx="1">
                  <c:v>45841</c:v>
                </c:pt>
                <c:pt idx="2">
                  <c:v>45842</c:v>
                </c:pt>
                <c:pt idx="3">
                  <c:v>45843</c:v>
                </c:pt>
                <c:pt idx="4">
                  <c:v>45844</c:v>
                </c:pt>
                <c:pt idx="5">
                  <c:v>45845</c:v>
                </c:pt>
                <c:pt idx="6">
                  <c:v>45846</c:v>
                </c:pt>
                <c:pt idx="7">
                  <c:v>45847</c:v>
                </c:pt>
                <c:pt idx="8">
                  <c:v>45848</c:v>
                </c:pt>
                <c:pt idx="9">
                  <c:v>45849</c:v>
                </c:pt>
                <c:pt idx="10">
                  <c:v>45850</c:v>
                </c:pt>
                <c:pt idx="11">
                  <c:v>45851</c:v>
                </c:pt>
                <c:pt idx="12">
                  <c:v>45852</c:v>
                </c:pt>
                <c:pt idx="13">
                  <c:v>45853</c:v>
                </c:pt>
                <c:pt idx="14">
                  <c:v>45854</c:v>
                </c:pt>
                <c:pt idx="15">
                  <c:v>45855</c:v>
                </c:pt>
                <c:pt idx="16">
                  <c:v>45856</c:v>
                </c:pt>
                <c:pt idx="17">
                  <c:v>45857</c:v>
                </c:pt>
                <c:pt idx="18">
                  <c:v>45858</c:v>
                </c:pt>
                <c:pt idx="19">
                  <c:v>45859</c:v>
                </c:pt>
                <c:pt idx="20">
                  <c:v>45860</c:v>
                </c:pt>
                <c:pt idx="21">
                  <c:v>45861</c:v>
                </c:pt>
                <c:pt idx="22">
                  <c:v>45862</c:v>
                </c:pt>
                <c:pt idx="23">
                  <c:v>45863</c:v>
                </c:pt>
                <c:pt idx="24">
                  <c:v>45864</c:v>
                </c:pt>
                <c:pt idx="25">
                  <c:v>45865</c:v>
                </c:pt>
                <c:pt idx="26">
                  <c:v>45866</c:v>
                </c:pt>
                <c:pt idx="27">
                  <c:v>45867</c:v>
                </c:pt>
                <c:pt idx="28">
                  <c:v>45868</c:v>
                </c:pt>
                <c:pt idx="29">
                  <c:v>45869</c:v>
                </c:pt>
              </c:numCache>
            </c:numRef>
          </c:cat>
          <c:val>
            <c:numRef>
              <c:f>'Charts &amp; Analytics'!$B$27:$B$56</c:f>
              <c:numCache>
                <c:formatCode>General</c:formatCode>
                <c:ptCount val="30"/>
                <c:pt idx="0">
                  <c:v>420</c:v>
                </c:pt>
                <c:pt idx="1">
                  <c:v>520</c:v>
                </c:pt>
                <c:pt idx="2">
                  <c:v>560</c:v>
                </c:pt>
                <c:pt idx="3">
                  <c:v>460</c:v>
                </c:pt>
                <c:pt idx="4">
                  <c:v>500</c:v>
                </c:pt>
                <c:pt idx="5">
                  <c:v>460</c:v>
                </c:pt>
                <c:pt idx="6">
                  <c:v>400</c:v>
                </c:pt>
                <c:pt idx="7">
                  <c:v>320</c:v>
                </c:pt>
                <c:pt idx="8">
                  <c:v>560</c:v>
                </c:pt>
                <c:pt idx="9">
                  <c:v>420</c:v>
                </c:pt>
                <c:pt idx="10">
                  <c:v>440</c:v>
                </c:pt>
                <c:pt idx="11">
                  <c:v>300</c:v>
                </c:pt>
                <c:pt idx="12">
                  <c:v>520</c:v>
                </c:pt>
                <c:pt idx="13">
                  <c:v>600</c:v>
                </c:pt>
                <c:pt idx="14">
                  <c:v>500</c:v>
                </c:pt>
                <c:pt idx="15">
                  <c:v>440</c:v>
                </c:pt>
                <c:pt idx="16">
                  <c:v>520</c:v>
                </c:pt>
                <c:pt idx="17">
                  <c:v>420</c:v>
                </c:pt>
                <c:pt idx="18">
                  <c:v>500</c:v>
                </c:pt>
                <c:pt idx="19">
                  <c:v>320</c:v>
                </c:pt>
                <c:pt idx="20">
                  <c:v>540</c:v>
                </c:pt>
                <c:pt idx="21">
                  <c:v>640</c:v>
                </c:pt>
                <c:pt idx="22">
                  <c:v>480</c:v>
                </c:pt>
                <c:pt idx="23">
                  <c:v>400</c:v>
                </c:pt>
                <c:pt idx="24">
                  <c:v>420</c:v>
                </c:pt>
                <c:pt idx="25">
                  <c:v>440</c:v>
                </c:pt>
                <c:pt idx="26">
                  <c:v>600</c:v>
                </c:pt>
                <c:pt idx="27">
                  <c:v>360</c:v>
                </c:pt>
                <c:pt idx="28">
                  <c:v>400</c:v>
                </c:pt>
                <c:pt idx="29">
                  <c:v>640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B61-4650-BB5E-DDDF897B7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date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Date</a:t>
                </a:r>
              </a:p>
            </c:rich>
          </c:tx>
          <c:layout>
            <c:manualLayout>
              <c:xMode val="edge"/>
              <c:yMode val="edge"/>
              <c:x val="0.36667333333333335"/>
              <c:y val="0.93104410218346012"/>
            </c:manualLayout>
          </c:layout>
          <c:overlay val="1"/>
        </c:title>
        <c:numFmt formatCode="yyyy\-mm\-dd\ h:mm:ss" sourceLinked="1"/>
        <c:majorTickMark val="none"/>
        <c:minorTickMark val="none"/>
        <c:tickLblPos val="nextTo"/>
        <c:crossAx val="100"/>
        <c:crosses val="autoZero"/>
        <c:auto val="1"/>
        <c:lblOffset val="100"/>
        <c:baseTimeUnit val="days"/>
      </c:date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Daily Sales (₹)</a:t>
                </a:r>
              </a:p>
            </c:rich>
          </c:tx>
          <c:layout>
            <c:manualLayout>
              <c:xMode val="edge"/>
              <c:yMode val="edge"/>
              <c:x val="1.8332592592592591E-2"/>
              <c:y val="0.35925333333333331"/>
            </c:manualLayout>
          </c:layout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pPr>
        <a:solidFill>
          <a:srgbClr val="FFFF00">
            <a:alpha val="42000"/>
          </a:srgbClr>
        </a:solidFill>
      </c:spPr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1"/>
  </c:chart>
  <c:spPr>
    <a:gradFill>
      <a:gsLst>
        <a:gs pos="18000">
          <a:srgbClr val="FFFF00"/>
        </a:gs>
        <a:gs pos="67000">
          <a:srgbClr val="FFC000"/>
        </a:gs>
      </a:gsLst>
      <a:lin ang="4200000" scaled="0"/>
    </a:gra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2"/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IN">
                <a:solidFill>
                  <a:schemeClr val="bg1"/>
                </a:solidFill>
              </a:rPr>
              <a:t>Outstanding Balance by Customer (July 2025)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0555555555555552E-2"/>
          <c:y val="0.11553857350800582"/>
          <c:w val="0.75617259259259262"/>
          <c:h val="0.78087511920895447"/>
        </c:manualLayout>
      </c:layout>
      <c:barChart>
        <c:barDir val="col"/>
        <c:grouping val="clustered"/>
        <c:varyColors val="1"/>
        <c:ser>
          <c:idx val="0"/>
          <c:order val="0"/>
          <c:spPr>
            <a:ln>
              <a:prstDash val="solid"/>
            </a:ln>
          </c:spPr>
          <c:invertIfNegative val="1"/>
          <c:cat>
            <c:strRef>
              <c:f>'Customer Summary'!$A$2:$A$9</c:f>
              <c:strCache>
                <c:ptCount val="8"/>
                <c:pt idx="0">
                  <c:v>Amit</c:v>
                </c:pt>
                <c:pt idx="1">
                  <c:v>Deepak</c:v>
                </c:pt>
                <c:pt idx="2">
                  <c:v>Kavita</c:v>
                </c:pt>
                <c:pt idx="3">
                  <c:v>Meera</c:v>
                </c:pt>
                <c:pt idx="4">
                  <c:v>Priya</c:v>
                </c:pt>
                <c:pt idx="5">
                  <c:v>Rajesh</c:v>
                </c:pt>
                <c:pt idx="6">
                  <c:v>Ravi</c:v>
                </c:pt>
                <c:pt idx="7">
                  <c:v>Sunita</c:v>
                </c:pt>
              </c:strCache>
            </c:strRef>
          </c:cat>
          <c:val>
            <c:numRef>
              <c:f>'Customer Summary'!$D$2:$D$9</c:f>
              <c:numCache>
                <c:formatCode>General</c:formatCode>
                <c:ptCount val="8"/>
                <c:pt idx="0">
                  <c:v>480</c:v>
                </c:pt>
                <c:pt idx="1">
                  <c:v>420</c:v>
                </c:pt>
                <c:pt idx="2">
                  <c:v>740</c:v>
                </c:pt>
                <c:pt idx="3">
                  <c:v>480</c:v>
                </c:pt>
                <c:pt idx="4">
                  <c:v>700</c:v>
                </c:pt>
                <c:pt idx="5">
                  <c:v>400</c:v>
                </c:pt>
                <c:pt idx="6">
                  <c:v>420</c:v>
                </c:pt>
                <c:pt idx="7">
                  <c:v>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8-4750-B685-135769922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IN">
                    <a:solidFill>
                      <a:schemeClr val="bg1"/>
                    </a:solidFill>
                  </a:rPr>
                  <a:t>Customers</a:t>
                </a:r>
              </a:p>
            </c:rich>
          </c:tx>
          <c:layout>
            <c:manualLayout>
              <c:xMode val="edge"/>
              <c:yMode val="edge"/>
              <c:x val="0.38960444444444442"/>
              <c:y val="0.91235004768358174"/>
            </c:manualLayout>
          </c:layout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IN">
                    <a:solidFill>
                      <a:schemeClr val="bg1"/>
                    </a:solidFill>
                  </a:rPr>
                  <a:t>Outstanding Amount (₹)</a:t>
                </a:r>
              </a:p>
            </c:rich>
          </c:tx>
          <c:layout>
            <c:manualLayout>
              <c:xMode val="edge"/>
              <c:yMode val="edge"/>
              <c:x val="1.8332592592592591E-2"/>
              <c:y val="0.29310627164583647"/>
            </c:manualLayout>
          </c:layout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pPr>
        <a:solidFill>
          <a:srgbClr val="FFFF00">
            <a:alpha val="51000"/>
          </a:srgbClr>
        </a:solidFill>
      </c:spPr>
    </c:plotArea>
    <c:legend>
      <c:legendPos val="r"/>
      <c:overlay val="0"/>
    </c:legend>
    <c:plotVisOnly val="1"/>
    <c:dispBlanksAs val="gap"/>
    <c:showDLblsOverMax val="1"/>
  </c:chart>
  <c:spPr>
    <a:gradFill>
      <a:gsLst>
        <a:gs pos="18000">
          <a:srgbClr val="0066FF"/>
        </a:gs>
        <a:gs pos="67000">
          <a:srgbClr val="3399FF"/>
        </a:gs>
      </a:gsLst>
      <a:lin ang="4200000" scaled="0"/>
    </a:gra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/>
              <a:t>Milk Quantity Distribution by Customer (July 2025)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742037037037038"/>
          <c:y val="0.1182033096926714"/>
          <c:w val="0.50047407407407407"/>
          <c:h val="0.838455476753349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shade val="4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DE-4735-95D5-B40356254B69}"/>
              </c:ext>
            </c:extLst>
          </c:dPt>
          <c:dPt>
            <c:idx val="1"/>
            <c:bubble3D val="0"/>
            <c:spPr>
              <a:solidFill>
                <a:schemeClr val="accent6">
                  <a:shade val="61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DE-4735-95D5-B40356254B69}"/>
              </c:ext>
            </c:extLst>
          </c:dPt>
          <c:dPt>
            <c:idx val="2"/>
            <c:bubble3D val="0"/>
            <c:spPr>
              <a:solidFill>
                <a:schemeClr val="accent6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9DE-4735-95D5-B40356254B69}"/>
              </c:ext>
            </c:extLst>
          </c:dPt>
          <c:dPt>
            <c:idx val="3"/>
            <c:bubble3D val="0"/>
            <c:spPr>
              <a:solidFill>
                <a:schemeClr val="accent6">
                  <a:shade val="9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9DE-4735-95D5-B40356254B69}"/>
              </c:ext>
            </c:extLst>
          </c:dPt>
          <c:dPt>
            <c:idx val="4"/>
            <c:bubble3D val="0"/>
            <c:spPr>
              <a:solidFill>
                <a:schemeClr val="accent6">
                  <a:tint val="9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9DE-4735-95D5-B40356254B69}"/>
              </c:ext>
            </c:extLst>
          </c:dPt>
          <c:dPt>
            <c:idx val="5"/>
            <c:bubble3D val="0"/>
            <c:spPr>
              <a:solidFill>
                <a:schemeClr val="accent6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9DE-4735-95D5-B40356254B69}"/>
              </c:ext>
            </c:extLst>
          </c:dPt>
          <c:dPt>
            <c:idx val="6"/>
            <c:bubble3D val="0"/>
            <c:spPr>
              <a:solidFill>
                <a:schemeClr val="accent6">
                  <a:tint val="6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9DE-4735-95D5-B40356254B69}"/>
              </c:ext>
            </c:extLst>
          </c:dPt>
          <c:dPt>
            <c:idx val="7"/>
            <c:bubble3D val="0"/>
            <c:spPr>
              <a:solidFill>
                <a:schemeClr val="accent6">
                  <a:tint val="4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9DE-4735-95D5-B40356254B6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'Customer Summary'!$A$2:$A$9</c:f>
              <c:strCache>
                <c:ptCount val="8"/>
                <c:pt idx="0">
                  <c:v>Amit</c:v>
                </c:pt>
                <c:pt idx="1">
                  <c:v>Deepak</c:v>
                </c:pt>
                <c:pt idx="2">
                  <c:v>Kavita</c:v>
                </c:pt>
                <c:pt idx="3">
                  <c:v>Meera</c:v>
                </c:pt>
                <c:pt idx="4">
                  <c:v>Priya</c:v>
                </c:pt>
                <c:pt idx="5">
                  <c:v>Rajesh</c:v>
                </c:pt>
                <c:pt idx="6">
                  <c:v>Ravi</c:v>
                </c:pt>
                <c:pt idx="7">
                  <c:v>Sunita</c:v>
                </c:pt>
              </c:strCache>
            </c:strRef>
          </c:cat>
          <c:val>
            <c:numRef>
              <c:f>'Customer Summary'!$B$2:$B$9</c:f>
              <c:numCache>
                <c:formatCode>General</c:formatCode>
                <c:ptCount val="8"/>
                <c:pt idx="0">
                  <c:v>39.5</c:v>
                </c:pt>
                <c:pt idx="1">
                  <c:v>47.5</c:v>
                </c:pt>
                <c:pt idx="2">
                  <c:v>42.5</c:v>
                </c:pt>
                <c:pt idx="3">
                  <c:v>51</c:v>
                </c:pt>
                <c:pt idx="4">
                  <c:v>51.5</c:v>
                </c:pt>
                <c:pt idx="5">
                  <c:v>40</c:v>
                </c:pt>
                <c:pt idx="6">
                  <c:v>49.5</c:v>
                </c:pt>
                <c:pt idx="7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3-4ED6-9D0A-A8B33CE712A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gradFill flip="none" rotWithShape="1">
      <a:gsLst>
        <a:gs pos="37000">
          <a:srgbClr val="00CC00"/>
        </a:gs>
        <a:gs pos="82000">
          <a:srgbClr val="66FF33"/>
        </a:gs>
      </a:gsLst>
      <a:lin ang="4200000" scaled="0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350520</xdr:colOff>
      <xdr:row>1</xdr:row>
      <xdr:rowOff>114300</xdr:rowOff>
    </xdr:from>
    <xdr:ext cx="5661660" cy="32994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12</xdr:col>
      <xdr:colOff>381000</xdr:colOff>
      <xdr:row>1</xdr:row>
      <xdr:rowOff>91440</xdr:rowOff>
    </xdr:from>
    <xdr:ext cx="5400000" cy="329946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2</xdr:col>
      <xdr:colOff>350520</xdr:colOff>
      <xdr:row>21</xdr:row>
      <xdr:rowOff>152400</xdr:rowOff>
    </xdr:from>
    <xdr:ext cx="5400000" cy="32334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12</xdr:col>
      <xdr:colOff>373380</xdr:colOff>
      <xdr:row>21</xdr:row>
      <xdr:rowOff>137160</xdr:rowOff>
    </xdr:from>
    <xdr:ext cx="5400000" cy="318768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3</xdr:col>
      <xdr:colOff>7620</xdr:colOff>
      <xdr:row>44</xdr:row>
      <xdr:rowOff>30480</xdr:rowOff>
    </xdr:from>
    <xdr:ext cx="5400000" cy="322326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96D77B-0CE9-4F97-9A1C-D3A7716F0AB8}" name="Table1" displayName="Table1" ref="A1:G203" totalsRowShown="0" headerRowDxfId="141" dataDxfId="139" headerRowBorderDxfId="140" tableBorderDxfId="138" totalsRowBorderDxfId="137">
  <autoFilter ref="A1:G203" xr:uid="{00000000-0009-0000-0000-000001000000}"/>
  <tableColumns count="7">
    <tableColumn id="1" xr3:uid="{0C6D54BB-7ED5-4125-B9F3-E6B9694553EF}" name="Date" dataDxfId="136"/>
    <tableColumn id="2" xr3:uid="{669E4F40-88C0-4A88-89CE-910DEF830B23}" name="Customer" dataDxfId="135"/>
    <tableColumn id="3" xr3:uid="{CEBE28A0-C06D-4E0D-8A37-36B2E522FB14}" name="Quantity (L)" dataDxfId="134"/>
    <tableColumn id="4" xr3:uid="{D1916F73-C73A-443C-8113-E7C4F518E070}" name="Rate per L" dataDxfId="133"/>
    <tableColumn id="5" xr3:uid="{763B676F-81AE-4E93-AE2E-4FC5D231011B}" name="Daily Cost" dataDxfId="132">
      <calculatedColumnFormula>C2*D2</calculatedColumnFormula>
    </tableColumn>
    <tableColumn id="6" xr3:uid="{9FCBE702-342B-4CCF-9F0D-50D8D1E1CE14}" name="Paid" dataDxfId="131"/>
    <tableColumn id="7" xr3:uid="{94F72979-C5D8-497D-A4F9-A5B6CCF8CF54}" name="Balance" dataDxfId="130">
      <calculatedColumnFormula>IF(F2="No",E2,0)</calculatedColumnFormula>
    </tableColumn>
  </tableColumns>
  <tableStyleInfo name="TableStyleLight2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0FF3919-08DB-4CFC-99E3-472986A3581F}" name="Table7" displayName="Table7" ref="A2:G10" totalsRowShown="0" headerRowDxfId="54" dataDxfId="53" headerRowBorderDxfId="51" tableBorderDxfId="52">
  <autoFilter ref="A2:G10" xr:uid="{D968EFD2-0859-40D6-AF2F-ABB8EC950A91}"/>
  <tableColumns count="7">
    <tableColumn id="1" xr3:uid="{8B7292B8-9571-40FC-B665-24316ABA7F7D}" name="Customer" dataDxfId="50"/>
    <tableColumn id="2" xr3:uid="{55A09087-A8B5-4FEE-A9AC-FC52364DF8FA}" name="Revenue Rank" dataDxfId="49"/>
    <tableColumn id="3" xr3:uid="{C4D2B42E-BA69-4BF8-8EC5-18651235FC79}" name="CLV Rank" dataDxfId="48"/>
    <tableColumn id="4" xr3:uid="{E3277835-5425-488C-A87E-5D7C8108FE4F}" name="Risk Rank" dataDxfId="47"/>
    <tableColumn id="5" xr3:uid="{A63F170B-F261-4DFD-A453-2B27A0F9A2B7}" name="Collection Rank" dataDxfId="46"/>
    <tableColumn id="6" xr3:uid="{1C8B7C95-4F79-4ACA-8D3C-426091B3FEA9}" name="Overall Score" dataDxfId="45"/>
    <tableColumn id="7" xr3:uid="{210730FD-A370-49FD-87F3-A774F7EFB42B}" name="Performance Grade" dataDxfId="44"/>
  </tableColumns>
  <tableStyleInfo name="TableStyleMedium2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7D0FD6-83BF-42BB-9D95-0377B15FD4F9}" name="Table8" displayName="Table8" ref="A2:E10" totalsRowShown="0" headerRowDxfId="43" dataDxfId="42" headerRowBorderDxfId="40" tableBorderDxfId="41">
  <autoFilter ref="A2:E10" xr:uid="{A8B23B30-AAAA-4F06-9510-201C92265254}"/>
  <tableColumns count="5">
    <tableColumn id="1" xr3:uid="{410A69EB-BB9E-4868-9AC0-ECC54E12C2C4}" name="Customer" dataDxfId="39"/>
    <tableColumn id="2" xr3:uid="{07159E7C-13FB-4CD3-8755-81F4C108F5CD}" name="Week_1" dataDxfId="38"/>
    <tableColumn id="3" xr3:uid="{597749DC-08A2-4411-AFB5-EEC6614824BB}" name="Week_2" dataDxfId="37"/>
    <tableColumn id="4" xr3:uid="{B7B4AF6A-BDE4-4C26-B93B-AA76088411F7}" name="Week_3" dataDxfId="36"/>
    <tableColumn id="5" xr3:uid="{6D6AE032-E98E-45AC-8FFA-A894BB688F97}" name="Week_4" dataDxfId="35"/>
  </tableColumns>
  <tableStyleInfo name="TableStyleMedium2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D9CDCA7-35CA-44E7-9B27-E2140B3C6833}" name="Table9" displayName="Table9" ref="A2:H7" totalsRowShown="0" headerRowDxfId="34" dataDxfId="33" headerRowBorderDxfId="31" tableBorderDxfId="32">
  <autoFilter ref="A2:H7" xr:uid="{D1B29A30-CE0A-42AD-B7C6-349911792391}"/>
  <tableColumns count="8">
    <tableColumn id="1" xr3:uid="{87297802-6FB2-4CD5-AE03-F566D093D668}" name="Month" dataDxfId="30"/>
    <tableColumn id="2" xr3:uid="{3E6F6BB4-C528-4DE6-9878-913A2C83FA19}" name="Projected Revenue" dataDxfId="29"/>
    <tableColumn id="3" xr3:uid="{3B5CAD72-8AB9-4BD9-AB2B-C4D7715AC6D9}" name="Projected Customers" dataDxfId="28"/>
    <tableColumn id="4" xr3:uid="{B7D0ED1B-33F0-4812-80C0-F9EAB21E37DB}" name="Projected Collection Rate" dataDxfId="27"/>
    <tableColumn id="5" xr3:uid="{5454657C-BD5E-4D3B-92E5-8CA268E4C172}" name="Risk Level" dataDxfId="26"/>
    <tableColumn id="6" xr3:uid="{AB12256C-EA7F-4459-99C2-962AB0B9F3AA}" name="Growth Rate" dataDxfId="25"/>
    <tableColumn id="7" xr3:uid="{549CFD15-0083-4AEF-BF3B-F76D0960FD24}" name="Investment Required" dataDxfId="24"/>
    <tableColumn id="8" xr3:uid="{04B5C6F8-6720-4140-BDC5-A3E333C8D164}" name="Expected ROI" dataDxfId="23"/>
  </tableColumns>
  <tableStyleInfo name="TableStyleMedium2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39B93D-F456-487E-B5A0-24837BBAC851}" name="Table2" displayName="Table2" ref="A1:E9" totalsRowShown="0" headerRowDxfId="129" headerRowBorderDxfId="128" tableBorderDxfId="127">
  <autoFilter ref="A1:E9" xr:uid="{6439B93D-F456-487E-B5A0-24837BBAC851}"/>
  <tableColumns count="5">
    <tableColumn id="1" xr3:uid="{C9ACC6CB-D8FA-4610-9BB5-D206B990D143}" name="Customer"/>
    <tableColumn id="2" xr3:uid="{68C55ADF-A00C-4143-8849-69F220387F6C}" name="Total Quantity (L)"/>
    <tableColumn id="3" xr3:uid="{A4C4D968-797C-4911-9D89-F5FAEFFA0C94}" name="Total Due"/>
    <tableColumn id="4" xr3:uid="{615948A1-BF65-422D-A5D0-0D12A3F495A8}" name="Outstanding"/>
    <tableColumn id="5" xr3:uid="{853F70D8-5738-4A99-85F3-7D2DA3D8F560}" name="Amount Paid"/>
  </tableColumns>
  <tableStyleInfo name="TableStyleLight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ADF441-A03B-4758-9706-21E9E0E0030A}" name="Table3" displayName="Table3" ref="B4:H12" totalsRowShown="0" headerRowDxfId="1" dataDxfId="0" tableBorderDxfId="126">
  <autoFilter ref="B4:H12" xr:uid="{0AADF441-A03B-4758-9706-21E9E0E0030A}"/>
  <tableColumns count="7">
    <tableColumn id="1" xr3:uid="{2AC271B8-FDA7-454D-B64A-87BD3B66F482}" name="Column1" dataDxfId="8"/>
    <tableColumn id="2" xr3:uid="{3962FCF9-D3E6-437C-B32A-DEF828DF2D7D}" name="Column2" dataDxfId="7"/>
    <tableColumn id="3" xr3:uid="{3C44F46E-A458-4CCA-B529-6EA7FFDEBCB5}" name="Column3" dataDxfId="6"/>
    <tableColumn id="4" xr3:uid="{C7A33B58-65A4-46E5-9DD7-67BD04D46BC4}" name="Column4" dataDxfId="5"/>
    <tableColumn id="5" xr3:uid="{8360ED1A-58A7-49F5-8B8F-5F201038385A}" name="Column5" dataDxfId="4"/>
    <tableColumn id="6" xr3:uid="{5AB4EAC5-F070-43AE-9057-7A0B0C8891FA}" name="Column6" dataDxfId="3"/>
    <tableColumn id="7" xr3:uid="{7C6360C3-9954-4145-B80E-E9C52A82B705}" name="Column7" dataDxfId="2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186583D-9833-4473-9149-9C101DED2F80}" name="Table4" displayName="Table4" ref="B4:J16" totalsRowShown="0" headerRowDxfId="13" dataDxfId="12" headerRowBorderDxfId="124" tableBorderDxfId="125">
  <autoFilter ref="B4:J16" xr:uid="{7186583D-9833-4473-9149-9C101DED2F80}"/>
  <tableColumns count="9">
    <tableColumn id="1" xr3:uid="{85A3EF39-329A-4D37-8E27-60C134E22F00}" name="Alert_Category" dataDxfId="22"/>
    <tableColumn id="2" xr3:uid="{7272C306-67BB-4C74-B76A-59C6ED6D000B}" name="Risk_Level" dataDxfId="21"/>
    <tableColumn id="3" xr3:uid="{AE664C57-5184-4532-884B-B121E72B0993}" name="Incidents_Count" dataDxfId="20"/>
    <tableColumn id="4" xr3:uid="{3FB0ECA2-49D4-4F2A-BE71-78B0037EFD62}" name="Confidence_Level" dataDxfId="19"/>
    <tableColumn id="5" xr3:uid="{116999E5-3C39-4D16-AE2F-176CA778D22B}" name="Last_Detection" dataDxfId="18"/>
    <tableColumn id="6" xr3:uid="{17B2C8C2-DAE7-46A1-B0D7-BA48D57A8E54}" name="Status" dataDxfId="17"/>
    <tableColumn id="7" xr3:uid="{35EE2C80-60EC-463A-8C13-FA5C6E01BBF6}" name="Action_Required" dataDxfId="16"/>
    <tableColumn id="8" xr3:uid="{3FC6500C-DDC9-4072-B285-32263BCC5FEB}" name="Priority" dataDxfId="15"/>
    <tableColumn id="9" xr3:uid="{EE59F701-2737-4503-B2BE-5EAC16C52E7E}" name="Financial_Impact" dataDxfId="14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F48D5C3-D105-48CD-8203-F12DAE90E6CF}" name="Table16" displayName="Table16" ref="B5:J17" totalsRowShown="0" headerRowDxfId="123" dataDxfId="122" headerRowBorderDxfId="120" tableBorderDxfId="121">
  <autoFilter ref="B5:J17" xr:uid="{CE57B104-1449-42E3-B0C0-2CF4FC28FA54}"/>
  <tableColumns count="9">
    <tableColumn id="1" xr3:uid="{DF74B1A8-B132-47F2-80D8-290A388ACF2E}" name="KPI" dataDxfId="119"/>
    <tableColumn id="2" xr3:uid="{0912125F-3EB7-4D6D-94C4-2B1DEDBC7C87}" name="Current_Value" dataDxfId="118"/>
    <tableColumn id="3" xr3:uid="{2D565FCF-76C3-4A3D-893D-274154D55FB6}" name="Target_Value" dataDxfId="117"/>
    <tableColumn id="4" xr3:uid="{E09B1BF2-566D-45A0-93E3-B8110246B861}" name="Unit" dataDxfId="116"/>
    <tableColumn id="5" xr3:uid="{378BFA78-BF26-4E73-98DE-586A77CE4BAA}" name="Status" dataDxfId="115"/>
    <tableColumn id="6" xr3:uid="{E8D1A080-4361-483A-869A-7DB641BDA4AB}" name="Variance" dataDxfId="114"/>
    <tableColumn id="7" xr3:uid="{5013FE0F-B07B-4ECB-B80A-02270353FD6F}" name="Trend" dataDxfId="113"/>
    <tableColumn id="8" xr3:uid="{153EE04E-4EA3-4F7E-8F7B-68BBCAEBC911}" name="Priority" dataDxfId="112"/>
    <tableColumn id="9" xr3:uid="{AE46F601-49E7-46BA-A188-9EB086289017}" name="Performance_Score" dataDxfId="111"/>
  </tableColumns>
  <tableStyleInfo name="TableStyleMedium2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CE973EF-FE71-4154-886B-87E282881BA5}" name="Table27" displayName="Table27" ref="B3:P11" totalsRowShown="0" headerRowDxfId="110" dataDxfId="109" headerRowBorderDxfId="107" tableBorderDxfId="108">
  <autoFilter ref="B3:P11" xr:uid="{3780774E-848E-46B7-BD80-CA189EB267F5}"/>
  <sortState xmlns:xlrd2="http://schemas.microsoft.com/office/spreadsheetml/2017/richdata2" ref="C3:Q10">
    <sortCondition descending="1" ref="D2:D10"/>
  </sortState>
  <tableColumns count="15">
    <tableColumn id="1" xr3:uid="{F52B5970-F2A1-4236-B173-D46BE9D4CC5C}" name="Customer" dataDxfId="106"/>
    <tableColumn id="2" xr3:uid="{314CA02B-B509-4DF6-BFEF-C142F8188C7B}" name="Total Revenue" dataDxfId="105"/>
    <tableColumn id="3" xr3:uid="{4B15E620-CCF4-4DF1-A314-C4DA57008E86}" name="Order Frequency" dataDxfId="104"/>
    <tableColumn id="4" xr3:uid="{72D063AF-49D0-4A7F-A32B-7E55EAB3D4BD}" name="Avg Order Value" dataDxfId="103"/>
    <tableColumn id="5" xr3:uid="{32FFF453-8298-4E9F-96F7-6C3DB546FF30}" name="Total Outstanding" dataDxfId="102"/>
    <tableColumn id="6" xr3:uid="{87BC049A-4465-4CBB-B690-6A2C560A042D}" name="Collection Rate" dataDxfId="101"/>
    <tableColumn id="7" xr3:uid="{A136B54D-3414-488A-8A4C-1D2574847C1C}" name="Default Rate" dataDxfId="100"/>
    <tableColumn id="8" xr3:uid="{76C8D39D-8D79-4ADD-A281-7A78E9C94C7F}" name="Risk Score" dataDxfId="99"/>
    <tableColumn id="9" xr3:uid="{4C085F6E-23AE-43E0-ACB5-E39269A4434A}" name="Risk Category" dataDxfId="98"/>
    <tableColumn id="10" xr3:uid="{CEF92647-C803-405B-BDE5-54A0C6CCB2CF}" name="Predicted CLV" dataDxfId="97"/>
    <tableColumn id="11" xr3:uid="{CB5101B4-FE1D-4483-BBF2-FF7EDAD6D494}" name="Customer Segment" dataDxfId="96"/>
    <tableColumn id="12" xr3:uid="{985927E0-05B6-4B5A-93C4-F2A590A496F7}" name="Churn Probability" dataDxfId="95"/>
    <tableColumn id="13" xr3:uid="{F59754E4-4E68-497F-9028-C70E3D27F8AB}" name="Recommended Action" dataDxfId="94"/>
    <tableColumn id="14" xr3:uid="{C000D84A-1345-4D46-8BB0-85BC3B85A9C8}" name="Last Order Days Ago" dataDxfId="93"/>
    <tableColumn id="15" xr3:uid="{1F73C67C-067C-44C2-BB71-18F02BFA4EDB}" name="Growth Potential" dataDxfId="92"/>
  </tableColumns>
  <tableStyleInfo name="TableStyleMedium2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AF623A0-A498-4E7F-B6D8-7D3B9A4F74C0}" name="Table310" displayName="Table310" ref="B2:Q33" totalsRowShown="0" headerRowDxfId="91" dataDxfId="90" headerRowBorderDxfId="88" tableBorderDxfId="89">
  <autoFilter ref="B2:Q33" xr:uid="{FAF623A0-A498-4E7F-B6D8-7D3B9A4F74C0}"/>
  <tableColumns count="16">
    <tableColumn id="1" xr3:uid="{E463C4DC-D516-43E9-9E99-71B2613A2961}" name="Date" dataDxfId="87"/>
    <tableColumn id="2" xr3:uid="{8B5CB4B6-7C0A-49EA-A527-6FDEB02B72D9}" name="Day of Week" dataDxfId="86"/>
    <tableColumn id="3" xr3:uid="{CD110E6B-20A5-49DE-9F12-5F97D11650BC}" name="Daily Revenue" dataDxfId="85"/>
    <tableColumn id="4" xr3:uid="{CB4C1740-A052-4F7D-A118-8CAAB4308BAD}" name="Daily Quantity L" dataDxfId="84"/>
    <tableColumn id="5" xr3:uid="{D15B283E-A1EC-4551-94F0-6CDE7E3C31ED}" name="Daily Orders" dataDxfId="83"/>
    <tableColumn id="6" xr3:uid="{B196CE35-1F4C-4EB2-9083-C4CB11F2E608}" name="Collection Rate" dataDxfId="82"/>
    <tableColumn id="7" xr3:uid="{155FCB8F-5D1B-4B3B-B765-985AA66DBE04}" name="Outstanding Daily" dataDxfId="81"/>
    <tableColumn id="8" xr3:uid="{DF50F2A5-8119-4DAC-A954-DCAD887E6106}" name="Active Customers" dataDxfId="80"/>
    <tableColumn id="9" xr3:uid="{EDA8C82C-F176-40BE-B03A-EB60A3CE9334}" name="Week Number" dataDxfId="79"/>
    <tableColumn id="10" xr3:uid="{A1C30C2A-0674-4EBD-97F4-69310EC2CBED}" name="Revenue MA3" dataDxfId="78"/>
    <tableColumn id="11" xr3:uid="{7C39C402-A10E-42F7-B745-A0AB5D1C3806}" name="Revenue MA7" dataDxfId="77"/>
    <tableColumn id="12" xr3:uid="{988F7273-2677-4DC6-A711-84AA26EA92A2}" name="Quantity MA3" dataDxfId="76"/>
    <tableColumn id="13" xr3:uid="{1DF7C8EE-522A-4E3A-BF9F-446EFF6B4F80}" name="Revenue Anomaly" dataDxfId="75"/>
    <tableColumn id="14" xr3:uid="{D2BEBF76-BDE5-4D07-9625-DA04B1EB0EBB}" name="Upper Control Limit" dataDxfId="74"/>
    <tableColumn id="15" xr3:uid="{8D99735B-5A84-46F1-B93E-8DBB25F542BA}" name="Lower Control Limit" dataDxfId="73"/>
    <tableColumn id="16" xr3:uid="{5CE23F01-DECE-429C-9ECA-2AB26B10F68A}" name="Target Revenue" dataDxfId="72"/>
  </tableColumns>
  <tableStyleInfo name="TableStyleMedium2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6F0A5B4-AB3B-40E1-AFAD-FE9BBFA6D9CA}" name="Table411" displayName="Table411" ref="A2:I18" totalsRowShown="0" headerRowDxfId="71" headerRowBorderDxfId="69" tableBorderDxfId="70">
  <autoFilter ref="A2:I18" xr:uid="{90CED4C1-E2FA-4EA0-AFF8-EBBCF885C427}"/>
  <tableColumns count="9">
    <tableColumn id="1" xr3:uid="{4ABC1EAC-5ABD-46BC-81AD-5CD83F680743}" name="KPI Name"/>
    <tableColumn id="2" xr3:uid="{E5EAA9B1-2509-4817-B1FC-A97C136B812A}" name="Category"/>
    <tableColumn id="3" xr3:uid="{D886470D-20C3-46AF-9458-81E0A6144BC6}" name="Current Value"/>
    <tableColumn id="4" xr3:uid="{7ECBD48A-9163-426E-BF13-FAEA53792082}" name="Target Value"/>
    <tableColumn id="5" xr3:uid="{C1B9CCE6-45AB-466D-AAAA-6B3A21BCC0DD}" name="Unit"/>
    <tableColumn id="6" xr3:uid="{C0834E54-B38F-4E79-BD4B-DBD995E26126}" name="Frequency"/>
    <tableColumn id="7" xr3:uid="{3B57FCDD-C6EA-4DE5-B2B5-1D6C9FC0F587}" name="Owner"/>
    <tableColumn id="8" xr3:uid="{875B153C-0094-46AD-BF44-8A55B4A6D8CF}" name="Performance Rating"/>
    <tableColumn id="9" xr3:uid="{BF9E5AF8-252F-4593-9457-2E4ABEFC24CB}" name="Trend Direction"/>
  </tableColumns>
  <tableStyleInfo name="TableStyleMedium2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21073C0-3F63-4C91-8DB8-9AD1D155A355}" name="Table5" displayName="Table5" ref="A2:J7" totalsRowShown="0" headerRowDxfId="68" dataDxfId="67" headerRowBorderDxfId="65" tableBorderDxfId="66">
  <autoFilter ref="A2:J7" xr:uid="{5727238E-3B34-45CE-87F7-024E5AF5E717}"/>
  <tableColumns count="10">
    <tableColumn id="1" xr3:uid="{E92E6522-F4B3-4201-8142-8EE8436A6A20}" name="Week Number" dataDxfId="64"/>
    <tableColumn id="2" xr3:uid="{E0674DA0-772F-4978-BA21-0566A9916E42}" name="Total Revenue" dataDxfId="63"/>
    <tableColumn id="3" xr3:uid="{A46D2E93-69B2-472F-956F-6D93265E459B}" name="Avg Revenue" dataDxfId="62"/>
    <tableColumn id="4" xr3:uid="{371F3071-0EDD-4E06-8854-6E426B9E0801}" name="Revenue StdDev" dataDxfId="61"/>
    <tableColumn id="5" xr3:uid="{4B93E3ED-C5E5-41D7-AAA6-54DABE6F52FD}" name="Total Quantity" dataDxfId="60"/>
    <tableColumn id="6" xr3:uid="{3DA5AA35-3F8D-4D8D-8C8D-60314F9A32B4}" name="Avg Quantity" dataDxfId="59"/>
    <tableColumn id="7" xr3:uid="{F445A157-8152-4221-9DE2-870BA12FD32D}" name="Total Orders" dataDxfId="58"/>
    <tableColumn id="8" xr3:uid="{A51E8B4B-1C31-4324-AF24-EA42B453B682}" name="Avg Orders" dataDxfId="57"/>
    <tableColumn id="9" xr3:uid="{83544218-FAF4-4A44-B708-72211A6D1405}" name="Avg Collection Rate" dataDxfId="56"/>
    <tableColumn id="10" xr3:uid="{918B9A2D-E932-41B7-9050-FE699D8178AF}" name="Total Outstanding" dataDxfId="55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4"/>
  <sheetViews>
    <sheetView topLeftCell="A11" workbookViewId="0">
      <selection activeCell="A53" sqref="A53"/>
    </sheetView>
  </sheetViews>
  <sheetFormatPr defaultRowHeight="14.4" x14ac:dyDescent="0.3"/>
  <cols>
    <col min="1" max="1" width="80" customWidth="1"/>
  </cols>
  <sheetData>
    <row r="1" spans="1:6" ht="21" x14ac:dyDescent="0.3">
      <c r="A1" s="28" t="s">
        <v>0</v>
      </c>
      <c r="B1" s="29"/>
      <c r="C1" s="29"/>
      <c r="D1" s="29"/>
      <c r="E1" s="29"/>
      <c r="F1" s="29"/>
    </row>
    <row r="3" spans="1:6" ht="15.6" x14ac:dyDescent="0.3">
      <c r="A3" s="8" t="s">
        <v>1</v>
      </c>
    </row>
    <row r="5" spans="1:6" x14ac:dyDescent="0.3">
      <c r="A5" s="9" t="s">
        <v>2</v>
      </c>
    </row>
    <row r="6" spans="1:6" x14ac:dyDescent="0.3">
      <c r="A6" s="10" t="s">
        <v>3</v>
      </c>
    </row>
    <row r="7" spans="1:6" x14ac:dyDescent="0.3">
      <c r="A7" s="10" t="s">
        <v>4</v>
      </c>
    </row>
    <row r="8" spans="1:6" x14ac:dyDescent="0.3">
      <c r="A8" s="10" t="s">
        <v>5</v>
      </c>
    </row>
    <row r="9" spans="1:6" x14ac:dyDescent="0.3">
      <c r="A9" s="10" t="s">
        <v>6</v>
      </c>
    </row>
    <row r="10" spans="1:6" x14ac:dyDescent="0.3">
      <c r="A10" s="10" t="s">
        <v>7</v>
      </c>
    </row>
    <row r="11" spans="1:6" x14ac:dyDescent="0.3">
      <c r="A11" s="10" t="s">
        <v>8</v>
      </c>
    </row>
    <row r="13" spans="1:6" x14ac:dyDescent="0.3">
      <c r="A13" s="9" t="s">
        <v>9</v>
      </c>
    </row>
    <row r="14" spans="1:6" x14ac:dyDescent="0.3">
      <c r="A14" s="10" t="s">
        <v>10</v>
      </c>
    </row>
    <row r="15" spans="1:6" x14ac:dyDescent="0.3">
      <c r="A15" s="10" t="s">
        <v>11</v>
      </c>
    </row>
    <row r="17" spans="1:1" x14ac:dyDescent="0.3">
      <c r="A17" s="9" t="s">
        <v>12</v>
      </c>
    </row>
    <row r="18" spans="1:1" x14ac:dyDescent="0.3">
      <c r="A18" s="10" t="s">
        <v>13</v>
      </c>
    </row>
    <row r="19" spans="1:1" x14ac:dyDescent="0.3">
      <c r="A19" s="10" t="s">
        <v>14</v>
      </c>
    </row>
    <row r="21" spans="1:1" x14ac:dyDescent="0.3">
      <c r="A21" s="9" t="s">
        <v>15</v>
      </c>
    </row>
    <row r="22" spans="1:1" x14ac:dyDescent="0.3">
      <c r="A22" s="10" t="s">
        <v>16</v>
      </c>
    </row>
    <row r="23" spans="1:1" x14ac:dyDescent="0.3">
      <c r="A23" s="10" t="s">
        <v>17</v>
      </c>
    </row>
    <row r="25" spans="1:1" ht="15.6" x14ac:dyDescent="0.3">
      <c r="A25" s="8" t="s">
        <v>18</v>
      </c>
    </row>
    <row r="26" spans="1:1" x14ac:dyDescent="0.3">
      <c r="A26" s="10" t="s">
        <v>19</v>
      </c>
    </row>
    <row r="27" spans="1:1" x14ac:dyDescent="0.3">
      <c r="A27" s="10" t="s">
        <v>20</v>
      </c>
    </row>
    <row r="28" spans="1:1" x14ac:dyDescent="0.3">
      <c r="A28" s="10" t="s">
        <v>21</v>
      </c>
    </row>
    <row r="30" spans="1:1" ht="15.6" x14ac:dyDescent="0.3">
      <c r="A30" s="8" t="s">
        <v>22</v>
      </c>
    </row>
    <row r="31" spans="1:1" x14ac:dyDescent="0.3">
      <c r="A31" s="10" t="s">
        <v>23</v>
      </c>
    </row>
    <row r="32" spans="1:1" x14ac:dyDescent="0.3">
      <c r="A32" s="10" t="s">
        <v>24</v>
      </c>
    </row>
    <row r="34" spans="1:1" ht="15.6" x14ac:dyDescent="0.3">
      <c r="A34" s="8" t="s">
        <v>25</v>
      </c>
    </row>
    <row r="35" spans="1:1" x14ac:dyDescent="0.3">
      <c r="A35" t="s">
        <v>26</v>
      </c>
    </row>
    <row r="36" spans="1:1" x14ac:dyDescent="0.3">
      <c r="A36" t="s">
        <v>27</v>
      </c>
    </row>
    <row r="37" spans="1:1" x14ac:dyDescent="0.3">
      <c r="A37" t="s">
        <v>28</v>
      </c>
    </row>
    <row r="38" spans="1:1" x14ac:dyDescent="0.3">
      <c r="A38" t="s">
        <v>29</v>
      </c>
    </row>
    <row r="39" spans="1:1" x14ac:dyDescent="0.3">
      <c r="A39" t="s">
        <v>30</v>
      </c>
    </row>
    <row r="41" spans="1:1" ht="15.6" x14ac:dyDescent="0.3">
      <c r="A41" s="8" t="s">
        <v>31</v>
      </c>
    </row>
    <row r="42" spans="1:1" x14ac:dyDescent="0.3">
      <c r="A42" s="11" t="s">
        <v>32</v>
      </c>
    </row>
    <row r="43" spans="1:1" x14ac:dyDescent="0.3">
      <c r="A43" s="11" t="s">
        <v>33</v>
      </c>
    </row>
    <row r="44" spans="1:1" x14ac:dyDescent="0.3">
      <c r="A44" s="11" t="s">
        <v>34</v>
      </c>
    </row>
    <row r="45" spans="1:1" x14ac:dyDescent="0.3">
      <c r="A45" s="11" t="s">
        <v>35</v>
      </c>
    </row>
    <row r="46" spans="1:1" x14ac:dyDescent="0.3">
      <c r="A46" s="11" t="s">
        <v>36</v>
      </c>
    </row>
    <row r="47" spans="1:1" x14ac:dyDescent="0.3">
      <c r="A47" s="11" t="s">
        <v>37</v>
      </c>
    </row>
    <row r="49" spans="1:1" ht="15.6" x14ac:dyDescent="0.3">
      <c r="A49" s="8" t="s">
        <v>38</v>
      </c>
    </row>
    <row r="50" spans="1:1" x14ac:dyDescent="0.3">
      <c r="A50" t="s">
        <v>39</v>
      </c>
    </row>
    <row r="51" spans="1:1" x14ac:dyDescent="0.3">
      <c r="A51" t="s">
        <v>40</v>
      </c>
    </row>
    <row r="52" spans="1:1" x14ac:dyDescent="0.3">
      <c r="A52" t="s">
        <v>41</v>
      </c>
    </row>
    <row r="53" spans="1:1" x14ac:dyDescent="0.3">
      <c r="A53" t="s">
        <v>42</v>
      </c>
    </row>
    <row r="54" spans="1:1" x14ac:dyDescent="0.3">
      <c r="A54" t="s">
        <v>43</v>
      </c>
    </row>
    <row r="56" spans="1:1" ht="15.6" x14ac:dyDescent="0.3">
      <c r="A56" s="8" t="s">
        <v>44</v>
      </c>
    </row>
    <row r="57" spans="1:1" x14ac:dyDescent="0.3">
      <c r="A57" s="10" t="s">
        <v>45</v>
      </c>
    </row>
    <row r="58" spans="1:1" x14ac:dyDescent="0.3">
      <c r="A58" s="10" t="s">
        <v>46</v>
      </c>
    </row>
    <row r="59" spans="1:1" x14ac:dyDescent="0.3">
      <c r="A59" s="10" t="s">
        <v>47</v>
      </c>
    </row>
    <row r="60" spans="1:1" x14ac:dyDescent="0.3">
      <c r="A60" s="10" t="s">
        <v>48</v>
      </c>
    </row>
    <row r="62" spans="1:1" ht="15.6" x14ac:dyDescent="0.3">
      <c r="A62" s="8" t="s">
        <v>49</v>
      </c>
    </row>
    <row r="63" spans="1:1" x14ac:dyDescent="0.3">
      <c r="A63" t="s">
        <v>50</v>
      </c>
    </row>
    <row r="64" spans="1:1" x14ac:dyDescent="0.3">
      <c r="A64" t="s">
        <v>51</v>
      </c>
    </row>
  </sheetData>
  <mergeCells count="1">
    <mergeCell ref="A1:F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FA81-1F78-4384-BBB4-6B706A4C3B56}">
  <sheetPr>
    <tabColor theme="5" tint="0.39997558519241921"/>
  </sheetPr>
  <dimension ref="A1:Q33"/>
  <sheetViews>
    <sheetView workbookViewId="0">
      <selection activeCell="H15" sqref="H15"/>
    </sheetView>
  </sheetViews>
  <sheetFormatPr defaultRowHeight="14.4" x14ac:dyDescent="0.3"/>
  <cols>
    <col min="1" max="1" width="1.44140625" customWidth="1"/>
    <col min="2" max="2" width="18.109375" bestFit="1" customWidth="1"/>
    <col min="3" max="3" width="10.88671875" bestFit="1" customWidth="1"/>
    <col min="4" max="4" width="12.77734375" bestFit="1" customWidth="1"/>
    <col min="5" max="5" width="11.33203125" customWidth="1"/>
    <col min="6" max="6" width="11" bestFit="1" customWidth="1"/>
    <col min="7" max="7" width="12.6640625" bestFit="1" customWidth="1"/>
    <col min="8" max="8" width="13.21875" bestFit="1" customWidth="1"/>
    <col min="9" max="9" width="12.88671875" bestFit="1" customWidth="1"/>
    <col min="10" max="10" width="12.33203125" bestFit="1" customWidth="1"/>
    <col min="11" max="13" width="12.77734375" bestFit="1" customWidth="1"/>
    <col min="14" max="14" width="13" bestFit="1" customWidth="1"/>
    <col min="15" max="16" width="11.6640625" bestFit="1" customWidth="1"/>
    <col min="17" max="17" width="12.77734375" bestFit="1" customWidth="1"/>
  </cols>
  <sheetData>
    <row r="1" spans="1:17" ht="31.8" customHeight="1" x14ac:dyDescent="0.3">
      <c r="A1" s="45"/>
      <c r="B1" s="53" t="s">
        <v>282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</row>
    <row r="2" spans="1:17" ht="43.2" x14ac:dyDescent="0.3">
      <c r="A2" s="44"/>
      <c r="B2" s="48" t="s">
        <v>52</v>
      </c>
      <c r="C2" s="48" t="s">
        <v>261</v>
      </c>
      <c r="D2" s="48" t="s">
        <v>262</v>
      </c>
      <c r="E2" s="48" t="s">
        <v>263</v>
      </c>
      <c r="F2" s="48" t="s">
        <v>216</v>
      </c>
      <c r="G2" s="48" t="s">
        <v>257</v>
      </c>
      <c r="H2" s="48" t="s">
        <v>264</v>
      </c>
      <c r="I2" s="48" t="s">
        <v>226</v>
      </c>
      <c r="J2" s="48" t="s">
        <v>265</v>
      </c>
      <c r="K2" s="48" t="s">
        <v>266</v>
      </c>
      <c r="L2" s="48" t="s">
        <v>267</v>
      </c>
      <c r="M2" s="48" t="s">
        <v>268</v>
      </c>
      <c r="N2" s="48" t="s">
        <v>269</v>
      </c>
      <c r="O2" s="48" t="s">
        <v>270</v>
      </c>
      <c r="P2" s="48" t="s">
        <v>271</v>
      </c>
      <c r="Q2" s="48" t="s">
        <v>272</v>
      </c>
    </row>
    <row r="3" spans="1:17" x14ac:dyDescent="0.3">
      <c r="A3" s="44"/>
      <c r="B3" s="52">
        <v>45839</v>
      </c>
      <c r="C3" s="45" t="s">
        <v>273</v>
      </c>
      <c r="D3" s="45">
        <v>747.28</v>
      </c>
      <c r="E3" s="45">
        <v>22.4</v>
      </c>
      <c r="F3" s="45">
        <v>8</v>
      </c>
      <c r="G3" s="45">
        <v>75.8</v>
      </c>
      <c r="H3" s="45">
        <v>202.75</v>
      </c>
      <c r="I3" s="45">
        <v>6</v>
      </c>
      <c r="J3" s="45">
        <v>1</v>
      </c>
      <c r="K3" s="45"/>
      <c r="L3" s="45"/>
      <c r="M3" s="45"/>
      <c r="N3" s="45" t="s">
        <v>274</v>
      </c>
      <c r="O3" s="45">
        <v>819.49128299306619</v>
      </c>
      <c r="P3" s="45">
        <v>581.510007329514</v>
      </c>
      <c r="Q3" s="45">
        <v>800</v>
      </c>
    </row>
    <row r="4" spans="1:17" x14ac:dyDescent="0.3">
      <c r="A4" s="44"/>
      <c r="B4" s="52">
        <v>45840</v>
      </c>
      <c r="C4" s="45" t="s">
        <v>275</v>
      </c>
      <c r="D4" s="45">
        <v>704.74</v>
      </c>
      <c r="E4" s="45">
        <v>17.8</v>
      </c>
      <c r="F4" s="45">
        <v>6</v>
      </c>
      <c r="G4" s="45">
        <v>83.8</v>
      </c>
      <c r="H4" s="45">
        <v>185.39</v>
      </c>
      <c r="I4" s="45">
        <v>5</v>
      </c>
      <c r="J4" s="45">
        <v>1</v>
      </c>
      <c r="K4" s="45"/>
      <c r="L4" s="45"/>
      <c r="M4" s="45"/>
      <c r="N4" s="45" t="s">
        <v>274</v>
      </c>
      <c r="O4" s="45">
        <v>819.49128299306619</v>
      </c>
      <c r="P4" s="45">
        <v>581.510007329514</v>
      </c>
      <c r="Q4" s="45">
        <v>800</v>
      </c>
    </row>
    <row r="5" spans="1:17" x14ac:dyDescent="0.3">
      <c r="A5" s="44"/>
      <c r="B5" s="52">
        <v>45841</v>
      </c>
      <c r="C5" s="45" t="s">
        <v>276</v>
      </c>
      <c r="D5" s="45">
        <v>757.4</v>
      </c>
      <c r="E5" s="45">
        <v>15.2</v>
      </c>
      <c r="F5" s="45">
        <v>7</v>
      </c>
      <c r="G5" s="45">
        <v>72.8</v>
      </c>
      <c r="H5" s="45">
        <v>193.82</v>
      </c>
      <c r="I5" s="45">
        <v>5</v>
      </c>
      <c r="J5" s="45">
        <v>1</v>
      </c>
      <c r="K5" s="45">
        <v>736.47</v>
      </c>
      <c r="L5" s="45"/>
      <c r="M5" s="45">
        <v>18.47</v>
      </c>
      <c r="N5" s="45" t="s">
        <v>274</v>
      </c>
      <c r="O5" s="45">
        <v>819.49128299306619</v>
      </c>
      <c r="P5" s="45">
        <v>581.510007329514</v>
      </c>
      <c r="Q5" s="45">
        <v>800</v>
      </c>
    </row>
    <row r="6" spans="1:17" x14ac:dyDescent="0.3">
      <c r="A6" s="44"/>
      <c r="B6" s="52">
        <v>45842</v>
      </c>
      <c r="C6" s="45" t="s">
        <v>277</v>
      </c>
      <c r="D6" s="45">
        <v>816.04</v>
      </c>
      <c r="E6" s="45">
        <v>19.899999999999999</v>
      </c>
      <c r="F6" s="45">
        <v>6</v>
      </c>
      <c r="G6" s="45">
        <v>73.5</v>
      </c>
      <c r="H6" s="45">
        <v>235.69</v>
      </c>
      <c r="I6" s="45">
        <v>6</v>
      </c>
      <c r="J6" s="45">
        <v>1</v>
      </c>
      <c r="K6" s="45">
        <v>759.39</v>
      </c>
      <c r="L6" s="45"/>
      <c r="M6" s="45">
        <v>17.63</v>
      </c>
      <c r="N6" s="45" t="s">
        <v>274</v>
      </c>
      <c r="O6" s="45">
        <v>819.49128299306619</v>
      </c>
      <c r="P6" s="45">
        <v>581.510007329514</v>
      </c>
      <c r="Q6" s="45">
        <v>800</v>
      </c>
    </row>
    <row r="7" spans="1:17" x14ac:dyDescent="0.3">
      <c r="A7" s="44"/>
      <c r="B7" s="52">
        <v>45843</v>
      </c>
      <c r="C7" s="45" t="s">
        <v>278</v>
      </c>
      <c r="D7" s="45">
        <v>698.31</v>
      </c>
      <c r="E7" s="45">
        <v>14.7</v>
      </c>
      <c r="F7" s="45">
        <v>6</v>
      </c>
      <c r="G7" s="45">
        <v>86.5</v>
      </c>
      <c r="H7" s="45">
        <v>216.59</v>
      </c>
      <c r="I7" s="45">
        <v>5</v>
      </c>
      <c r="J7" s="45">
        <v>1</v>
      </c>
      <c r="K7" s="45">
        <v>757.25</v>
      </c>
      <c r="L7" s="45"/>
      <c r="M7" s="45">
        <v>16.600000000000001</v>
      </c>
      <c r="N7" s="45" t="s">
        <v>274</v>
      </c>
      <c r="O7" s="45">
        <v>819.49128299306619</v>
      </c>
      <c r="P7" s="45">
        <v>581.510007329514</v>
      </c>
      <c r="Q7" s="45">
        <v>800</v>
      </c>
    </row>
    <row r="8" spans="1:17" x14ac:dyDescent="0.3">
      <c r="A8" s="44"/>
      <c r="B8" s="52">
        <v>45844</v>
      </c>
      <c r="C8" s="45" t="s">
        <v>279</v>
      </c>
      <c r="D8" s="45">
        <v>698.31</v>
      </c>
      <c r="E8" s="45">
        <v>18.3</v>
      </c>
      <c r="F8" s="45">
        <v>4</v>
      </c>
      <c r="G8" s="45">
        <v>71.8</v>
      </c>
      <c r="H8" s="45">
        <v>259.2</v>
      </c>
      <c r="I8" s="45">
        <v>6</v>
      </c>
      <c r="J8" s="45">
        <v>1</v>
      </c>
      <c r="K8" s="45">
        <v>737.55</v>
      </c>
      <c r="L8" s="45"/>
      <c r="M8" s="45">
        <v>17.63</v>
      </c>
      <c r="N8" s="45" t="s">
        <v>274</v>
      </c>
      <c r="O8" s="45">
        <v>819.49128299306619</v>
      </c>
      <c r="P8" s="45">
        <v>581.510007329514</v>
      </c>
      <c r="Q8" s="45">
        <v>800</v>
      </c>
    </row>
    <row r="9" spans="1:17" x14ac:dyDescent="0.3">
      <c r="A9" s="44"/>
      <c r="B9" s="52">
        <v>45845</v>
      </c>
      <c r="C9" s="45" t="s">
        <v>280</v>
      </c>
      <c r="D9" s="45">
        <v>819.81</v>
      </c>
      <c r="E9" s="45">
        <v>12.9</v>
      </c>
      <c r="F9" s="45">
        <v>6</v>
      </c>
      <c r="G9" s="45">
        <v>65.8</v>
      </c>
      <c r="H9" s="45">
        <v>153.76</v>
      </c>
      <c r="I9" s="45">
        <v>5</v>
      </c>
      <c r="J9" s="45">
        <v>1</v>
      </c>
      <c r="K9" s="45">
        <v>738.81</v>
      </c>
      <c r="L9" s="45">
        <v>748.84</v>
      </c>
      <c r="M9" s="45">
        <v>15.3</v>
      </c>
      <c r="N9" s="45" t="s">
        <v>281</v>
      </c>
      <c r="O9" s="45">
        <v>819.49128299306619</v>
      </c>
      <c r="P9" s="45">
        <v>581.510007329514</v>
      </c>
      <c r="Q9" s="45">
        <v>800</v>
      </c>
    </row>
    <row r="10" spans="1:17" x14ac:dyDescent="0.3">
      <c r="A10" s="44"/>
      <c r="B10" s="52">
        <v>45846</v>
      </c>
      <c r="C10" s="45" t="s">
        <v>273</v>
      </c>
      <c r="D10" s="45">
        <v>765.42</v>
      </c>
      <c r="E10" s="45">
        <v>14.5</v>
      </c>
      <c r="F10" s="45">
        <v>8</v>
      </c>
      <c r="G10" s="45">
        <v>77.900000000000006</v>
      </c>
      <c r="H10" s="45">
        <v>174.36</v>
      </c>
      <c r="I10" s="45">
        <v>5</v>
      </c>
      <c r="J10" s="45">
        <v>2</v>
      </c>
      <c r="K10" s="45">
        <v>761.18</v>
      </c>
      <c r="L10" s="45">
        <v>751.43</v>
      </c>
      <c r="M10" s="45">
        <v>15.23</v>
      </c>
      <c r="N10" s="45" t="s">
        <v>274</v>
      </c>
      <c r="O10" s="45">
        <v>819.49128299306619</v>
      </c>
      <c r="P10" s="45">
        <v>581.510007329514</v>
      </c>
      <c r="Q10" s="45">
        <v>800</v>
      </c>
    </row>
    <row r="11" spans="1:17" x14ac:dyDescent="0.3">
      <c r="A11" s="44"/>
      <c r="B11" s="52">
        <v>45847</v>
      </c>
      <c r="C11" s="45" t="s">
        <v>275</v>
      </c>
      <c r="D11" s="45">
        <v>682.55</v>
      </c>
      <c r="E11" s="45">
        <v>18.3</v>
      </c>
      <c r="F11" s="45">
        <v>6</v>
      </c>
      <c r="G11" s="45">
        <v>66.400000000000006</v>
      </c>
      <c r="H11" s="45">
        <v>259.52</v>
      </c>
      <c r="I11" s="45">
        <v>7</v>
      </c>
      <c r="J11" s="45">
        <v>2</v>
      </c>
      <c r="K11" s="45">
        <v>755.93</v>
      </c>
      <c r="L11" s="45">
        <v>748.26</v>
      </c>
      <c r="M11" s="45">
        <v>15.23</v>
      </c>
      <c r="N11" s="45" t="s">
        <v>274</v>
      </c>
      <c r="O11" s="45">
        <v>819.49128299306619</v>
      </c>
      <c r="P11" s="45">
        <v>581.510007329514</v>
      </c>
      <c r="Q11" s="45">
        <v>800</v>
      </c>
    </row>
    <row r="12" spans="1:17" x14ac:dyDescent="0.3">
      <c r="A12" s="44"/>
      <c r="B12" s="52">
        <v>45848</v>
      </c>
      <c r="C12" s="45" t="s">
        <v>276</v>
      </c>
      <c r="D12" s="45">
        <v>750.35</v>
      </c>
      <c r="E12" s="45">
        <v>19.600000000000001</v>
      </c>
      <c r="F12" s="45">
        <v>4</v>
      </c>
      <c r="G12" s="45">
        <v>65.099999999999994</v>
      </c>
      <c r="H12" s="45">
        <v>172.9</v>
      </c>
      <c r="I12" s="45">
        <v>7</v>
      </c>
      <c r="J12" s="45">
        <v>2</v>
      </c>
      <c r="K12" s="45">
        <v>732.77</v>
      </c>
      <c r="L12" s="45">
        <v>747.26</v>
      </c>
      <c r="M12" s="45">
        <v>17.47</v>
      </c>
      <c r="N12" s="45" t="s">
        <v>274</v>
      </c>
      <c r="O12" s="45">
        <v>819.49128299306619</v>
      </c>
      <c r="P12" s="45">
        <v>581.510007329514</v>
      </c>
      <c r="Q12" s="45">
        <v>800</v>
      </c>
    </row>
    <row r="13" spans="1:17" x14ac:dyDescent="0.3">
      <c r="A13" s="44"/>
      <c r="B13" s="52">
        <v>45849</v>
      </c>
      <c r="C13" s="45" t="s">
        <v>277</v>
      </c>
      <c r="D13" s="45">
        <v>682.95</v>
      </c>
      <c r="E13" s="45">
        <v>18.2</v>
      </c>
      <c r="F13" s="45">
        <v>8</v>
      </c>
      <c r="G13" s="45">
        <v>85.3</v>
      </c>
      <c r="H13" s="45">
        <v>293.12</v>
      </c>
      <c r="I13" s="45">
        <v>5</v>
      </c>
      <c r="J13" s="45">
        <v>2</v>
      </c>
      <c r="K13" s="45">
        <v>705.28</v>
      </c>
      <c r="L13" s="45">
        <v>728.24</v>
      </c>
      <c r="M13" s="45">
        <v>18.7</v>
      </c>
      <c r="N13" s="45" t="s">
        <v>274</v>
      </c>
      <c r="O13" s="45">
        <v>819.49128299306619</v>
      </c>
      <c r="P13" s="45">
        <v>581.510007329514</v>
      </c>
      <c r="Q13" s="45">
        <v>800</v>
      </c>
    </row>
    <row r="14" spans="1:17" x14ac:dyDescent="0.3">
      <c r="A14" s="44"/>
      <c r="B14" s="52">
        <v>45850</v>
      </c>
      <c r="C14" s="45" t="s">
        <v>278</v>
      </c>
      <c r="D14" s="45">
        <v>682.8</v>
      </c>
      <c r="E14" s="45">
        <v>17.5</v>
      </c>
      <c r="F14" s="45">
        <v>5</v>
      </c>
      <c r="G14" s="45">
        <v>66</v>
      </c>
      <c r="H14" s="45">
        <v>294.29000000000002</v>
      </c>
      <c r="I14" s="45">
        <v>5</v>
      </c>
      <c r="J14" s="45">
        <v>2</v>
      </c>
      <c r="K14" s="45">
        <v>705.37</v>
      </c>
      <c r="L14" s="45">
        <v>726.03</v>
      </c>
      <c r="M14" s="45">
        <v>18.43</v>
      </c>
      <c r="N14" s="45" t="s">
        <v>274</v>
      </c>
      <c r="O14" s="45">
        <v>819.49128299306619</v>
      </c>
      <c r="P14" s="45">
        <v>581.510007329514</v>
      </c>
      <c r="Q14" s="45">
        <v>800</v>
      </c>
    </row>
    <row r="15" spans="1:17" x14ac:dyDescent="0.3">
      <c r="A15" s="44"/>
      <c r="B15" s="52">
        <v>45851</v>
      </c>
      <c r="C15" s="45" t="s">
        <v>279</v>
      </c>
      <c r="D15" s="45">
        <v>730.21</v>
      </c>
      <c r="E15" s="45">
        <v>17</v>
      </c>
      <c r="F15" s="45">
        <v>6</v>
      </c>
      <c r="G15" s="45">
        <v>36.9</v>
      </c>
      <c r="H15" s="45">
        <v>293.58</v>
      </c>
      <c r="I15" s="45">
        <v>7</v>
      </c>
      <c r="J15" s="45">
        <v>2</v>
      </c>
      <c r="K15" s="45">
        <v>698.65</v>
      </c>
      <c r="L15" s="45">
        <v>730.58</v>
      </c>
      <c r="M15" s="45">
        <v>17.57</v>
      </c>
      <c r="N15" s="45" t="s">
        <v>274</v>
      </c>
      <c r="O15" s="45">
        <v>819.49128299306619</v>
      </c>
      <c r="P15" s="45">
        <v>581.510007329514</v>
      </c>
      <c r="Q15" s="45">
        <v>800</v>
      </c>
    </row>
    <row r="16" spans="1:17" x14ac:dyDescent="0.3">
      <c r="A16" s="44"/>
      <c r="B16" s="52">
        <v>45852</v>
      </c>
      <c r="C16" s="45" t="s">
        <v>280</v>
      </c>
      <c r="D16" s="45">
        <v>585.80999999999995</v>
      </c>
      <c r="E16" s="45">
        <v>14.1</v>
      </c>
      <c r="F16" s="45">
        <v>4</v>
      </c>
      <c r="G16" s="45">
        <v>73.8</v>
      </c>
      <c r="H16" s="45">
        <v>168.56</v>
      </c>
      <c r="I16" s="45">
        <v>7</v>
      </c>
      <c r="J16" s="45">
        <v>2</v>
      </c>
      <c r="K16" s="45">
        <v>666.27</v>
      </c>
      <c r="L16" s="45">
        <v>697.16</v>
      </c>
      <c r="M16" s="45">
        <v>16.2</v>
      </c>
      <c r="N16" s="45" t="s">
        <v>274</v>
      </c>
      <c r="O16" s="45">
        <v>819.49128299306619</v>
      </c>
      <c r="P16" s="45">
        <v>581.510007329514</v>
      </c>
      <c r="Q16" s="45">
        <v>800</v>
      </c>
    </row>
    <row r="17" spans="1:17" x14ac:dyDescent="0.3">
      <c r="A17" s="44"/>
      <c r="B17" s="52">
        <v>45853</v>
      </c>
      <c r="C17" s="45" t="s">
        <v>273</v>
      </c>
      <c r="D17" s="45">
        <v>598.42999999999995</v>
      </c>
      <c r="E17" s="45">
        <v>16</v>
      </c>
      <c r="F17" s="45">
        <v>5</v>
      </c>
      <c r="G17" s="45">
        <v>64.7</v>
      </c>
      <c r="H17" s="45">
        <v>221.23</v>
      </c>
      <c r="I17" s="45">
        <v>7</v>
      </c>
      <c r="J17" s="45">
        <v>3</v>
      </c>
      <c r="K17" s="45">
        <v>638.15</v>
      </c>
      <c r="L17" s="45">
        <v>673.3</v>
      </c>
      <c r="M17" s="45">
        <v>15.7</v>
      </c>
      <c r="N17" s="45" t="s">
        <v>274</v>
      </c>
      <c r="O17" s="45">
        <v>819.49128299306619</v>
      </c>
      <c r="P17" s="45">
        <v>581.510007329514</v>
      </c>
      <c r="Q17" s="45">
        <v>800</v>
      </c>
    </row>
    <row r="18" spans="1:17" x14ac:dyDescent="0.3">
      <c r="A18" s="44"/>
      <c r="B18" s="52">
        <v>45854</v>
      </c>
      <c r="C18" s="45" t="s">
        <v>275</v>
      </c>
      <c r="D18" s="45">
        <v>676.33</v>
      </c>
      <c r="E18" s="45">
        <v>16.600000000000001</v>
      </c>
      <c r="F18" s="45">
        <v>5</v>
      </c>
      <c r="G18" s="45">
        <v>66</v>
      </c>
      <c r="H18" s="45">
        <v>189.86</v>
      </c>
      <c r="I18" s="45">
        <v>6</v>
      </c>
      <c r="J18" s="45">
        <v>3</v>
      </c>
      <c r="K18" s="45">
        <v>620.19000000000005</v>
      </c>
      <c r="L18" s="45">
        <v>672.41</v>
      </c>
      <c r="M18" s="45">
        <v>15.57</v>
      </c>
      <c r="N18" s="45" t="s">
        <v>274</v>
      </c>
      <c r="O18" s="45">
        <v>819.49128299306619</v>
      </c>
      <c r="P18" s="45">
        <v>581.510007329514</v>
      </c>
      <c r="Q18" s="45">
        <v>800</v>
      </c>
    </row>
    <row r="19" spans="1:17" x14ac:dyDescent="0.3">
      <c r="A19" s="44"/>
      <c r="B19" s="52">
        <v>45855</v>
      </c>
      <c r="C19" s="45" t="s">
        <v>276</v>
      </c>
      <c r="D19" s="45">
        <v>646.14</v>
      </c>
      <c r="E19" s="45">
        <v>20.399999999999999</v>
      </c>
      <c r="F19" s="45">
        <v>7</v>
      </c>
      <c r="G19" s="45">
        <v>75.2</v>
      </c>
      <c r="H19" s="45">
        <v>267.77</v>
      </c>
      <c r="I19" s="45">
        <v>5</v>
      </c>
      <c r="J19" s="45">
        <v>3</v>
      </c>
      <c r="K19" s="45">
        <v>640.29999999999995</v>
      </c>
      <c r="L19" s="45">
        <v>657.52</v>
      </c>
      <c r="M19" s="45">
        <v>17.670000000000002</v>
      </c>
      <c r="N19" s="45" t="s">
        <v>274</v>
      </c>
      <c r="O19" s="45">
        <v>819.49128299306619</v>
      </c>
      <c r="P19" s="45">
        <v>581.510007329514</v>
      </c>
      <c r="Q19" s="45">
        <v>800</v>
      </c>
    </row>
    <row r="20" spans="1:17" x14ac:dyDescent="0.3">
      <c r="A20" s="44"/>
      <c r="B20" s="52">
        <v>45856</v>
      </c>
      <c r="C20" s="45" t="s">
        <v>277</v>
      </c>
      <c r="D20" s="45">
        <v>735.05</v>
      </c>
      <c r="E20" s="45">
        <v>18.7</v>
      </c>
      <c r="F20" s="45">
        <v>8</v>
      </c>
      <c r="G20" s="45">
        <v>67.599999999999994</v>
      </c>
      <c r="H20" s="45">
        <v>310.86</v>
      </c>
      <c r="I20" s="45">
        <v>7</v>
      </c>
      <c r="J20" s="45">
        <v>3</v>
      </c>
      <c r="K20" s="45">
        <v>685.84</v>
      </c>
      <c r="L20" s="45">
        <v>664.97</v>
      </c>
      <c r="M20" s="45">
        <v>18.57</v>
      </c>
      <c r="N20" s="45" t="s">
        <v>274</v>
      </c>
      <c r="O20" s="45">
        <v>819.49128299306619</v>
      </c>
      <c r="P20" s="45">
        <v>581.510007329514</v>
      </c>
      <c r="Q20" s="45">
        <v>800</v>
      </c>
    </row>
    <row r="21" spans="1:17" x14ac:dyDescent="0.3">
      <c r="A21" s="44"/>
      <c r="B21" s="52">
        <v>45857</v>
      </c>
      <c r="C21" s="45" t="s">
        <v>278</v>
      </c>
      <c r="D21" s="45">
        <v>653.16</v>
      </c>
      <c r="E21" s="45">
        <v>13.4</v>
      </c>
      <c r="F21" s="45">
        <v>6</v>
      </c>
      <c r="G21" s="45">
        <v>72.2</v>
      </c>
      <c r="H21" s="45">
        <v>265.05</v>
      </c>
      <c r="I21" s="45">
        <v>5</v>
      </c>
      <c r="J21" s="45">
        <v>3</v>
      </c>
      <c r="K21" s="45">
        <v>678.12</v>
      </c>
      <c r="L21" s="45">
        <v>660.73</v>
      </c>
      <c r="M21" s="45">
        <v>17.5</v>
      </c>
      <c r="N21" s="45" t="s">
        <v>274</v>
      </c>
      <c r="O21" s="45">
        <v>819.49128299306619</v>
      </c>
      <c r="P21" s="45">
        <v>581.510007329514</v>
      </c>
      <c r="Q21" s="45">
        <v>800</v>
      </c>
    </row>
    <row r="22" spans="1:17" x14ac:dyDescent="0.3">
      <c r="A22" s="44"/>
      <c r="B22" s="52">
        <v>45858</v>
      </c>
      <c r="C22" s="45" t="s">
        <v>279</v>
      </c>
      <c r="D22" s="45">
        <v>619.38</v>
      </c>
      <c r="E22" s="45">
        <v>18.600000000000001</v>
      </c>
      <c r="F22" s="45">
        <v>4</v>
      </c>
      <c r="G22" s="45">
        <v>44.7</v>
      </c>
      <c r="H22" s="45">
        <v>217.5</v>
      </c>
      <c r="I22" s="45">
        <v>6</v>
      </c>
      <c r="J22" s="45">
        <v>3</v>
      </c>
      <c r="K22" s="45">
        <v>669.2</v>
      </c>
      <c r="L22" s="45">
        <v>644.9</v>
      </c>
      <c r="M22" s="45">
        <v>16.899999999999999</v>
      </c>
      <c r="N22" s="45" t="s">
        <v>274</v>
      </c>
      <c r="O22" s="45">
        <v>819.49128299306619</v>
      </c>
      <c r="P22" s="45">
        <v>581.510007329514</v>
      </c>
      <c r="Q22" s="45">
        <v>800</v>
      </c>
    </row>
    <row r="23" spans="1:17" x14ac:dyDescent="0.3">
      <c r="A23" s="44"/>
      <c r="B23" s="52">
        <v>45859</v>
      </c>
      <c r="C23" s="45" t="s">
        <v>280</v>
      </c>
      <c r="D23" s="45">
        <v>812.2</v>
      </c>
      <c r="E23" s="45">
        <v>16.8</v>
      </c>
      <c r="F23" s="45">
        <v>7</v>
      </c>
      <c r="G23" s="45">
        <v>58</v>
      </c>
      <c r="H23" s="45">
        <v>196.9</v>
      </c>
      <c r="I23" s="45">
        <v>6</v>
      </c>
      <c r="J23" s="45">
        <v>3</v>
      </c>
      <c r="K23" s="45">
        <v>694.91</v>
      </c>
      <c r="L23" s="45">
        <v>677.24</v>
      </c>
      <c r="M23" s="45">
        <v>16.27</v>
      </c>
      <c r="N23" s="45" t="s">
        <v>274</v>
      </c>
      <c r="O23" s="45">
        <v>819.49128299306619</v>
      </c>
      <c r="P23" s="45">
        <v>581.510007329514</v>
      </c>
      <c r="Q23" s="45">
        <v>800</v>
      </c>
    </row>
    <row r="24" spans="1:17" x14ac:dyDescent="0.3">
      <c r="A24" s="44"/>
      <c r="B24" s="52">
        <v>45860</v>
      </c>
      <c r="C24" s="45" t="s">
        <v>273</v>
      </c>
      <c r="D24" s="45">
        <v>698.87</v>
      </c>
      <c r="E24" s="45">
        <v>16.100000000000001</v>
      </c>
      <c r="F24" s="45">
        <v>8</v>
      </c>
      <c r="G24" s="45">
        <v>86.9</v>
      </c>
      <c r="H24" s="45">
        <v>252.7</v>
      </c>
      <c r="I24" s="45">
        <v>7</v>
      </c>
      <c r="J24" s="45">
        <v>4</v>
      </c>
      <c r="K24" s="45">
        <v>710.15</v>
      </c>
      <c r="L24" s="45">
        <v>691.59</v>
      </c>
      <c r="M24" s="45">
        <v>17.170000000000002</v>
      </c>
      <c r="N24" s="45" t="s">
        <v>274</v>
      </c>
      <c r="O24" s="45">
        <v>819.49128299306619</v>
      </c>
      <c r="P24" s="45">
        <v>581.510007329514</v>
      </c>
      <c r="Q24" s="45">
        <v>800</v>
      </c>
    </row>
    <row r="25" spans="1:17" x14ac:dyDescent="0.3">
      <c r="A25" s="44"/>
      <c r="B25" s="52">
        <v>45861</v>
      </c>
      <c r="C25" s="45" t="s">
        <v>275</v>
      </c>
      <c r="D25" s="45">
        <v>718.52</v>
      </c>
      <c r="E25" s="45">
        <v>19.3</v>
      </c>
      <c r="F25" s="45">
        <v>7</v>
      </c>
      <c r="G25" s="45">
        <v>69.400000000000006</v>
      </c>
      <c r="H25" s="45">
        <v>149.74</v>
      </c>
      <c r="I25" s="45">
        <v>6</v>
      </c>
      <c r="J25" s="45">
        <v>4</v>
      </c>
      <c r="K25" s="45">
        <v>743.2</v>
      </c>
      <c r="L25" s="45">
        <v>697.62</v>
      </c>
      <c r="M25" s="45">
        <v>17.399999999999999</v>
      </c>
      <c r="N25" s="45" t="s">
        <v>274</v>
      </c>
      <c r="O25" s="45">
        <v>819.49128299306619</v>
      </c>
      <c r="P25" s="45">
        <v>581.510007329514</v>
      </c>
      <c r="Q25" s="45">
        <v>800</v>
      </c>
    </row>
    <row r="26" spans="1:17" x14ac:dyDescent="0.3">
      <c r="A26" s="44"/>
      <c r="B26" s="52">
        <v>45862</v>
      </c>
      <c r="C26" s="45" t="s">
        <v>276</v>
      </c>
      <c r="D26" s="45">
        <v>618.54</v>
      </c>
      <c r="E26" s="45">
        <v>20.399999999999999</v>
      </c>
      <c r="F26" s="45">
        <v>8</v>
      </c>
      <c r="G26" s="45">
        <v>49</v>
      </c>
      <c r="H26" s="45">
        <v>246.5</v>
      </c>
      <c r="I26" s="45">
        <v>5</v>
      </c>
      <c r="J26" s="45">
        <v>4</v>
      </c>
      <c r="K26" s="45">
        <v>678.64</v>
      </c>
      <c r="L26" s="45">
        <v>693.67</v>
      </c>
      <c r="M26" s="45">
        <v>18.600000000000001</v>
      </c>
      <c r="N26" s="45" t="s">
        <v>274</v>
      </c>
      <c r="O26" s="45">
        <v>819.49128299306619</v>
      </c>
      <c r="P26" s="45">
        <v>581.510007329514</v>
      </c>
      <c r="Q26" s="45">
        <v>800</v>
      </c>
    </row>
    <row r="27" spans="1:17" x14ac:dyDescent="0.3">
      <c r="A27" s="44"/>
      <c r="B27" s="52">
        <v>45863</v>
      </c>
      <c r="C27" s="45" t="s">
        <v>277</v>
      </c>
      <c r="D27" s="45">
        <v>677.53</v>
      </c>
      <c r="E27" s="45">
        <v>20.100000000000001</v>
      </c>
      <c r="F27" s="45">
        <v>8</v>
      </c>
      <c r="G27" s="45">
        <v>56.4</v>
      </c>
      <c r="H27" s="45">
        <v>166.69</v>
      </c>
      <c r="I27" s="45">
        <v>7</v>
      </c>
      <c r="J27" s="45">
        <v>4</v>
      </c>
      <c r="K27" s="45">
        <v>671.53</v>
      </c>
      <c r="L27" s="45">
        <v>685.46</v>
      </c>
      <c r="M27" s="45">
        <v>19.93</v>
      </c>
      <c r="N27" s="45" t="s">
        <v>274</v>
      </c>
      <c r="O27" s="45">
        <v>819.49128299306619</v>
      </c>
      <c r="P27" s="45">
        <v>581.510007329514</v>
      </c>
      <c r="Q27" s="45">
        <v>800</v>
      </c>
    </row>
    <row r="28" spans="1:17" x14ac:dyDescent="0.3">
      <c r="A28" s="44"/>
      <c r="B28" s="52">
        <v>45864</v>
      </c>
      <c r="C28" s="45" t="s">
        <v>278</v>
      </c>
      <c r="D28" s="45">
        <v>721.43</v>
      </c>
      <c r="E28" s="45">
        <v>15.7</v>
      </c>
      <c r="F28" s="45">
        <v>6</v>
      </c>
      <c r="G28" s="45">
        <v>57.4</v>
      </c>
      <c r="H28" s="45">
        <v>251.13</v>
      </c>
      <c r="I28" s="45">
        <v>5</v>
      </c>
      <c r="J28" s="45">
        <v>4</v>
      </c>
      <c r="K28" s="45">
        <v>672.5</v>
      </c>
      <c r="L28" s="45">
        <v>695.21</v>
      </c>
      <c r="M28" s="45">
        <v>18.73</v>
      </c>
      <c r="N28" s="45" t="s">
        <v>274</v>
      </c>
      <c r="O28" s="45">
        <v>819.49128299306619</v>
      </c>
      <c r="P28" s="45">
        <v>581.510007329514</v>
      </c>
      <c r="Q28" s="45">
        <v>800</v>
      </c>
    </row>
    <row r="29" spans="1:17" x14ac:dyDescent="0.3">
      <c r="A29" s="44"/>
      <c r="B29" s="52">
        <v>45865</v>
      </c>
      <c r="C29" s="45" t="s">
        <v>279</v>
      </c>
      <c r="D29" s="45">
        <v>636.88</v>
      </c>
      <c r="E29" s="45">
        <v>17</v>
      </c>
      <c r="F29" s="45">
        <v>8</v>
      </c>
      <c r="G29" s="45">
        <v>70.900000000000006</v>
      </c>
      <c r="H29" s="45">
        <v>208.15</v>
      </c>
      <c r="I29" s="45">
        <v>5</v>
      </c>
      <c r="J29" s="45">
        <v>4</v>
      </c>
      <c r="K29" s="45">
        <v>678.61</v>
      </c>
      <c r="L29" s="45">
        <v>697.71</v>
      </c>
      <c r="M29" s="45">
        <v>17.600000000000001</v>
      </c>
      <c r="N29" s="45" t="s">
        <v>274</v>
      </c>
      <c r="O29" s="45">
        <v>819.49128299306619</v>
      </c>
      <c r="P29" s="45">
        <v>581.510007329514</v>
      </c>
      <c r="Q29" s="45">
        <v>800</v>
      </c>
    </row>
    <row r="30" spans="1:17" x14ac:dyDescent="0.3">
      <c r="A30" s="44"/>
      <c r="B30" s="52">
        <v>45866</v>
      </c>
      <c r="C30" s="45" t="s">
        <v>280</v>
      </c>
      <c r="D30" s="45">
        <v>739.17</v>
      </c>
      <c r="E30" s="45">
        <v>18.600000000000001</v>
      </c>
      <c r="F30" s="45">
        <v>7</v>
      </c>
      <c r="G30" s="45">
        <v>64.3</v>
      </c>
      <c r="H30" s="45">
        <v>195.65</v>
      </c>
      <c r="I30" s="45">
        <v>6</v>
      </c>
      <c r="J30" s="45">
        <v>4</v>
      </c>
      <c r="K30" s="45">
        <v>699.16</v>
      </c>
      <c r="L30" s="45">
        <v>687.28</v>
      </c>
      <c r="M30" s="45">
        <v>17.100000000000001</v>
      </c>
      <c r="N30" s="45" t="s">
        <v>274</v>
      </c>
      <c r="O30" s="45">
        <v>819.49128299306619</v>
      </c>
      <c r="P30" s="45">
        <v>581.510007329514</v>
      </c>
      <c r="Q30" s="45">
        <v>800</v>
      </c>
    </row>
    <row r="31" spans="1:17" x14ac:dyDescent="0.3">
      <c r="A31" s="44"/>
      <c r="B31" s="52">
        <v>45867</v>
      </c>
      <c r="C31" s="45" t="s">
        <v>273</v>
      </c>
      <c r="D31" s="45">
        <v>673.76</v>
      </c>
      <c r="E31" s="45">
        <v>20.2</v>
      </c>
      <c r="F31" s="45">
        <v>8</v>
      </c>
      <c r="G31" s="45">
        <v>61.5</v>
      </c>
      <c r="H31" s="45">
        <v>168.3</v>
      </c>
      <c r="I31" s="45">
        <v>6</v>
      </c>
      <c r="J31" s="45">
        <v>5</v>
      </c>
      <c r="K31" s="45">
        <v>683.27</v>
      </c>
      <c r="L31" s="45">
        <v>683.69</v>
      </c>
      <c r="M31" s="45">
        <v>18.600000000000001</v>
      </c>
      <c r="N31" s="45" t="s">
        <v>274</v>
      </c>
      <c r="O31" s="45">
        <v>819.49128299306619</v>
      </c>
      <c r="P31" s="45">
        <v>581.510007329514</v>
      </c>
      <c r="Q31" s="45">
        <v>800</v>
      </c>
    </row>
    <row r="32" spans="1:17" x14ac:dyDescent="0.3">
      <c r="A32" s="44"/>
      <c r="B32" s="52">
        <v>45868</v>
      </c>
      <c r="C32" s="45" t="s">
        <v>275</v>
      </c>
      <c r="D32" s="45">
        <v>694.46</v>
      </c>
      <c r="E32" s="45">
        <v>16.600000000000001</v>
      </c>
      <c r="F32" s="45">
        <v>6</v>
      </c>
      <c r="G32" s="45">
        <v>69.599999999999994</v>
      </c>
      <c r="H32" s="45">
        <v>197.38</v>
      </c>
      <c r="I32" s="45">
        <v>6</v>
      </c>
      <c r="J32" s="45">
        <v>5</v>
      </c>
      <c r="K32" s="45">
        <v>702.46</v>
      </c>
      <c r="L32" s="45">
        <v>680.25</v>
      </c>
      <c r="M32" s="45">
        <v>18.47</v>
      </c>
      <c r="N32" s="45" t="s">
        <v>274</v>
      </c>
      <c r="O32" s="45">
        <v>819.49128299306619</v>
      </c>
      <c r="P32" s="45">
        <v>581.510007329514</v>
      </c>
      <c r="Q32" s="45">
        <v>800</v>
      </c>
    </row>
    <row r="33" spans="2:17" x14ac:dyDescent="0.3">
      <c r="B33" s="52">
        <v>45869</v>
      </c>
      <c r="C33" s="45" t="s">
        <v>276</v>
      </c>
      <c r="D33" s="45">
        <v>673.69</v>
      </c>
      <c r="E33" s="45">
        <v>17.3</v>
      </c>
      <c r="F33" s="45">
        <v>6</v>
      </c>
      <c r="G33" s="45">
        <v>75.5</v>
      </c>
      <c r="H33" s="45">
        <v>247.59</v>
      </c>
      <c r="I33" s="45">
        <v>6</v>
      </c>
      <c r="J33" s="45">
        <v>5</v>
      </c>
      <c r="K33" s="45">
        <v>680.64</v>
      </c>
      <c r="L33" s="45">
        <v>688.13</v>
      </c>
      <c r="M33" s="45">
        <v>18.03</v>
      </c>
      <c r="N33" s="45" t="s">
        <v>274</v>
      </c>
      <c r="O33" s="45">
        <v>819.49128299306619</v>
      </c>
      <c r="P33" s="45">
        <v>581.510007329514</v>
      </c>
      <c r="Q33" s="45">
        <v>800</v>
      </c>
    </row>
  </sheetData>
  <mergeCells count="1">
    <mergeCell ref="B1:Q1"/>
  </mergeCells>
  <conditionalFormatting sqref="D3:D3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{6E3C42AD-F1C1-4EC0-9357-A6E3B8269F42}</x14:id>
        </ext>
      </extLst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{1CB87F6C-4920-4F49-8551-EB11979798C9}</x14:id>
        </ext>
      </extLst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3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3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{B7461E30-D855-4B30-A6CA-B2D3F7C55965}</x14:id>
        </ext>
      </extLst>
    </cfRule>
  </conditionalFormatting>
  <conditionalFormatting sqref="K2:K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3C42AD-F1C1-4EC0-9357-A6E3B8269F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E2:E33</xm:sqref>
        </x14:conditionalFormatting>
        <x14:conditionalFormatting xmlns:xm="http://schemas.microsoft.com/office/excel/2006/main">
          <x14:cfRule type="dataBar" id="{1CB87F6C-4920-4F49-8551-EB11979798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F2:F33</xm:sqref>
        </x14:conditionalFormatting>
        <x14:conditionalFormatting xmlns:xm="http://schemas.microsoft.com/office/excel/2006/main">
          <x14:cfRule type="dataBar" id="{B7461E30-D855-4B30-A6CA-B2D3F7C5596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I2:I33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33D44-1B85-471E-A060-717E8FD92317}">
  <sheetPr>
    <tabColor theme="6" tint="0.39997558519241921"/>
  </sheetPr>
  <dimension ref="A1:J18"/>
  <sheetViews>
    <sheetView workbookViewId="0">
      <selection sqref="A1:J1"/>
    </sheetView>
  </sheetViews>
  <sheetFormatPr defaultRowHeight="14.4" x14ac:dyDescent="0.3"/>
  <cols>
    <col min="1" max="9" width="20.5546875" customWidth="1"/>
  </cols>
  <sheetData>
    <row r="1" spans="1:10" ht="27.6" customHeight="1" x14ac:dyDescent="0.3">
      <c r="A1" s="57" t="s">
        <v>322</v>
      </c>
      <c r="B1" s="58"/>
      <c r="C1" s="58"/>
      <c r="D1" s="58"/>
      <c r="E1" s="58"/>
      <c r="F1" s="58"/>
      <c r="G1" s="58"/>
      <c r="H1" s="58"/>
      <c r="I1" s="58"/>
      <c r="J1" s="58"/>
    </row>
    <row r="2" spans="1:10" ht="19.2" customHeight="1" x14ac:dyDescent="0.3">
      <c r="A2" s="56" t="s">
        <v>321</v>
      </c>
      <c r="B2" s="56" t="s">
        <v>320</v>
      </c>
      <c r="C2" s="56" t="s">
        <v>319</v>
      </c>
      <c r="D2" s="56" t="s">
        <v>318</v>
      </c>
      <c r="E2" s="56" t="s">
        <v>233</v>
      </c>
      <c r="F2" s="56" t="s">
        <v>317</v>
      </c>
      <c r="G2" s="56" t="s">
        <v>316</v>
      </c>
      <c r="H2" s="56" t="s">
        <v>315</v>
      </c>
      <c r="I2" s="56" t="s">
        <v>314</v>
      </c>
      <c r="J2" s="55"/>
    </row>
    <row r="3" spans="1:10" ht="19.2" customHeight="1" x14ac:dyDescent="0.3">
      <c r="A3" t="s">
        <v>262</v>
      </c>
      <c r="B3" t="s">
        <v>286</v>
      </c>
      <c r="C3">
        <v>714.6</v>
      </c>
      <c r="D3">
        <v>800</v>
      </c>
      <c r="E3" t="s">
        <v>212</v>
      </c>
      <c r="F3" t="s">
        <v>294</v>
      </c>
      <c r="G3" t="s">
        <v>284</v>
      </c>
      <c r="H3">
        <v>89</v>
      </c>
      <c r="I3" t="s">
        <v>283</v>
      </c>
    </row>
    <row r="4" spans="1:10" ht="19.2" customHeight="1" x14ac:dyDescent="0.3">
      <c r="A4" t="s">
        <v>257</v>
      </c>
      <c r="B4" t="s">
        <v>286</v>
      </c>
      <c r="C4">
        <v>69.599999999999994</v>
      </c>
      <c r="D4">
        <v>75</v>
      </c>
      <c r="E4" t="s">
        <v>202</v>
      </c>
      <c r="F4" t="s">
        <v>294</v>
      </c>
      <c r="G4" t="s">
        <v>308</v>
      </c>
      <c r="H4">
        <v>93</v>
      </c>
      <c r="I4" t="s">
        <v>283</v>
      </c>
    </row>
    <row r="5" spans="1:10" ht="19.2" customHeight="1" x14ac:dyDescent="0.3">
      <c r="A5" t="s">
        <v>313</v>
      </c>
      <c r="B5" t="s">
        <v>53</v>
      </c>
      <c r="C5">
        <v>100</v>
      </c>
      <c r="D5">
        <v>95</v>
      </c>
      <c r="E5" t="s">
        <v>202</v>
      </c>
      <c r="F5" t="s">
        <v>285</v>
      </c>
      <c r="G5" t="s">
        <v>289</v>
      </c>
      <c r="H5">
        <v>105</v>
      </c>
      <c r="I5" t="s">
        <v>293</v>
      </c>
    </row>
    <row r="6" spans="1:10" ht="19.2" customHeight="1" x14ac:dyDescent="0.3">
      <c r="A6" t="s">
        <v>312</v>
      </c>
      <c r="B6" t="s">
        <v>136</v>
      </c>
      <c r="C6">
        <v>6</v>
      </c>
      <c r="D6">
        <v>7</v>
      </c>
      <c r="E6" t="s">
        <v>311</v>
      </c>
      <c r="F6" t="s">
        <v>294</v>
      </c>
      <c r="G6" t="s">
        <v>136</v>
      </c>
      <c r="H6">
        <v>86</v>
      </c>
      <c r="I6" t="s">
        <v>293</v>
      </c>
    </row>
    <row r="7" spans="1:10" ht="19.2" customHeight="1" x14ac:dyDescent="0.3">
      <c r="A7" t="s">
        <v>218</v>
      </c>
      <c r="B7" t="s">
        <v>286</v>
      </c>
      <c r="C7">
        <v>119.59</v>
      </c>
      <c r="D7">
        <v>125</v>
      </c>
      <c r="E7" t="s">
        <v>212</v>
      </c>
      <c r="F7" t="s">
        <v>294</v>
      </c>
      <c r="G7" t="s">
        <v>284</v>
      </c>
      <c r="H7">
        <v>96</v>
      </c>
      <c r="I7" t="s">
        <v>283</v>
      </c>
    </row>
    <row r="8" spans="1:10" ht="19.2" customHeight="1" x14ac:dyDescent="0.3">
      <c r="A8" t="s">
        <v>133</v>
      </c>
      <c r="B8" t="s">
        <v>53</v>
      </c>
      <c r="C8">
        <v>85</v>
      </c>
      <c r="D8">
        <v>90</v>
      </c>
      <c r="E8" t="s">
        <v>202</v>
      </c>
      <c r="F8" t="s">
        <v>290</v>
      </c>
      <c r="G8" t="s">
        <v>289</v>
      </c>
      <c r="H8">
        <v>94</v>
      </c>
      <c r="I8" t="s">
        <v>283</v>
      </c>
    </row>
    <row r="9" spans="1:10" ht="19.2" customHeight="1" x14ac:dyDescent="0.3">
      <c r="A9" t="s">
        <v>310</v>
      </c>
      <c r="B9" t="s">
        <v>136</v>
      </c>
      <c r="C9">
        <v>95</v>
      </c>
      <c r="D9">
        <v>98</v>
      </c>
      <c r="E9" t="s">
        <v>202</v>
      </c>
      <c r="F9" t="s">
        <v>294</v>
      </c>
      <c r="G9" t="s">
        <v>136</v>
      </c>
      <c r="H9">
        <v>97</v>
      </c>
      <c r="I9" t="s">
        <v>293</v>
      </c>
    </row>
    <row r="10" spans="1:10" ht="19.2" customHeight="1" x14ac:dyDescent="0.3">
      <c r="A10" t="s">
        <v>309</v>
      </c>
      <c r="B10" t="s">
        <v>286</v>
      </c>
      <c r="C10">
        <v>15</v>
      </c>
      <c r="D10">
        <v>20</v>
      </c>
      <c r="E10" t="s">
        <v>202</v>
      </c>
      <c r="F10" t="s">
        <v>285</v>
      </c>
      <c r="G10" t="s">
        <v>308</v>
      </c>
      <c r="H10">
        <v>75</v>
      </c>
      <c r="I10" t="s">
        <v>283</v>
      </c>
    </row>
    <row r="11" spans="1:10" ht="19.2" customHeight="1" x14ac:dyDescent="0.3">
      <c r="A11" t="s">
        <v>307</v>
      </c>
      <c r="B11" t="s">
        <v>306</v>
      </c>
      <c r="C11">
        <v>12</v>
      </c>
      <c r="D11">
        <v>20</v>
      </c>
      <c r="E11" t="s">
        <v>202</v>
      </c>
      <c r="F11" t="s">
        <v>285</v>
      </c>
      <c r="G11" t="s">
        <v>304</v>
      </c>
      <c r="H11">
        <v>60</v>
      </c>
      <c r="I11" t="s">
        <v>283</v>
      </c>
    </row>
    <row r="12" spans="1:10" ht="19.2" customHeight="1" x14ac:dyDescent="0.3">
      <c r="A12" t="s">
        <v>305</v>
      </c>
      <c r="B12" t="s">
        <v>304</v>
      </c>
      <c r="C12">
        <v>50</v>
      </c>
      <c r="D12">
        <v>40</v>
      </c>
      <c r="E12" t="s">
        <v>212</v>
      </c>
      <c r="F12" t="s">
        <v>285</v>
      </c>
      <c r="G12" t="s">
        <v>304</v>
      </c>
      <c r="H12">
        <v>125</v>
      </c>
      <c r="I12" t="s">
        <v>288</v>
      </c>
    </row>
    <row r="13" spans="1:10" ht="19.2" customHeight="1" x14ac:dyDescent="0.3">
      <c r="A13" t="s">
        <v>303</v>
      </c>
      <c r="B13" t="s">
        <v>302</v>
      </c>
      <c r="C13">
        <v>88</v>
      </c>
      <c r="D13">
        <v>95</v>
      </c>
      <c r="E13" t="s">
        <v>202</v>
      </c>
      <c r="F13" t="s">
        <v>294</v>
      </c>
      <c r="G13" t="s">
        <v>301</v>
      </c>
      <c r="H13">
        <v>93</v>
      </c>
      <c r="I13" t="s">
        <v>283</v>
      </c>
    </row>
    <row r="14" spans="1:10" ht="19.2" customHeight="1" x14ac:dyDescent="0.3">
      <c r="A14" t="s">
        <v>300</v>
      </c>
      <c r="B14" t="s">
        <v>299</v>
      </c>
      <c r="C14">
        <v>100</v>
      </c>
      <c r="D14">
        <v>98</v>
      </c>
      <c r="E14" t="s">
        <v>202</v>
      </c>
      <c r="F14" t="s">
        <v>294</v>
      </c>
      <c r="G14" t="s">
        <v>298</v>
      </c>
      <c r="H14">
        <v>102</v>
      </c>
      <c r="I14" t="s">
        <v>293</v>
      </c>
    </row>
    <row r="15" spans="1:10" ht="19.2" customHeight="1" x14ac:dyDescent="0.3">
      <c r="A15" t="s">
        <v>297</v>
      </c>
      <c r="B15" t="s">
        <v>136</v>
      </c>
      <c r="C15">
        <v>2.5</v>
      </c>
      <c r="D15">
        <v>2</v>
      </c>
      <c r="E15" t="s">
        <v>296</v>
      </c>
      <c r="F15" t="s">
        <v>294</v>
      </c>
      <c r="G15" t="s">
        <v>136</v>
      </c>
      <c r="H15">
        <v>80</v>
      </c>
      <c r="I15" t="s">
        <v>283</v>
      </c>
    </row>
    <row r="16" spans="1:10" ht="19.2" customHeight="1" x14ac:dyDescent="0.3">
      <c r="A16" t="s">
        <v>295</v>
      </c>
      <c r="B16" t="s">
        <v>136</v>
      </c>
      <c r="C16">
        <v>98</v>
      </c>
      <c r="D16">
        <v>99</v>
      </c>
      <c r="E16" t="s">
        <v>202</v>
      </c>
      <c r="F16" t="s">
        <v>294</v>
      </c>
      <c r="G16" t="s">
        <v>136</v>
      </c>
      <c r="H16">
        <v>99</v>
      </c>
      <c r="I16" t="s">
        <v>293</v>
      </c>
    </row>
    <row r="17" spans="1:9" ht="19.2" customHeight="1" x14ac:dyDescent="0.3">
      <c r="A17" t="s">
        <v>292</v>
      </c>
      <c r="B17" t="s">
        <v>53</v>
      </c>
      <c r="C17">
        <v>2</v>
      </c>
      <c r="D17">
        <v>1</v>
      </c>
      <c r="E17" t="s">
        <v>291</v>
      </c>
      <c r="F17" t="s">
        <v>290</v>
      </c>
      <c r="G17" t="s">
        <v>289</v>
      </c>
      <c r="H17">
        <v>50</v>
      </c>
      <c r="I17" t="s">
        <v>288</v>
      </c>
    </row>
    <row r="18" spans="1:9" ht="19.2" customHeight="1" x14ac:dyDescent="0.3">
      <c r="A18" t="s">
        <v>287</v>
      </c>
      <c r="B18" t="s">
        <v>286</v>
      </c>
      <c r="C18">
        <v>8.5</v>
      </c>
      <c r="D18">
        <v>12</v>
      </c>
      <c r="E18" t="s">
        <v>202</v>
      </c>
      <c r="F18" t="s">
        <v>285</v>
      </c>
      <c r="G18" t="s">
        <v>284</v>
      </c>
      <c r="H18">
        <v>71</v>
      </c>
      <c r="I18" t="s">
        <v>283</v>
      </c>
    </row>
  </sheetData>
  <mergeCells count="1">
    <mergeCell ref="A1:J1"/>
  </mergeCells>
  <conditionalFormatting sqref="H1:H18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{ACA5841C-1FDC-4205-A663-B15748D47A2C}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A5841C-1FDC-4205-A663-B15748D47A2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H1:H18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D36F1-B24C-4CF8-A95F-5B6A0334ADDD}">
  <sheetPr>
    <tabColor theme="7" tint="-0.249977111117893"/>
  </sheetPr>
  <dimension ref="A1:J7"/>
  <sheetViews>
    <sheetView workbookViewId="0">
      <selection activeCell="G12" sqref="G12"/>
    </sheetView>
  </sheetViews>
  <sheetFormatPr defaultRowHeight="14.4" x14ac:dyDescent="0.3"/>
  <cols>
    <col min="1" max="10" width="19.77734375" customWidth="1"/>
  </cols>
  <sheetData>
    <row r="1" spans="1:10" ht="44.4" customHeight="1" x14ac:dyDescent="0.3">
      <c r="A1" s="59" t="s">
        <v>329</v>
      </c>
      <c r="B1" s="59"/>
      <c r="C1" s="59"/>
      <c r="D1" s="59"/>
      <c r="E1" s="59"/>
      <c r="F1" s="59"/>
      <c r="G1" s="59"/>
      <c r="H1" s="59"/>
      <c r="I1" s="59"/>
      <c r="J1" s="59"/>
    </row>
    <row r="2" spans="1:10" ht="44.4" customHeight="1" x14ac:dyDescent="0.3">
      <c r="A2" s="56" t="s">
        <v>265</v>
      </c>
      <c r="B2" s="56" t="s">
        <v>77</v>
      </c>
      <c r="C2" s="56" t="s">
        <v>328</v>
      </c>
      <c r="D2" s="56" t="s">
        <v>327</v>
      </c>
      <c r="E2" s="56" t="s">
        <v>91</v>
      </c>
      <c r="F2" s="56" t="s">
        <v>326</v>
      </c>
      <c r="G2" s="56" t="s">
        <v>325</v>
      </c>
      <c r="H2" s="56" t="s">
        <v>324</v>
      </c>
      <c r="I2" s="56" t="s">
        <v>323</v>
      </c>
      <c r="J2" s="56" t="s">
        <v>221</v>
      </c>
    </row>
    <row r="3" spans="1:10" ht="44.4" customHeight="1" x14ac:dyDescent="0.3">
      <c r="A3" s="55">
        <v>1</v>
      </c>
      <c r="B3" s="55">
        <v>5241.8900000000003</v>
      </c>
      <c r="C3" s="55">
        <v>748.84</v>
      </c>
      <c r="D3" s="55">
        <v>52.73</v>
      </c>
      <c r="E3" s="55">
        <v>121.2</v>
      </c>
      <c r="F3" s="55">
        <v>17.309999999999999</v>
      </c>
      <c r="G3" s="55">
        <v>43</v>
      </c>
      <c r="H3" s="55">
        <v>6.14</v>
      </c>
      <c r="I3" s="55">
        <v>75.709999999999994</v>
      </c>
      <c r="J3" s="55">
        <v>1447.2</v>
      </c>
    </row>
    <row r="4" spans="1:10" ht="44.4" customHeight="1" x14ac:dyDescent="0.3">
      <c r="A4" s="55">
        <v>2</v>
      </c>
      <c r="B4" s="55">
        <v>4880.09</v>
      </c>
      <c r="C4" s="55">
        <v>697.16</v>
      </c>
      <c r="D4" s="55">
        <v>60</v>
      </c>
      <c r="E4" s="55">
        <v>119.2</v>
      </c>
      <c r="F4" s="55">
        <v>17.03</v>
      </c>
      <c r="G4" s="55">
        <v>41</v>
      </c>
      <c r="H4" s="55">
        <v>5.86</v>
      </c>
      <c r="I4" s="55">
        <v>67.34</v>
      </c>
      <c r="J4" s="55">
        <v>1656.33</v>
      </c>
    </row>
    <row r="5" spans="1:10" ht="44.4" customHeight="1" x14ac:dyDescent="0.3">
      <c r="A5" s="55">
        <v>3</v>
      </c>
      <c r="B5" s="55">
        <v>4740.6899999999996</v>
      </c>
      <c r="C5" s="55">
        <v>677.24</v>
      </c>
      <c r="D5" s="55">
        <v>73.78</v>
      </c>
      <c r="E5" s="55">
        <v>120.5</v>
      </c>
      <c r="F5" s="55">
        <v>17.21</v>
      </c>
      <c r="G5" s="55">
        <v>42</v>
      </c>
      <c r="H5" s="55">
        <v>6</v>
      </c>
      <c r="I5" s="55">
        <v>64.06</v>
      </c>
      <c r="J5" s="55">
        <v>1669.17</v>
      </c>
    </row>
    <row r="6" spans="1:10" ht="44.4" customHeight="1" x14ac:dyDescent="0.3">
      <c r="A6" s="55">
        <v>4</v>
      </c>
      <c r="B6" s="55">
        <v>4810.9399999999996</v>
      </c>
      <c r="C6" s="55">
        <v>687.28</v>
      </c>
      <c r="D6" s="55">
        <v>45.33</v>
      </c>
      <c r="E6" s="55">
        <v>127.2</v>
      </c>
      <c r="F6" s="55">
        <v>18.170000000000002</v>
      </c>
      <c r="G6" s="55">
        <v>52</v>
      </c>
      <c r="H6" s="55">
        <v>7.43</v>
      </c>
      <c r="I6" s="55">
        <v>64.900000000000006</v>
      </c>
      <c r="J6" s="55">
        <v>1470.56</v>
      </c>
    </row>
    <row r="7" spans="1:10" ht="44.4" customHeight="1" x14ac:dyDescent="0.3">
      <c r="A7" s="55">
        <v>5</v>
      </c>
      <c r="B7" s="55">
        <v>2041.91</v>
      </c>
      <c r="C7" s="55">
        <v>680.64</v>
      </c>
      <c r="D7" s="55">
        <v>11.97</v>
      </c>
      <c r="E7" s="55">
        <v>54.1</v>
      </c>
      <c r="F7" s="55">
        <v>18.03</v>
      </c>
      <c r="G7" s="55">
        <v>20</v>
      </c>
      <c r="H7" s="55">
        <v>6.67</v>
      </c>
      <c r="I7" s="55">
        <v>68.87</v>
      </c>
      <c r="J7" s="55">
        <v>613.27</v>
      </c>
    </row>
  </sheetData>
  <mergeCells count="1">
    <mergeCell ref="A1:J1"/>
  </mergeCells>
  <conditionalFormatting sqref="B1:B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04315-7307-40B5-9E6A-30AA3152060B}">
  <sheetPr>
    <tabColor theme="4" tint="0.39997558519241921"/>
  </sheetPr>
  <dimension ref="A1:G10"/>
  <sheetViews>
    <sheetView workbookViewId="0">
      <selection sqref="A1:G1"/>
    </sheetView>
  </sheetViews>
  <sheetFormatPr defaultRowHeight="14.4" x14ac:dyDescent="0.3"/>
  <cols>
    <col min="1" max="7" width="28.6640625" customWidth="1"/>
  </cols>
  <sheetData>
    <row r="1" spans="1:7" ht="40.200000000000003" customHeight="1" x14ac:dyDescent="0.3">
      <c r="A1" s="64" t="s">
        <v>340</v>
      </c>
      <c r="B1" s="64"/>
      <c r="C1" s="64"/>
      <c r="D1" s="64"/>
      <c r="E1" s="64"/>
      <c r="F1" s="64"/>
      <c r="G1" s="64"/>
    </row>
    <row r="2" spans="1:7" ht="34.799999999999997" customHeight="1" x14ac:dyDescent="0.3">
      <c r="A2" s="48" t="s">
        <v>53</v>
      </c>
      <c r="B2" s="48" t="s">
        <v>339</v>
      </c>
      <c r="C2" s="48" t="s">
        <v>338</v>
      </c>
      <c r="D2" s="48" t="s">
        <v>337</v>
      </c>
      <c r="E2" s="48" t="s">
        <v>336</v>
      </c>
      <c r="F2" s="48" t="s">
        <v>335</v>
      </c>
      <c r="G2" s="48" t="s">
        <v>334</v>
      </c>
    </row>
    <row r="3" spans="1:7" ht="34.799999999999997" customHeight="1" x14ac:dyDescent="0.3">
      <c r="A3" s="45" t="s">
        <v>60</v>
      </c>
      <c r="B3" s="45">
        <v>1</v>
      </c>
      <c r="C3" s="45">
        <v>1</v>
      </c>
      <c r="D3" s="45">
        <v>6</v>
      </c>
      <c r="E3" s="45">
        <v>7</v>
      </c>
      <c r="F3" s="45">
        <v>81.8</v>
      </c>
      <c r="G3" s="63" t="s">
        <v>333</v>
      </c>
    </row>
    <row r="4" spans="1:7" ht="34.799999999999997" customHeight="1" x14ac:dyDescent="0.3">
      <c r="A4" s="45" t="s">
        <v>70</v>
      </c>
      <c r="B4" s="45">
        <v>3</v>
      </c>
      <c r="C4" s="45">
        <v>2</v>
      </c>
      <c r="D4" s="45">
        <v>1</v>
      </c>
      <c r="E4" s="45">
        <v>2</v>
      </c>
      <c r="F4" s="45">
        <v>87.13</v>
      </c>
      <c r="G4" s="63" t="s">
        <v>333</v>
      </c>
    </row>
    <row r="5" spans="1:7" ht="34.799999999999997" customHeight="1" x14ac:dyDescent="0.3">
      <c r="A5" s="45" t="s">
        <v>69</v>
      </c>
      <c r="B5" s="45">
        <v>8</v>
      </c>
      <c r="C5" s="45">
        <v>3</v>
      </c>
      <c r="D5" s="45">
        <v>2</v>
      </c>
      <c r="E5" s="45">
        <v>1</v>
      </c>
      <c r="F5" s="45">
        <v>83.6</v>
      </c>
      <c r="G5" s="63" t="s">
        <v>333</v>
      </c>
    </row>
    <row r="6" spans="1:7" ht="34.799999999999997" customHeight="1" x14ac:dyDescent="0.3">
      <c r="A6" s="45" t="s">
        <v>63</v>
      </c>
      <c r="B6" s="45">
        <v>2</v>
      </c>
      <c r="C6" s="45">
        <v>4</v>
      </c>
      <c r="D6" s="45">
        <v>5</v>
      </c>
      <c r="E6" s="45">
        <v>3</v>
      </c>
      <c r="F6" s="45">
        <v>77.11</v>
      </c>
      <c r="G6" s="62" t="s">
        <v>332</v>
      </c>
    </row>
    <row r="7" spans="1:7" ht="34.799999999999997" customHeight="1" x14ac:dyDescent="0.3">
      <c r="A7" s="45" t="s">
        <v>71</v>
      </c>
      <c r="B7" s="45">
        <v>4</v>
      </c>
      <c r="C7" s="45">
        <v>5</v>
      </c>
      <c r="D7" s="45">
        <v>4</v>
      </c>
      <c r="E7" s="45">
        <v>5</v>
      </c>
      <c r="F7" s="45">
        <v>70.709999999999994</v>
      </c>
      <c r="G7" s="62" t="s">
        <v>332</v>
      </c>
    </row>
    <row r="8" spans="1:7" ht="34.799999999999997" customHeight="1" x14ac:dyDescent="0.3">
      <c r="A8" s="45" t="s">
        <v>66</v>
      </c>
      <c r="B8" s="45">
        <v>7</v>
      </c>
      <c r="C8" s="45">
        <v>6</v>
      </c>
      <c r="D8" s="45">
        <v>7</v>
      </c>
      <c r="E8" s="45">
        <v>4</v>
      </c>
      <c r="F8" s="45">
        <v>64.790000000000006</v>
      </c>
      <c r="G8" s="61" t="s">
        <v>331</v>
      </c>
    </row>
    <row r="9" spans="1:7" ht="34.799999999999997" customHeight="1" x14ac:dyDescent="0.3">
      <c r="A9" s="45" t="s">
        <v>72</v>
      </c>
      <c r="B9" s="45">
        <v>6</v>
      </c>
      <c r="C9" s="45">
        <v>7</v>
      </c>
      <c r="D9" s="45">
        <v>3</v>
      </c>
      <c r="E9" s="45">
        <v>6</v>
      </c>
      <c r="F9" s="45">
        <v>67.53</v>
      </c>
      <c r="G9" s="61" t="s">
        <v>331</v>
      </c>
    </row>
    <row r="10" spans="1:7" ht="34.799999999999997" customHeight="1" x14ac:dyDescent="0.3">
      <c r="A10" s="45" t="s">
        <v>68</v>
      </c>
      <c r="B10" s="45">
        <v>5</v>
      </c>
      <c r="C10" s="45">
        <v>8</v>
      </c>
      <c r="D10" s="45">
        <v>8</v>
      </c>
      <c r="E10" s="45">
        <v>8</v>
      </c>
      <c r="F10" s="45">
        <v>50.46</v>
      </c>
      <c r="G10" s="60" t="s">
        <v>330</v>
      </c>
    </row>
  </sheetData>
  <mergeCells count="1">
    <mergeCell ref="A1:G1"/>
  </mergeCells>
  <conditionalFormatting sqref="D3:D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{CEEE0DCB-85EA-4107-8FCF-4F38DB046EE8}</x14:id>
        </ext>
      </extLst>
    </cfRule>
  </conditionalFormatting>
  <conditionalFormatting sqref="F3:F10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{C031BC52-4EE6-444C-BFA8-A1D45DC253CF}</x14:id>
        </ext>
      </extLst>
    </cfRule>
  </conditionalFormatting>
  <conditionalFormatting sqref="B1:B10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{E2DFFF4E-24CF-4DE6-80E2-FC468F7893C9}</x14:id>
        </ext>
      </extLst>
    </cfRule>
  </conditionalFormatting>
  <conditionalFormatting sqref="E3:E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{84908F39-42A7-46D4-BBFE-753D22C05C17}</x14:id>
        </ext>
      </extLst>
    </cfRule>
  </conditionalFormatting>
  <conditionalFormatting sqref="C3:C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EE0DCB-85EA-4107-8FCF-4F38DB046E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D3:D10</xm:sqref>
        </x14:conditionalFormatting>
        <x14:conditionalFormatting xmlns:xm="http://schemas.microsoft.com/office/excel/2006/main">
          <x14:cfRule type="dataBar" id="{C031BC52-4EE6-444C-BFA8-A1D45DC253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F3:F10</xm:sqref>
        </x14:conditionalFormatting>
        <x14:conditionalFormatting xmlns:xm="http://schemas.microsoft.com/office/excel/2006/main">
          <x14:cfRule type="dataBar" id="{E2DFFF4E-24CF-4DE6-80E2-FC468F7893C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B1:B10</xm:sqref>
        </x14:conditionalFormatting>
        <x14:conditionalFormatting xmlns:xm="http://schemas.microsoft.com/office/excel/2006/main">
          <x14:cfRule type="dataBar" id="{84908F39-42A7-46D4-BBFE-753D22C05C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E3:E10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556DB-8DB1-4EFE-AB77-01B3B4279F5E}">
  <sheetPr>
    <tabColor theme="9" tint="0.39997558519241921"/>
  </sheetPr>
  <dimension ref="A1:E10"/>
  <sheetViews>
    <sheetView workbookViewId="0">
      <selection sqref="A1:E1"/>
    </sheetView>
  </sheetViews>
  <sheetFormatPr defaultRowHeight="14.4" x14ac:dyDescent="0.3"/>
  <cols>
    <col min="1" max="5" width="40.77734375" customWidth="1"/>
  </cols>
  <sheetData>
    <row r="1" spans="1:5" ht="43.2" customHeight="1" x14ac:dyDescent="0.3">
      <c r="A1" s="66" t="s">
        <v>345</v>
      </c>
      <c r="B1" s="66"/>
      <c r="C1" s="66"/>
      <c r="D1" s="66"/>
      <c r="E1" s="66"/>
    </row>
    <row r="2" spans="1:5" ht="43.2" customHeight="1" x14ac:dyDescent="0.3">
      <c r="A2" s="65" t="s">
        <v>53</v>
      </c>
      <c r="B2" s="65" t="s">
        <v>344</v>
      </c>
      <c r="C2" s="65" t="s">
        <v>343</v>
      </c>
      <c r="D2" s="65" t="s">
        <v>342</v>
      </c>
      <c r="E2" s="65" t="s">
        <v>341</v>
      </c>
    </row>
    <row r="3" spans="1:5" ht="43.2" customHeight="1" x14ac:dyDescent="0.3">
      <c r="A3" s="44" t="s">
        <v>72</v>
      </c>
      <c r="B3" s="44">
        <v>31.4</v>
      </c>
      <c r="C3" s="44">
        <v>24.9</v>
      </c>
      <c r="D3" s="44">
        <v>25.9</v>
      </c>
      <c r="E3" s="44">
        <v>29.1</v>
      </c>
    </row>
    <row r="4" spans="1:5" ht="43.2" customHeight="1" x14ac:dyDescent="0.3">
      <c r="A4" s="44" t="s">
        <v>69</v>
      </c>
      <c r="B4" s="44">
        <v>22.2</v>
      </c>
      <c r="C4" s="44">
        <v>24.4</v>
      </c>
      <c r="D4" s="44">
        <v>23.8</v>
      </c>
      <c r="E4" s="44">
        <v>16.5</v>
      </c>
    </row>
    <row r="5" spans="1:5" ht="43.2" customHeight="1" x14ac:dyDescent="0.3">
      <c r="A5" s="44" t="s">
        <v>68</v>
      </c>
      <c r="B5" s="44">
        <v>58.3</v>
      </c>
      <c r="C5" s="44">
        <v>58.7</v>
      </c>
      <c r="D5" s="44">
        <v>48.1</v>
      </c>
      <c r="E5" s="44">
        <v>52.4</v>
      </c>
    </row>
    <row r="6" spans="1:5" ht="43.2" customHeight="1" x14ac:dyDescent="0.3">
      <c r="A6" s="44" t="s">
        <v>70</v>
      </c>
      <c r="B6" s="44">
        <v>8.8000000000000007</v>
      </c>
      <c r="C6" s="44">
        <v>8.5</v>
      </c>
      <c r="D6" s="44">
        <v>10.5</v>
      </c>
      <c r="E6" s="44">
        <v>4</v>
      </c>
    </row>
    <row r="7" spans="1:5" ht="43.2" customHeight="1" x14ac:dyDescent="0.3">
      <c r="A7" s="44" t="s">
        <v>63</v>
      </c>
      <c r="B7" s="44">
        <v>34.799999999999997</v>
      </c>
      <c r="C7" s="44">
        <v>27</v>
      </c>
      <c r="D7" s="44">
        <v>32.4</v>
      </c>
      <c r="E7" s="44">
        <v>29.2</v>
      </c>
    </row>
    <row r="8" spans="1:5" ht="43.2" customHeight="1" x14ac:dyDescent="0.3">
      <c r="A8" s="44" t="s">
        <v>71</v>
      </c>
      <c r="B8" s="44">
        <v>28.6</v>
      </c>
      <c r="C8" s="44">
        <v>28.3</v>
      </c>
      <c r="D8" s="44">
        <v>28.1</v>
      </c>
      <c r="E8" s="44">
        <v>23.3</v>
      </c>
    </row>
    <row r="9" spans="1:5" ht="43.2" customHeight="1" x14ac:dyDescent="0.3">
      <c r="A9" s="44" t="s">
        <v>60</v>
      </c>
      <c r="B9" s="44">
        <v>37.1</v>
      </c>
      <c r="C9" s="44">
        <v>36.9</v>
      </c>
      <c r="D9" s="44">
        <v>30.6</v>
      </c>
      <c r="E9" s="44">
        <v>32.1</v>
      </c>
    </row>
    <row r="10" spans="1:5" ht="43.2" customHeight="1" x14ac:dyDescent="0.3">
      <c r="A10" s="44" t="s">
        <v>66</v>
      </c>
      <c r="B10" s="44">
        <v>38.5</v>
      </c>
      <c r="C10" s="44">
        <v>35.799999999999997</v>
      </c>
      <c r="D10" s="44">
        <v>36.9</v>
      </c>
      <c r="E10" s="44">
        <v>38.6</v>
      </c>
    </row>
  </sheetData>
  <mergeCells count="1">
    <mergeCell ref="A1:E1"/>
  </mergeCells>
  <conditionalFormatting sqref="B3:B10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{A8D5FD93-F797-4458-ADEB-E97092171CA4}</x14:id>
        </ext>
      </extLst>
    </cfRule>
  </conditionalFormatting>
  <conditionalFormatting sqref="C1:C10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{D150CD4F-4681-4E8A-935C-D4C47F9FC60B}</x14:id>
        </ext>
      </extLst>
    </cfRule>
  </conditionalFormatting>
  <conditionalFormatting sqref="D1:D1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{D8EE2F4E-F789-40F4-B2A8-097860E3E153}</x14:id>
        </ext>
      </extLst>
    </cfRule>
  </conditionalFormatting>
  <conditionalFormatting sqref="E1:E1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{487489CD-8BB4-43AE-88F2-40446241F523}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D5FD93-F797-4458-ADEB-E97092171CA4}">
            <x14:dataBar minLength="0" maxLength="10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B3:B10</xm:sqref>
        </x14:conditionalFormatting>
        <x14:conditionalFormatting xmlns:xm="http://schemas.microsoft.com/office/excel/2006/main">
          <x14:cfRule type="dataBar" id="{D150CD4F-4681-4E8A-935C-D4C47F9FC60B}">
            <x14:dataBar minLength="0" maxLength="10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C1:C10</xm:sqref>
        </x14:conditionalFormatting>
        <x14:conditionalFormatting xmlns:xm="http://schemas.microsoft.com/office/excel/2006/main">
          <x14:cfRule type="dataBar" id="{D8EE2F4E-F789-40F4-B2A8-097860E3E15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D1:D10</xm:sqref>
        </x14:conditionalFormatting>
        <x14:conditionalFormatting xmlns:xm="http://schemas.microsoft.com/office/excel/2006/main">
          <x14:cfRule type="dataBar" id="{487489CD-8BB4-43AE-88F2-40446241F52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E1:E10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5BED7-77AA-415C-B327-6FDFDD172193}">
  <sheetPr>
    <tabColor rgb="FF00B0F0"/>
  </sheetPr>
  <dimension ref="A1:H7"/>
  <sheetViews>
    <sheetView workbookViewId="0">
      <selection sqref="A1:H1"/>
    </sheetView>
  </sheetViews>
  <sheetFormatPr defaultRowHeight="14.4" x14ac:dyDescent="0.3"/>
  <cols>
    <col min="1" max="8" width="25.21875" customWidth="1"/>
  </cols>
  <sheetData>
    <row r="1" spans="1:8" ht="49.2" customHeight="1" x14ac:dyDescent="0.3">
      <c r="A1" s="69" t="s">
        <v>359</v>
      </c>
      <c r="B1" s="70"/>
      <c r="C1" s="70"/>
      <c r="D1" s="70"/>
      <c r="E1" s="70"/>
      <c r="F1" s="70"/>
      <c r="G1" s="70"/>
      <c r="H1" s="70"/>
    </row>
    <row r="2" spans="1:8" ht="36" customHeight="1" x14ac:dyDescent="0.3">
      <c r="A2" s="48" t="s">
        <v>358</v>
      </c>
      <c r="B2" s="48" t="s">
        <v>357</v>
      </c>
      <c r="C2" s="48" t="s">
        <v>356</v>
      </c>
      <c r="D2" s="48" t="s">
        <v>355</v>
      </c>
      <c r="E2" s="48" t="s">
        <v>354</v>
      </c>
      <c r="F2" s="48" t="s">
        <v>353</v>
      </c>
      <c r="G2" s="48" t="s">
        <v>352</v>
      </c>
      <c r="H2" s="48" t="s">
        <v>351</v>
      </c>
    </row>
    <row r="3" spans="1:8" ht="49.2" customHeight="1" x14ac:dyDescent="0.3">
      <c r="A3" s="67" t="s">
        <v>350</v>
      </c>
      <c r="B3" s="68">
        <v>24500</v>
      </c>
      <c r="C3" s="68">
        <v>9</v>
      </c>
      <c r="D3" s="68">
        <v>73.5</v>
      </c>
      <c r="E3" s="67" t="s">
        <v>127</v>
      </c>
      <c r="F3" s="67">
        <v>10.8</v>
      </c>
      <c r="G3" s="67">
        <v>15000</v>
      </c>
      <c r="H3" s="67">
        <v>165</v>
      </c>
    </row>
    <row r="4" spans="1:8" ht="49.2" customHeight="1" x14ac:dyDescent="0.3">
      <c r="A4" s="67" t="s">
        <v>349</v>
      </c>
      <c r="B4" s="68">
        <v>26200</v>
      </c>
      <c r="C4" s="68">
        <v>10</v>
      </c>
      <c r="D4" s="68">
        <v>76.2</v>
      </c>
      <c r="E4" s="67" t="s">
        <v>127</v>
      </c>
      <c r="F4" s="67">
        <v>7</v>
      </c>
      <c r="G4" s="67">
        <v>12000</v>
      </c>
      <c r="H4" s="67">
        <v>175</v>
      </c>
    </row>
    <row r="5" spans="1:8" ht="49.2" customHeight="1" x14ac:dyDescent="0.3">
      <c r="A5" s="67" t="s">
        <v>348</v>
      </c>
      <c r="B5" s="68">
        <v>27800</v>
      </c>
      <c r="C5" s="68">
        <v>11</v>
      </c>
      <c r="D5" s="68">
        <v>78.8</v>
      </c>
      <c r="E5" s="67" t="s">
        <v>123</v>
      </c>
      <c r="F5" s="67">
        <v>6.1</v>
      </c>
      <c r="G5" s="67">
        <v>10000</v>
      </c>
      <c r="H5" s="67">
        <v>185</v>
      </c>
    </row>
    <row r="6" spans="1:8" ht="49.2" customHeight="1" x14ac:dyDescent="0.3">
      <c r="A6" s="67" t="s">
        <v>347</v>
      </c>
      <c r="B6" s="68">
        <v>29100</v>
      </c>
      <c r="C6" s="68">
        <v>12</v>
      </c>
      <c r="D6" s="68">
        <v>81</v>
      </c>
      <c r="E6" s="67" t="s">
        <v>123</v>
      </c>
      <c r="F6" s="67">
        <v>4.7</v>
      </c>
      <c r="G6" s="67">
        <v>8000</v>
      </c>
      <c r="H6" s="67">
        <v>195</v>
      </c>
    </row>
    <row r="7" spans="1:8" ht="49.2" customHeight="1" x14ac:dyDescent="0.3">
      <c r="A7" s="67" t="s">
        <v>346</v>
      </c>
      <c r="B7" s="68">
        <v>30500</v>
      </c>
      <c r="C7" s="68">
        <v>13</v>
      </c>
      <c r="D7" s="68">
        <v>83.2</v>
      </c>
      <c r="E7" s="67" t="s">
        <v>123</v>
      </c>
      <c r="F7" s="67">
        <v>4.8</v>
      </c>
      <c r="G7" s="67">
        <v>6000</v>
      </c>
      <c r="H7" s="67">
        <v>205</v>
      </c>
    </row>
  </sheetData>
  <mergeCells count="1">
    <mergeCell ref="A1:H1"/>
  </mergeCells>
  <conditionalFormatting sqref="B3:B7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{6DCE6CA1-2047-429F-B70D-A2D6B858C9B1}</x14:id>
        </ext>
      </extLst>
    </cfRule>
  </conditionalFormatting>
  <conditionalFormatting sqref="C3:C7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{0F7CF467-C907-4CD4-B063-19B44B92810C}</x14:id>
        </ext>
      </extLst>
    </cfRule>
  </conditionalFormatting>
  <conditionalFormatting sqref="D3:D7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{7E0402D0-DFD8-43BF-A9D1-E358D5E97407}</x14:id>
        </ext>
      </extLst>
    </cfRule>
  </conditionalFormatting>
  <conditionalFormatting sqref="F3:F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{416912C6-F509-4E94-A648-9DB919E8737D}</x14:id>
        </ext>
      </extLst>
    </cfRule>
  </conditionalFormatting>
  <conditionalFormatting sqref="G3:G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{844131A0-2A11-444D-BA06-5C43641A21F3}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CE6CA1-2047-429F-B70D-A2D6B858C9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B3:B7</xm:sqref>
        </x14:conditionalFormatting>
        <x14:conditionalFormatting xmlns:xm="http://schemas.microsoft.com/office/excel/2006/main">
          <x14:cfRule type="dataBar" id="{0F7CF467-C907-4CD4-B063-19B44B9281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C3:C7</xm:sqref>
        </x14:conditionalFormatting>
        <x14:conditionalFormatting xmlns:xm="http://schemas.microsoft.com/office/excel/2006/main">
          <x14:cfRule type="dataBar" id="{7E0402D0-DFD8-43BF-A9D1-E358D5E974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D3:D7</xm:sqref>
        </x14:conditionalFormatting>
        <x14:conditionalFormatting xmlns:xm="http://schemas.microsoft.com/office/excel/2006/main">
          <x14:cfRule type="dataBar" id="{416912C6-F509-4E94-A648-9DB919E873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F3:F7</xm:sqref>
        </x14:conditionalFormatting>
        <x14:conditionalFormatting xmlns:xm="http://schemas.microsoft.com/office/excel/2006/main">
          <x14:cfRule type="dataBar" id="{844131A0-2A11-444D-BA06-5C43641A21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H3:H7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1"/>
  <sheetViews>
    <sheetView workbookViewId="0">
      <selection activeCell="I13" sqref="I13"/>
    </sheetView>
  </sheetViews>
  <sheetFormatPr defaultRowHeight="14.4" x14ac:dyDescent="0.3"/>
  <cols>
    <col min="1" max="7" width="24.109375" style="12" customWidth="1"/>
    <col min="8" max="8" width="8.88671875" style="12"/>
    <col min="9" max="9" width="15" style="12" bestFit="1" customWidth="1"/>
    <col min="10" max="10" width="3" style="12" bestFit="1" customWidth="1"/>
    <col min="11" max="16384" width="8.88671875" style="12"/>
  </cols>
  <sheetData>
    <row r="1" spans="1:10" x14ac:dyDescent="0.3">
      <c r="A1" s="20" t="s">
        <v>52</v>
      </c>
      <c r="B1" s="21" t="s">
        <v>53</v>
      </c>
      <c r="C1" s="21" t="s">
        <v>54</v>
      </c>
      <c r="D1" s="21" t="s">
        <v>55</v>
      </c>
      <c r="E1" s="21" t="s">
        <v>56</v>
      </c>
      <c r="F1" s="21" t="s">
        <v>57</v>
      </c>
      <c r="G1" s="22" t="s">
        <v>58</v>
      </c>
      <c r="I1" s="13" t="s">
        <v>59</v>
      </c>
      <c r="J1" s="13"/>
    </row>
    <row r="2" spans="1:10" x14ac:dyDescent="0.3">
      <c r="A2" s="18">
        <v>45839</v>
      </c>
      <c r="B2" s="14" t="s">
        <v>60</v>
      </c>
      <c r="C2" s="15">
        <v>2</v>
      </c>
      <c r="D2" s="16">
        <v>40</v>
      </c>
      <c r="E2" s="15">
        <f t="shared" ref="E2:E65" si="0">C2*D2</f>
        <v>80</v>
      </c>
      <c r="F2" s="14" t="s">
        <v>61</v>
      </c>
      <c r="G2" s="19">
        <f t="shared" ref="G2:G65" si="1">IF(F2="No",E2,0)</f>
        <v>0</v>
      </c>
      <c r="I2" s="13" t="s">
        <v>62</v>
      </c>
      <c r="J2" s="13">
        <f ca="1">COUNTA(_xludf.UNIQUE(B2:B203))</f>
        <v>1</v>
      </c>
    </row>
    <row r="3" spans="1:10" x14ac:dyDescent="0.3">
      <c r="A3" s="18">
        <v>45839</v>
      </c>
      <c r="B3" s="14" t="s">
        <v>63</v>
      </c>
      <c r="C3" s="15">
        <v>2.5</v>
      </c>
      <c r="D3" s="16">
        <v>40</v>
      </c>
      <c r="E3" s="15">
        <f t="shared" si="0"/>
        <v>100</v>
      </c>
      <c r="F3" s="14" t="s">
        <v>64</v>
      </c>
      <c r="G3" s="19">
        <f t="shared" si="1"/>
        <v>100</v>
      </c>
      <c r="I3" s="13" t="s">
        <v>65</v>
      </c>
      <c r="J3" s="13">
        <f ca="1">SUMIF(A2:A203,TODAY(),E2:E203)</f>
        <v>0</v>
      </c>
    </row>
    <row r="4" spans="1:10" x14ac:dyDescent="0.3">
      <c r="A4" s="18">
        <v>45839</v>
      </c>
      <c r="B4" s="14" t="s">
        <v>66</v>
      </c>
      <c r="C4" s="15">
        <v>2</v>
      </c>
      <c r="D4" s="16">
        <v>40</v>
      </c>
      <c r="E4" s="15">
        <f t="shared" si="0"/>
        <v>80</v>
      </c>
      <c r="F4" s="14" t="s">
        <v>64</v>
      </c>
      <c r="G4" s="19">
        <f t="shared" si="1"/>
        <v>80</v>
      </c>
      <c r="I4" s="13" t="s">
        <v>67</v>
      </c>
      <c r="J4" s="13">
        <f>COUNTIF(F2:F203,"No")</f>
        <v>64</v>
      </c>
    </row>
    <row r="5" spans="1:10" x14ac:dyDescent="0.3">
      <c r="A5" s="18">
        <v>45839</v>
      </c>
      <c r="B5" s="14" t="s">
        <v>68</v>
      </c>
      <c r="C5" s="15">
        <v>1</v>
      </c>
      <c r="D5" s="16">
        <v>40</v>
      </c>
      <c r="E5" s="15">
        <f t="shared" si="0"/>
        <v>40</v>
      </c>
      <c r="F5" s="14" t="s">
        <v>61</v>
      </c>
      <c r="G5" s="19">
        <f t="shared" si="1"/>
        <v>0</v>
      </c>
    </row>
    <row r="6" spans="1:10" x14ac:dyDescent="0.3">
      <c r="A6" s="18">
        <v>45839</v>
      </c>
      <c r="B6" s="14" t="s">
        <v>69</v>
      </c>
      <c r="C6" s="15">
        <v>1</v>
      </c>
      <c r="D6" s="16">
        <v>40</v>
      </c>
      <c r="E6" s="15">
        <f t="shared" si="0"/>
        <v>40</v>
      </c>
      <c r="F6" s="14" t="s">
        <v>61</v>
      </c>
      <c r="G6" s="19">
        <f t="shared" si="1"/>
        <v>0</v>
      </c>
    </row>
    <row r="7" spans="1:10" x14ac:dyDescent="0.3">
      <c r="A7" s="18">
        <v>45839</v>
      </c>
      <c r="B7" s="14" t="s">
        <v>70</v>
      </c>
      <c r="C7" s="15">
        <v>2.5</v>
      </c>
      <c r="D7" s="16">
        <v>40</v>
      </c>
      <c r="E7" s="15">
        <f t="shared" si="0"/>
        <v>100</v>
      </c>
      <c r="F7" s="14" t="s">
        <v>64</v>
      </c>
      <c r="G7" s="19">
        <f t="shared" si="1"/>
        <v>100</v>
      </c>
    </row>
    <row r="8" spans="1:10" x14ac:dyDescent="0.3">
      <c r="A8" s="18">
        <v>45840</v>
      </c>
      <c r="B8" s="14" t="s">
        <v>60</v>
      </c>
      <c r="C8" s="15">
        <v>1</v>
      </c>
      <c r="D8" s="16">
        <v>40</v>
      </c>
      <c r="E8" s="15">
        <f t="shared" si="0"/>
        <v>40</v>
      </c>
      <c r="F8" s="14" t="s">
        <v>61</v>
      </c>
      <c r="G8" s="19">
        <f t="shared" si="1"/>
        <v>0</v>
      </c>
    </row>
    <row r="9" spans="1:10" x14ac:dyDescent="0.3">
      <c r="A9" s="18">
        <v>45840</v>
      </c>
      <c r="B9" s="14" t="s">
        <v>63</v>
      </c>
      <c r="C9" s="15">
        <v>2</v>
      </c>
      <c r="D9" s="16">
        <v>40</v>
      </c>
      <c r="E9" s="15">
        <f t="shared" si="0"/>
        <v>80</v>
      </c>
      <c r="F9" s="14" t="s">
        <v>61</v>
      </c>
      <c r="G9" s="19">
        <f t="shared" si="1"/>
        <v>0</v>
      </c>
    </row>
    <row r="10" spans="1:10" x14ac:dyDescent="0.3">
      <c r="A10" s="18">
        <v>45840</v>
      </c>
      <c r="B10" s="14" t="s">
        <v>66</v>
      </c>
      <c r="C10" s="15">
        <v>1.5</v>
      </c>
      <c r="D10" s="16">
        <v>40</v>
      </c>
      <c r="E10" s="15">
        <f t="shared" si="0"/>
        <v>60</v>
      </c>
      <c r="F10" s="14" t="s">
        <v>64</v>
      </c>
      <c r="G10" s="19">
        <f t="shared" si="1"/>
        <v>60</v>
      </c>
    </row>
    <row r="11" spans="1:10" x14ac:dyDescent="0.3">
      <c r="A11" s="18">
        <v>45840</v>
      </c>
      <c r="B11" s="14" t="s">
        <v>71</v>
      </c>
      <c r="C11" s="15">
        <v>1</v>
      </c>
      <c r="D11" s="16">
        <v>40</v>
      </c>
      <c r="E11" s="15">
        <f t="shared" si="0"/>
        <v>40</v>
      </c>
      <c r="F11" s="14" t="s">
        <v>61</v>
      </c>
      <c r="G11" s="19">
        <f t="shared" si="1"/>
        <v>0</v>
      </c>
    </row>
    <row r="12" spans="1:10" x14ac:dyDescent="0.3">
      <c r="A12" s="18">
        <v>45840</v>
      </c>
      <c r="B12" s="14" t="s">
        <v>68</v>
      </c>
      <c r="C12" s="15">
        <v>2.5</v>
      </c>
      <c r="D12" s="16">
        <v>40</v>
      </c>
      <c r="E12" s="15">
        <f t="shared" si="0"/>
        <v>100</v>
      </c>
      <c r="F12" s="14" t="s">
        <v>64</v>
      </c>
      <c r="G12" s="19">
        <f t="shared" si="1"/>
        <v>100</v>
      </c>
    </row>
    <row r="13" spans="1:10" x14ac:dyDescent="0.3">
      <c r="A13" s="18">
        <v>45840</v>
      </c>
      <c r="B13" s="14" t="s">
        <v>69</v>
      </c>
      <c r="C13" s="15">
        <v>1</v>
      </c>
      <c r="D13" s="16">
        <v>40</v>
      </c>
      <c r="E13" s="15">
        <f t="shared" si="0"/>
        <v>40</v>
      </c>
      <c r="F13" s="14" t="s">
        <v>61</v>
      </c>
      <c r="G13" s="19">
        <f t="shared" si="1"/>
        <v>0</v>
      </c>
    </row>
    <row r="14" spans="1:10" x14ac:dyDescent="0.3">
      <c r="A14" s="18">
        <v>45840</v>
      </c>
      <c r="B14" s="14" t="s">
        <v>70</v>
      </c>
      <c r="C14" s="15">
        <v>1.5</v>
      </c>
      <c r="D14" s="16">
        <v>40</v>
      </c>
      <c r="E14" s="15">
        <f t="shared" si="0"/>
        <v>60</v>
      </c>
      <c r="F14" s="14" t="s">
        <v>61</v>
      </c>
      <c r="G14" s="19">
        <f t="shared" si="1"/>
        <v>0</v>
      </c>
    </row>
    <row r="15" spans="1:10" x14ac:dyDescent="0.3">
      <c r="A15" s="18">
        <v>45841</v>
      </c>
      <c r="B15" s="14" t="s">
        <v>60</v>
      </c>
      <c r="C15" s="15">
        <v>1</v>
      </c>
      <c r="D15" s="16">
        <v>40</v>
      </c>
      <c r="E15" s="15">
        <f t="shared" si="0"/>
        <v>40</v>
      </c>
      <c r="F15" s="14" t="s">
        <v>64</v>
      </c>
      <c r="G15" s="19">
        <f t="shared" si="1"/>
        <v>40</v>
      </c>
    </row>
    <row r="16" spans="1:10" x14ac:dyDescent="0.3">
      <c r="A16" s="18">
        <v>45841</v>
      </c>
      <c r="B16" s="14" t="s">
        <v>63</v>
      </c>
      <c r="C16" s="15">
        <v>1.5</v>
      </c>
      <c r="D16" s="16">
        <v>40</v>
      </c>
      <c r="E16" s="15">
        <f t="shared" si="0"/>
        <v>60</v>
      </c>
      <c r="F16" s="14" t="s">
        <v>61</v>
      </c>
      <c r="G16" s="19">
        <f t="shared" si="1"/>
        <v>0</v>
      </c>
    </row>
    <row r="17" spans="1:7" x14ac:dyDescent="0.3">
      <c r="A17" s="18">
        <v>45841</v>
      </c>
      <c r="B17" s="14" t="s">
        <v>72</v>
      </c>
      <c r="C17" s="15">
        <v>1.5</v>
      </c>
      <c r="D17" s="16">
        <v>40</v>
      </c>
      <c r="E17" s="15">
        <f t="shared" si="0"/>
        <v>60</v>
      </c>
      <c r="F17" s="14" t="s">
        <v>64</v>
      </c>
      <c r="G17" s="19">
        <f t="shared" si="1"/>
        <v>60</v>
      </c>
    </row>
    <row r="18" spans="1:7" x14ac:dyDescent="0.3">
      <c r="A18" s="18">
        <v>45841</v>
      </c>
      <c r="B18" s="14" t="s">
        <v>66</v>
      </c>
      <c r="C18" s="15">
        <v>1.5</v>
      </c>
      <c r="D18" s="16">
        <v>40</v>
      </c>
      <c r="E18" s="15">
        <f t="shared" si="0"/>
        <v>60</v>
      </c>
      <c r="F18" s="14" t="s">
        <v>61</v>
      </c>
      <c r="G18" s="19">
        <f t="shared" si="1"/>
        <v>0</v>
      </c>
    </row>
    <row r="19" spans="1:7" x14ac:dyDescent="0.3">
      <c r="A19" s="18">
        <v>45841</v>
      </c>
      <c r="B19" s="14" t="s">
        <v>71</v>
      </c>
      <c r="C19" s="15">
        <v>2</v>
      </c>
      <c r="D19" s="16">
        <v>40</v>
      </c>
      <c r="E19" s="15">
        <f t="shared" si="0"/>
        <v>80</v>
      </c>
      <c r="F19" s="14" t="s">
        <v>61</v>
      </c>
      <c r="G19" s="19">
        <f t="shared" si="1"/>
        <v>0</v>
      </c>
    </row>
    <row r="20" spans="1:7" x14ac:dyDescent="0.3">
      <c r="A20" s="18">
        <v>45841</v>
      </c>
      <c r="B20" s="14" t="s">
        <v>68</v>
      </c>
      <c r="C20" s="15">
        <v>1.5</v>
      </c>
      <c r="D20" s="16">
        <v>40</v>
      </c>
      <c r="E20" s="15">
        <f t="shared" si="0"/>
        <v>60</v>
      </c>
      <c r="F20" s="14" t="s">
        <v>64</v>
      </c>
      <c r="G20" s="19">
        <f t="shared" si="1"/>
        <v>60</v>
      </c>
    </row>
    <row r="21" spans="1:7" x14ac:dyDescent="0.3">
      <c r="A21" s="18">
        <v>45841</v>
      </c>
      <c r="B21" s="14" t="s">
        <v>69</v>
      </c>
      <c r="C21" s="15">
        <v>2</v>
      </c>
      <c r="D21" s="16">
        <v>40</v>
      </c>
      <c r="E21" s="15">
        <f t="shared" si="0"/>
        <v>80</v>
      </c>
      <c r="F21" s="14" t="s">
        <v>61</v>
      </c>
      <c r="G21" s="19">
        <f t="shared" si="1"/>
        <v>0</v>
      </c>
    </row>
    <row r="22" spans="1:7" x14ac:dyDescent="0.3">
      <c r="A22" s="18">
        <v>45841</v>
      </c>
      <c r="B22" s="14" t="s">
        <v>70</v>
      </c>
      <c r="C22" s="15">
        <v>2</v>
      </c>
      <c r="D22" s="16">
        <v>40</v>
      </c>
      <c r="E22" s="15">
        <f t="shared" si="0"/>
        <v>80</v>
      </c>
      <c r="F22" s="14" t="s">
        <v>61</v>
      </c>
      <c r="G22" s="19">
        <f t="shared" si="1"/>
        <v>0</v>
      </c>
    </row>
    <row r="23" spans="1:7" x14ac:dyDescent="0.3">
      <c r="A23" s="18">
        <v>45842</v>
      </c>
      <c r="B23" s="14" t="s">
        <v>60</v>
      </c>
      <c r="C23" s="15">
        <v>2.5</v>
      </c>
      <c r="D23" s="16">
        <v>40</v>
      </c>
      <c r="E23" s="15">
        <f t="shared" si="0"/>
        <v>100</v>
      </c>
      <c r="F23" s="14" t="s">
        <v>61</v>
      </c>
      <c r="G23" s="19">
        <f t="shared" si="1"/>
        <v>0</v>
      </c>
    </row>
    <row r="24" spans="1:7" x14ac:dyDescent="0.3">
      <c r="A24" s="18">
        <v>45842</v>
      </c>
      <c r="B24" s="14" t="s">
        <v>63</v>
      </c>
      <c r="C24" s="15">
        <v>1.5</v>
      </c>
      <c r="D24" s="16">
        <v>40</v>
      </c>
      <c r="E24" s="15">
        <f t="shared" si="0"/>
        <v>60</v>
      </c>
      <c r="F24" s="14" t="s">
        <v>64</v>
      </c>
      <c r="G24" s="19">
        <f t="shared" si="1"/>
        <v>60</v>
      </c>
    </row>
    <row r="25" spans="1:7" x14ac:dyDescent="0.3">
      <c r="A25" s="18">
        <v>45842</v>
      </c>
      <c r="B25" s="14" t="s">
        <v>72</v>
      </c>
      <c r="C25" s="15">
        <v>2</v>
      </c>
      <c r="D25" s="16">
        <v>40</v>
      </c>
      <c r="E25" s="15">
        <f t="shared" si="0"/>
        <v>80</v>
      </c>
      <c r="F25" s="14" t="s">
        <v>64</v>
      </c>
      <c r="G25" s="19">
        <f t="shared" si="1"/>
        <v>80</v>
      </c>
    </row>
    <row r="26" spans="1:7" x14ac:dyDescent="0.3">
      <c r="A26" s="18">
        <v>45842</v>
      </c>
      <c r="B26" s="14" t="s">
        <v>66</v>
      </c>
      <c r="C26" s="15">
        <v>2.5</v>
      </c>
      <c r="D26" s="16">
        <v>40</v>
      </c>
      <c r="E26" s="15">
        <f t="shared" si="0"/>
        <v>100</v>
      </c>
      <c r="F26" s="14" t="s">
        <v>61</v>
      </c>
      <c r="G26" s="19">
        <f t="shared" si="1"/>
        <v>0</v>
      </c>
    </row>
    <row r="27" spans="1:7" x14ac:dyDescent="0.3">
      <c r="A27" s="18">
        <v>45842</v>
      </c>
      <c r="B27" s="14" t="s">
        <v>68</v>
      </c>
      <c r="C27" s="15">
        <v>2.5</v>
      </c>
      <c r="D27" s="16">
        <v>40</v>
      </c>
      <c r="E27" s="15">
        <f t="shared" si="0"/>
        <v>100</v>
      </c>
      <c r="F27" s="14" t="s">
        <v>61</v>
      </c>
      <c r="G27" s="19">
        <f t="shared" si="1"/>
        <v>0</v>
      </c>
    </row>
    <row r="28" spans="1:7" x14ac:dyDescent="0.3">
      <c r="A28" s="18">
        <v>45842</v>
      </c>
      <c r="B28" s="14" t="s">
        <v>69</v>
      </c>
      <c r="C28" s="15">
        <v>1.5</v>
      </c>
      <c r="D28" s="16">
        <v>40</v>
      </c>
      <c r="E28" s="15">
        <f t="shared" si="0"/>
        <v>60</v>
      </c>
      <c r="F28" s="14" t="s">
        <v>64</v>
      </c>
      <c r="G28" s="19">
        <f t="shared" si="1"/>
        <v>60</v>
      </c>
    </row>
    <row r="29" spans="1:7" x14ac:dyDescent="0.3">
      <c r="A29" s="18">
        <v>45842</v>
      </c>
      <c r="B29" s="14" t="s">
        <v>70</v>
      </c>
      <c r="C29" s="15">
        <v>1.5</v>
      </c>
      <c r="D29" s="16">
        <v>40</v>
      </c>
      <c r="E29" s="15">
        <f t="shared" si="0"/>
        <v>60</v>
      </c>
      <c r="F29" s="14" t="s">
        <v>61</v>
      </c>
      <c r="G29" s="19">
        <f t="shared" si="1"/>
        <v>0</v>
      </c>
    </row>
    <row r="30" spans="1:7" x14ac:dyDescent="0.3">
      <c r="A30" s="18">
        <v>45843</v>
      </c>
      <c r="B30" s="14" t="s">
        <v>60</v>
      </c>
      <c r="C30" s="15">
        <v>2.5</v>
      </c>
      <c r="D30" s="16">
        <v>40</v>
      </c>
      <c r="E30" s="15">
        <f t="shared" si="0"/>
        <v>100</v>
      </c>
      <c r="F30" s="14" t="s">
        <v>61</v>
      </c>
      <c r="G30" s="19">
        <f t="shared" si="1"/>
        <v>0</v>
      </c>
    </row>
    <row r="31" spans="1:7" x14ac:dyDescent="0.3">
      <c r="A31" s="18">
        <v>45843</v>
      </c>
      <c r="B31" s="14" t="s">
        <v>63</v>
      </c>
      <c r="C31" s="15">
        <v>1</v>
      </c>
      <c r="D31" s="16">
        <v>40</v>
      </c>
      <c r="E31" s="15">
        <f t="shared" si="0"/>
        <v>40</v>
      </c>
      <c r="F31" s="14" t="s">
        <v>64</v>
      </c>
      <c r="G31" s="19">
        <f t="shared" si="1"/>
        <v>40</v>
      </c>
    </row>
    <row r="32" spans="1:7" x14ac:dyDescent="0.3">
      <c r="A32" s="18">
        <v>45843</v>
      </c>
      <c r="B32" s="14" t="s">
        <v>72</v>
      </c>
      <c r="C32" s="15">
        <v>2</v>
      </c>
      <c r="D32" s="16">
        <v>40</v>
      </c>
      <c r="E32" s="15">
        <f t="shared" si="0"/>
        <v>80</v>
      </c>
      <c r="F32" s="14" t="s">
        <v>61</v>
      </c>
      <c r="G32" s="19">
        <f t="shared" si="1"/>
        <v>0</v>
      </c>
    </row>
    <row r="33" spans="1:7" x14ac:dyDescent="0.3">
      <c r="A33" s="18">
        <v>45843</v>
      </c>
      <c r="B33" s="14" t="s">
        <v>71</v>
      </c>
      <c r="C33" s="15">
        <v>1</v>
      </c>
      <c r="D33" s="16">
        <v>40</v>
      </c>
      <c r="E33" s="15">
        <f t="shared" si="0"/>
        <v>40</v>
      </c>
      <c r="F33" s="14" t="s">
        <v>61</v>
      </c>
      <c r="G33" s="19">
        <f t="shared" si="1"/>
        <v>0</v>
      </c>
    </row>
    <row r="34" spans="1:7" x14ac:dyDescent="0.3">
      <c r="A34" s="18">
        <v>45843</v>
      </c>
      <c r="B34" s="14" t="s">
        <v>69</v>
      </c>
      <c r="C34" s="15">
        <v>2.5</v>
      </c>
      <c r="D34" s="16">
        <v>40</v>
      </c>
      <c r="E34" s="15">
        <f t="shared" si="0"/>
        <v>100</v>
      </c>
      <c r="F34" s="14" t="s">
        <v>61</v>
      </c>
      <c r="G34" s="19">
        <f t="shared" si="1"/>
        <v>0</v>
      </c>
    </row>
    <row r="35" spans="1:7" x14ac:dyDescent="0.3">
      <c r="A35" s="18">
        <v>45843</v>
      </c>
      <c r="B35" s="14" t="s">
        <v>70</v>
      </c>
      <c r="C35" s="15">
        <v>2.5</v>
      </c>
      <c r="D35" s="16">
        <v>40</v>
      </c>
      <c r="E35" s="15">
        <f t="shared" si="0"/>
        <v>100</v>
      </c>
      <c r="F35" s="14" t="s">
        <v>61</v>
      </c>
      <c r="G35" s="19">
        <f t="shared" si="1"/>
        <v>0</v>
      </c>
    </row>
    <row r="36" spans="1:7" x14ac:dyDescent="0.3">
      <c r="A36" s="18">
        <v>45844</v>
      </c>
      <c r="B36" s="14" t="s">
        <v>60</v>
      </c>
      <c r="C36" s="15">
        <v>2</v>
      </c>
      <c r="D36" s="16">
        <v>40</v>
      </c>
      <c r="E36" s="15">
        <f t="shared" si="0"/>
        <v>80</v>
      </c>
      <c r="F36" s="14" t="s">
        <v>61</v>
      </c>
      <c r="G36" s="19">
        <f t="shared" si="1"/>
        <v>0</v>
      </c>
    </row>
    <row r="37" spans="1:7" x14ac:dyDescent="0.3">
      <c r="A37" s="18">
        <v>45844</v>
      </c>
      <c r="B37" s="14" t="s">
        <v>63</v>
      </c>
      <c r="C37" s="15">
        <v>2.5</v>
      </c>
      <c r="D37" s="16">
        <v>40</v>
      </c>
      <c r="E37" s="15">
        <f t="shared" si="0"/>
        <v>100</v>
      </c>
      <c r="F37" s="14" t="s">
        <v>61</v>
      </c>
      <c r="G37" s="19">
        <f t="shared" si="1"/>
        <v>0</v>
      </c>
    </row>
    <row r="38" spans="1:7" x14ac:dyDescent="0.3">
      <c r="A38" s="18">
        <v>45844</v>
      </c>
      <c r="B38" s="14" t="s">
        <v>72</v>
      </c>
      <c r="C38" s="15">
        <v>1.5</v>
      </c>
      <c r="D38" s="16">
        <v>40</v>
      </c>
      <c r="E38" s="15">
        <f t="shared" si="0"/>
        <v>60</v>
      </c>
      <c r="F38" s="14" t="s">
        <v>61</v>
      </c>
      <c r="G38" s="19">
        <f t="shared" si="1"/>
        <v>0</v>
      </c>
    </row>
    <row r="39" spans="1:7" x14ac:dyDescent="0.3">
      <c r="A39" s="18">
        <v>45844</v>
      </c>
      <c r="B39" s="14" t="s">
        <v>66</v>
      </c>
      <c r="C39" s="15">
        <v>1.5</v>
      </c>
      <c r="D39" s="16">
        <v>40</v>
      </c>
      <c r="E39" s="15">
        <f t="shared" si="0"/>
        <v>60</v>
      </c>
      <c r="F39" s="14" t="s">
        <v>61</v>
      </c>
      <c r="G39" s="19">
        <f t="shared" si="1"/>
        <v>0</v>
      </c>
    </row>
    <row r="40" spans="1:7" x14ac:dyDescent="0.3">
      <c r="A40" s="18">
        <v>45844</v>
      </c>
      <c r="B40" s="14" t="s">
        <v>68</v>
      </c>
      <c r="C40" s="15">
        <v>1</v>
      </c>
      <c r="D40" s="16">
        <v>40</v>
      </c>
      <c r="E40" s="15">
        <f t="shared" si="0"/>
        <v>40</v>
      </c>
      <c r="F40" s="14" t="s">
        <v>64</v>
      </c>
      <c r="G40" s="19">
        <f t="shared" si="1"/>
        <v>40</v>
      </c>
    </row>
    <row r="41" spans="1:7" x14ac:dyDescent="0.3">
      <c r="A41" s="18">
        <v>45844</v>
      </c>
      <c r="B41" s="14" t="s">
        <v>69</v>
      </c>
      <c r="C41" s="15">
        <v>1.5</v>
      </c>
      <c r="D41" s="16">
        <v>40</v>
      </c>
      <c r="E41" s="15">
        <f t="shared" si="0"/>
        <v>60</v>
      </c>
      <c r="F41" s="14" t="s">
        <v>61</v>
      </c>
      <c r="G41" s="19">
        <f t="shared" si="1"/>
        <v>0</v>
      </c>
    </row>
    <row r="42" spans="1:7" x14ac:dyDescent="0.3">
      <c r="A42" s="18">
        <v>45844</v>
      </c>
      <c r="B42" s="14" t="s">
        <v>70</v>
      </c>
      <c r="C42" s="15">
        <v>2.5</v>
      </c>
      <c r="D42" s="16">
        <v>40</v>
      </c>
      <c r="E42" s="15">
        <f t="shared" si="0"/>
        <v>100</v>
      </c>
      <c r="F42" s="14" t="s">
        <v>61</v>
      </c>
      <c r="G42" s="19">
        <f t="shared" si="1"/>
        <v>0</v>
      </c>
    </row>
    <row r="43" spans="1:7" x14ac:dyDescent="0.3">
      <c r="A43" s="18">
        <v>45845</v>
      </c>
      <c r="B43" s="14" t="s">
        <v>63</v>
      </c>
      <c r="C43" s="15">
        <v>2.5</v>
      </c>
      <c r="D43" s="16">
        <v>40</v>
      </c>
      <c r="E43" s="15">
        <f t="shared" si="0"/>
        <v>100</v>
      </c>
      <c r="F43" s="14" t="s">
        <v>61</v>
      </c>
      <c r="G43" s="19">
        <f t="shared" si="1"/>
        <v>0</v>
      </c>
    </row>
    <row r="44" spans="1:7" x14ac:dyDescent="0.3">
      <c r="A44" s="18">
        <v>45845</v>
      </c>
      <c r="B44" s="14" t="s">
        <v>72</v>
      </c>
      <c r="C44" s="15">
        <v>1</v>
      </c>
      <c r="D44" s="16">
        <v>40</v>
      </c>
      <c r="E44" s="15">
        <f t="shared" si="0"/>
        <v>40</v>
      </c>
      <c r="F44" s="14" t="s">
        <v>64</v>
      </c>
      <c r="G44" s="19">
        <f t="shared" si="1"/>
        <v>40</v>
      </c>
    </row>
    <row r="45" spans="1:7" x14ac:dyDescent="0.3">
      <c r="A45" s="18">
        <v>45845</v>
      </c>
      <c r="B45" s="14" t="s">
        <v>66</v>
      </c>
      <c r="C45" s="15">
        <v>1.5</v>
      </c>
      <c r="D45" s="16">
        <v>40</v>
      </c>
      <c r="E45" s="15">
        <f t="shared" si="0"/>
        <v>60</v>
      </c>
      <c r="F45" s="14" t="s">
        <v>64</v>
      </c>
      <c r="G45" s="19">
        <f t="shared" si="1"/>
        <v>60</v>
      </c>
    </row>
    <row r="46" spans="1:7" x14ac:dyDescent="0.3">
      <c r="A46" s="18">
        <v>45845</v>
      </c>
      <c r="B46" s="14" t="s">
        <v>71</v>
      </c>
      <c r="C46" s="15">
        <v>1</v>
      </c>
      <c r="D46" s="16">
        <v>40</v>
      </c>
      <c r="E46" s="15">
        <f t="shared" si="0"/>
        <v>40</v>
      </c>
      <c r="F46" s="14" t="s">
        <v>61</v>
      </c>
      <c r="G46" s="19">
        <f t="shared" si="1"/>
        <v>0</v>
      </c>
    </row>
    <row r="47" spans="1:7" x14ac:dyDescent="0.3">
      <c r="A47" s="18">
        <v>45845</v>
      </c>
      <c r="B47" s="14" t="s">
        <v>68</v>
      </c>
      <c r="C47" s="15">
        <v>1.5</v>
      </c>
      <c r="D47" s="16">
        <v>40</v>
      </c>
      <c r="E47" s="15">
        <f t="shared" si="0"/>
        <v>60</v>
      </c>
      <c r="F47" s="14" t="s">
        <v>61</v>
      </c>
      <c r="G47" s="19">
        <f t="shared" si="1"/>
        <v>0</v>
      </c>
    </row>
    <row r="48" spans="1:7" x14ac:dyDescent="0.3">
      <c r="A48" s="18">
        <v>45845</v>
      </c>
      <c r="B48" s="14" t="s">
        <v>69</v>
      </c>
      <c r="C48" s="15">
        <v>2.5</v>
      </c>
      <c r="D48" s="16">
        <v>40</v>
      </c>
      <c r="E48" s="15">
        <f t="shared" si="0"/>
        <v>100</v>
      </c>
      <c r="F48" s="14" t="s">
        <v>61</v>
      </c>
      <c r="G48" s="19">
        <f t="shared" si="1"/>
        <v>0</v>
      </c>
    </row>
    <row r="49" spans="1:7" x14ac:dyDescent="0.3">
      <c r="A49" s="18">
        <v>45845</v>
      </c>
      <c r="B49" s="14" t="s">
        <v>70</v>
      </c>
      <c r="C49" s="15">
        <v>1.5</v>
      </c>
      <c r="D49" s="16">
        <v>40</v>
      </c>
      <c r="E49" s="15">
        <f t="shared" si="0"/>
        <v>60</v>
      </c>
      <c r="F49" s="14" t="s">
        <v>61</v>
      </c>
      <c r="G49" s="19">
        <f t="shared" si="1"/>
        <v>0</v>
      </c>
    </row>
    <row r="50" spans="1:7" x14ac:dyDescent="0.3">
      <c r="A50" s="18">
        <v>45846</v>
      </c>
      <c r="B50" s="14" t="s">
        <v>63</v>
      </c>
      <c r="C50" s="15">
        <v>1.5</v>
      </c>
      <c r="D50" s="16">
        <v>40</v>
      </c>
      <c r="E50" s="15">
        <f t="shared" si="0"/>
        <v>60</v>
      </c>
      <c r="F50" s="14" t="s">
        <v>64</v>
      </c>
      <c r="G50" s="19">
        <f t="shared" si="1"/>
        <v>60</v>
      </c>
    </row>
    <row r="51" spans="1:7" x14ac:dyDescent="0.3">
      <c r="A51" s="18">
        <v>45846</v>
      </c>
      <c r="B51" s="14" t="s">
        <v>72</v>
      </c>
      <c r="C51" s="15">
        <v>1.5</v>
      </c>
      <c r="D51" s="16">
        <v>40</v>
      </c>
      <c r="E51" s="15">
        <f t="shared" si="0"/>
        <v>60</v>
      </c>
      <c r="F51" s="14" t="s">
        <v>61</v>
      </c>
      <c r="G51" s="19">
        <f t="shared" si="1"/>
        <v>0</v>
      </c>
    </row>
    <row r="52" spans="1:7" x14ac:dyDescent="0.3">
      <c r="A52" s="18">
        <v>45846</v>
      </c>
      <c r="B52" s="14" t="s">
        <v>71</v>
      </c>
      <c r="C52" s="15">
        <v>2.5</v>
      </c>
      <c r="D52" s="16">
        <v>40</v>
      </c>
      <c r="E52" s="15">
        <f t="shared" si="0"/>
        <v>100</v>
      </c>
      <c r="F52" s="14" t="s">
        <v>61</v>
      </c>
      <c r="G52" s="19">
        <f t="shared" si="1"/>
        <v>0</v>
      </c>
    </row>
    <row r="53" spans="1:7" x14ac:dyDescent="0.3">
      <c r="A53" s="18">
        <v>45846</v>
      </c>
      <c r="B53" s="14" t="s">
        <v>69</v>
      </c>
      <c r="C53" s="15">
        <v>2.5</v>
      </c>
      <c r="D53" s="16">
        <v>40</v>
      </c>
      <c r="E53" s="15">
        <f t="shared" si="0"/>
        <v>100</v>
      </c>
      <c r="F53" s="14" t="s">
        <v>61</v>
      </c>
      <c r="G53" s="19">
        <f t="shared" si="1"/>
        <v>0</v>
      </c>
    </row>
    <row r="54" spans="1:7" x14ac:dyDescent="0.3">
      <c r="A54" s="18">
        <v>45846</v>
      </c>
      <c r="B54" s="14" t="s">
        <v>70</v>
      </c>
      <c r="C54" s="15">
        <v>2</v>
      </c>
      <c r="D54" s="16">
        <v>40</v>
      </c>
      <c r="E54" s="15">
        <f t="shared" si="0"/>
        <v>80</v>
      </c>
      <c r="F54" s="14" t="s">
        <v>61</v>
      </c>
      <c r="G54" s="19">
        <f t="shared" si="1"/>
        <v>0</v>
      </c>
    </row>
    <row r="55" spans="1:7" x14ac:dyDescent="0.3">
      <c r="A55" s="18">
        <v>45847</v>
      </c>
      <c r="B55" s="14" t="s">
        <v>63</v>
      </c>
      <c r="C55" s="15">
        <v>2</v>
      </c>
      <c r="D55" s="16">
        <v>40</v>
      </c>
      <c r="E55" s="15">
        <f t="shared" si="0"/>
        <v>80</v>
      </c>
      <c r="F55" s="14" t="s">
        <v>61</v>
      </c>
      <c r="G55" s="19">
        <f t="shared" si="1"/>
        <v>0</v>
      </c>
    </row>
    <row r="56" spans="1:7" x14ac:dyDescent="0.3">
      <c r="A56" s="18">
        <v>45847</v>
      </c>
      <c r="B56" s="14" t="s">
        <v>71</v>
      </c>
      <c r="C56" s="15">
        <v>1</v>
      </c>
      <c r="D56" s="16">
        <v>40</v>
      </c>
      <c r="E56" s="15">
        <f t="shared" si="0"/>
        <v>40</v>
      </c>
      <c r="F56" s="14" t="s">
        <v>61</v>
      </c>
      <c r="G56" s="19">
        <f t="shared" si="1"/>
        <v>0</v>
      </c>
    </row>
    <row r="57" spans="1:7" x14ac:dyDescent="0.3">
      <c r="A57" s="18">
        <v>45847</v>
      </c>
      <c r="B57" s="14" t="s">
        <v>68</v>
      </c>
      <c r="C57" s="15">
        <v>1.5</v>
      </c>
      <c r="D57" s="16">
        <v>40</v>
      </c>
      <c r="E57" s="15">
        <f t="shared" si="0"/>
        <v>60</v>
      </c>
      <c r="F57" s="14" t="s">
        <v>61</v>
      </c>
      <c r="G57" s="19">
        <f t="shared" si="1"/>
        <v>0</v>
      </c>
    </row>
    <row r="58" spans="1:7" x14ac:dyDescent="0.3">
      <c r="A58" s="18">
        <v>45847</v>
      </c>
      <c r="B58" s="14" t="s">
        <v>69</v>
      </c>
      <c r="C58" s="15">
        <v>2</v>
      </c>
      <c r="D58" s="16">
        <v>40</v>
      </c>
      <c r="E58" s="15">
        <f t="shared" si="0"/>
        <v>80</v>
      </c>
      <c r="F58" s="14" t="s">
        <v>64</v>
      </c>
      <c r="G58" s="19">
        <f t="shared" si="1"/>
        <v>80</v>
      </c>
    </row>
    <row r="59" spans="1:7" x14ac:dyDescent="0.3">
      <c r="A59" s="18">
        <v>45847</v>
      </c>
      <c r="B59" s="14" t="s">
        <v>70</v>
      </c>
      <c r="C59" s="15">
        <v>1.5</v>
      </c>
      <c r="D59" s="16">
        <v>40</v>
      </c>
      <c r="E59" s="15">
        <f t="shared" si="0"/>
        <v>60</v>
      </c>
      <c r="F59" s="14" t="s">
        <v>61</v>
      </c>
      <c r="G59" s="19">
        <f t="shared" si="1"/>
        <v>0</v>
      </c>
    </row>
    <row r="60" spans="1:7" x14ac:dyDescent="0.3">
      <c r="A60" s="18">
        <v>45848</v>
      </c>
      <c r="B60" s="14" t="s">
        <v>60</v>
      </c>
      <c r="C60" s="15">
        <v>1</v>
      </c>
      <c r="D60" s="16">
        <v>40</v>
      </c>
      <c r="E60" s="15">
        <f t="shared" si="0"/>
        <v>40</v>
      </c>
      <c r="F60" s="14" t="s">
        <v>64</v>
      </c>
      <c r="G60" s="19">
        <f t="shared" si="1"/>
        <v>40</v>
      </c>
    </row>
    <row r="61" spans="1:7" x14ac:dyDescent="0.3">
      <c r="A61" s="18">
        <v>45848</v>
      </c>
      <c r="B61" s="14" t="s">
        <v>63</v>
      </c>
      <c r="C61" s="15">
        <v>2.5</v>
      </c>
      <c r="D61" s="16">
        <v>40</v>
      </c>
      <c r="E61" s="15">
        <f t="shared" si="0"/>
        <v>100</v>
      </c>
      <c r="F61" s="14" t="s">
        <v>61</v>
      </c>
      <c r="G61" s="19">
        <f t="shared" si="1"/>
        <v>0</v>
      </c>
    </row>
    <row r="62" spans="1:7" x14ac:dyDescent="0.3">
      <c r="A62" s="18">
        <v>45848</v>
      </c>
      <c r="B62" s="14" t="s">
        <v>72</v>
      </c>
      <c r="C62" s="15">
        <v>2</v>
      </c>
      <c r="D62" s="16">
        <v>40</v>
      </c>
      <c r="E62" s="15">
        <f t="shared" si="0"/>
        <v>80</v>
      </c>
      <c r="F62" s="14" t="s">
        <v>61</v>
      </c>
      <c r="G62" s="19">
        <f t="shared" si="1"/>
        <v>0</v>
      </c>
    </row>
    <row r="63" spans="1:7" x14ac:dyDescent="0.3">
      <c r="A63" s="18">
        <v>45848</v>
      </c>
      <c r="B63" s="14" t="s">
        <v>66</v>
      </c>
      <c r="C63" s="15">
        <v>2.5</v>
      </c>
      <c r="D63" s="16">
        <v>40</v>
      </c>
      <c r="E63" s="15">
        <f t="shared" si="0"/>
        <v>100</v>
      </c>
      <c r="F63" s="14" t="s">
        <v>64</v>
      </c>
      <c r="G63" s="19">
        <f t="shared" si="1"/>
        <v>100</v>
      </c>
    </row>
    <row r="64" spans="1:7" x14ac:dyDescent="0.3">
      <c r="A64" s="18">
        <v>45848</v>
      </c>
      <c r="B64" s="14" t="s">
        <v>71</v>
      </c>
      <c r="C64" s="15">
        <v>1</v>
      </c>
      <c r="D64" s="16">
        <v>40</v>
      </c>
      <c r="E64" s="15">
        <f t="shared" si="0"/>
        <v>40</v>
      </c>
      <c r="F64" s="14" t="s">
        <v>61</v>
      </c>
      <c r="G64" s="19">
        <f t="shared" si="1"/>
        <v>0</v>
      </c>
    </row>
    <row r="65" spans="1:7" x14ac:dyDescent="0.3">
      <c r="A65" s="18">
        <v>45848</v>
      </c>
      <c r="B65" s="14" t="s">
        <v>68</v>
      </c>
      <c r="C65" s="15">
        <v>2.5</v>
      </c>
      <c r="D65" s="16">
        <v>40</v>
      </c>
      <c r="E65" s="15">
        <f t="shared" si="0"/>
        <v>100</v>
      </c>
      <c r="F65" s="14" t="s">
        <v>61</v>
      </c>
      <c r="G65" s="19">
        <f t="shared" si="1"/>
        <v>0</v>
      </c>
    </row>
    <row r="66" spans="1:7" x14ac:dyDescent="0.3">
      <c r="A66" s="18">
        <v>45848</v>
      </c>
      <c r="B66" s="14" t="s">
        <v>70</v>
      </c>
      <c r="C66" s="15">
        <v>2.5</v>
      </c>
      <c r="D66" s="16">
        <v>40</v>
      </c>
      <c r="E66" s="15">
        <f t="shared" ref="E66:E129" si="2">C66*D66</f>
        <v>100</v>
      </c>
      <c r="F66" s="14" t="s">
        <v>61</v>
      </c>
      <c r="G66" s="19">
        <f t="shared" ref="G66:G129" si="3">IF(F66="No",E66,0)</f>
        <v>0</v>
      </c>
    </row>
    <row r="67" spans="1:7" x14ac:dyDescent="0.3">
      <c r="A67" s="18">
        <v>45849</v>
      </c>
      <c r="B67" s="14" t="s">
        <v>60</v>
      </c>
      <c r="C67" s="15">
        <v>1.5</v>
      </c>
      <c r="D67" s="16">
        <v>40</v>
      </c>
      <c r="E67" s="15">
        <f t="shared" si="2"/>
        <v>60</v>
      </c>
      <c r="F67" s="14" t="s">
        <v>61</v>
      </c>
      <c r="G67" s="19">
        <f t="shared" si="3"/>
        <v>0</v>
      </c>
    </row>
    <row r="68" spans="1:7" x14ac:dyDescent="0.3">
      <c r="A68" s="18">
        <v>45849</v>
      </c>
      <c r="B68" s="14" t="s">
        <v>63</v>
      </c>
      <c r="C68" s="15">
        <v>1</v>
      </c>
      <c r="D68" s="16">
        <v>40</v>
      </c>
      <c r="E68" s="15">
        <f t="shared" si="2"/>
        <v>40</v>
      </c>
      <c r="F68" s="14" t="s">
        <v>61</v>
      </c>
      <c r="G68" s="19">
        <f t="shared" si="3"/>
        <v>0</v>
      </c>
    </row>
    <row r="69" spans="1:7" x14ac:dyDescent="0.3">
      <c r="A69" s="18">
        <v>45849</v>
      </c>
      <c r="B69" s="14" t="s">
        <v>72</v>
      </c>
      <c r="C69" s="15">
        <v>1.5</v>
      </c>
      <c r="D69" s="16">
        <v>40</v>
      </c>
      <c r="E69" s="15">
        <f t="shared" si="2"/>
        <v>60</v>
      </c>
      <c r="F69" s="14" t="s">
        <v>61</v>
      </c>
      <c r="G69" s="19">
        <f t="shared" si="3"/>
        <v>0</v>
      </c>
    </row>
    <row r="70" spans="1:7" x14ac:dyDescent="0.3">
      <c r="A70" s="18">
        <v>45849</v>
      </c>
      <c r="B70" s="14" t="s">
        <v>66</v>
      </c>
      <c r="C70" s="15">
        <v>2.5</v>
      </c>
      <c r="D70" s="16">
        <v>40</v>
      </c>
      <c r="E70" s="15">
        <f t="shared" si="2"/>
        <v>100</v>
      </c>
      <c r="F70" s="14" t="s">
        <v>64</v>
      </c>
      <c r="G70" s="19">
        <f t="shared" si="3"/>
        <v>100</v>
      </c>
    </row>
    <row r="71" spans="1:7" x14ac:dyDescent="0.3">
      <c r="A71" s="18">
        <v>45849</v>
      </c>
      <c r="B71" s="14" t="s">
        <v>68</v>
      </c>
      <c r="C71" s="15">
        <v>2.5</v>
      </c>
      <c r="D71" s="16">
        <v>40</v>
      </c>
      <c r="E71" s="15">
        <f t="shared" si="2"/>
        <v>100</v>
      </c>
      <c r="F71" s="14" t="s">
        <v>61</v>
      </c>
      <c r="G71" s="19">
        <f t="shared" si="3"/>
        <v>0</v>
      </c>
    </row>
    <row r="72" spans="1:7" x14ac:dyDescent="0.3">
      <c r="A72" s="18">
        <v>45849</v>
      </c>
      <c r="B72" s="14" t="s">
        <v>70</v>
      </c>
      <c r="C72" s="15">
        <v>1.5</v>
      </c>
      <c r="D72" s="16">
        <v>40</v>
      </c>
      <c r="E72" s="15">
        <f t="shared" si="2"/>
        <v>60</v>
      </c>
      <c r="F72" s="14" t="s">
        <v>64</v>
      </c>
      <c r="G72" s="19">
        <f t="shared" si="3"/>
        <v>60</v>
      </c>
    </row>
    <row r="73" spans="1:7" x14ac:dyDescent="0.3">
      <c r="A73" s="18">
        <v>45850</v>
      </c>
      <c r="B73" s="14" t="s">
        <v>60</v>
      </c>
      <c r="C73" s="15">
        <v>2</v>
      </c>
      <c r="D73" s="16">
        <v>40</v>
      </c>
      <c r="E73" s="15">
        <f t="shared" si="2"/>
        <v>80</v>
      </c>
      <c r="F73" s="14" t="s">
        <v>61</v>
      </c>
      <c r="G73" s="19">
        <f t="shared" si="3"/>
        <v>0</v>
      </c>
    </row>
    <row r="74" spans="1:7" x14ac:dyDescent="0.3">
      <c r="A74" s="18">
        <v>45850</v>
      </c>
      <c r="B74" s="14" t="s">
        <v>63</v>
      </c>
      <c r="C74" s="15">
        <v>1</v>
      </c>
      <c r="D74" s="16">
        <v>40</v>
      </c>
      <c r="E74" s="15">
        <f t="shared" si="2"/>
        <v>40</v>
      </c>
      <c r="F74" s="14" t="s">
        <v>61</v>
      </c>
      <c r="G74" s="19">
        <f t="shared" si="3"/>
        <v>0</v>
      </c>
    </row>
    <row r="75" spans="1:7" x14ac:dyDescent="0.3">
      <c r="A75" s="18">
        <v>45850</v>
      </c>
      <c r="B75" s="14" t="s">
        <v>66</v>
      </c>
      <c r="C75" s="15">
        <v>2.5</v>
      </c>
      <c r="D75" s="16">
        <v>40</v>
      </c>
      <c r="E75" s="15">
        <f t="shared" si="2"/>
        <v>100</v>
      </c>
      <c r="F75" s="14" t="s">
        <v>61</v>
      </c>
      <c r="G75" s="19">
        <f t="shared" si="3"/>
        <v>0</v>
      </c>
    </row>
    <row r="76" spans="1:7" x14ac:dyDescent="0.3">
      <c r="A76" s="18">
        <v>45850</v>
      </c>
      <c r="B76" s="14" t="s">
        <v>71</v>
      </c>
      <c r="C76" s="15">
        <v>1</v>
      </c>
      <c r="D76" s="16">
        <v>40</v>
      </c>
      <c r="E76" s="15">
        <f t="shared" si="2"/>
        <v>40</v>
      </c>
      <c r="F76" s="14" t="s">
        <v>61</v>
      </c>
      <c r="G76" s="19">
        <f t="shared" si="3"/>
        <v>0</v>
      </c>
    </row>
    <row r="77" spans="1:7" x14ac:dyDescent="0.3">
      <c r="A77" s="18">
        <v>45850</v>
      </c>
      <c r="B77" s="14" t="s">
        <v>69</v>
      </c>
      <c r="C77" s="15">
        <v>2.5</v>
      </c>
      <c r="D77" s="16">
        <v>40</v>
      </c>
      <c r="E77" s="15">
        <f t="shared" si="2"/>
        <v>100</v>
      </c>
      <c r="F77" s="14" t="s">
        <v>61</v>
      </c>
      <c r="G77" s="19">
        <f t="shared" si="3"/>
        <v>0</v>
      </c>
    </row>
    <row r="78" spans="1:7" x14ac:dyDescent="0.3">
      <c r="A78" s="18">
        <v>45850</v>
      </c>
      <c r="B78" s="14" t="s">
        <v>70</v>
      </c>
      <c r="C78" s="15">
        <v>2</v>
      </c>
      <c r="D78" s="16">
        <v>40</v>
      </c>
      <c r="E78" s="15">
        <f t="shared" si="2"/>
        <v>80</v>
      </c>
      <c r="F78" s="14" t="s">
        <v>64</v>
      </c>
      <c r="G78" s="19">
        <f t="shared" si="3"/>
        <v>80</v>
      </c>
    </row>
    <row r="79" spans="1:7" x14ac:dyDescent="0.3">
      <c r="A79" s="18">
        <v>45851</v>
      </c>
      <c r="B79" s="14" t="s">
        <v>60</v>
      </c>
      <c r="C79" s="15">
        <v>2.5</v>
      </c>
      <c r="D79" s="16">
        <v>40</v>
      </c>
      <c r="E79" s="15">
        <f t="shared" si="2"/>
        <v>100</v>
      </c>
      <c r="F79" s="14" t="s">
        <v>61</v>
      </c>
      <c r="G79" s="19">
        <f t="shared" si="3"/>
        <v>0</v>
      </c>
    </row>
    <row r="80" spans="1:7" x14ac:dyDescent="0.3">
      <c r="A80" s="18">
        <v>45851</v>
      </c>
      <c r="B80" s="14" t="s">
        <v>63</v>
      </c>
      <c r="C80" s="15">
        <v>1</v>
      </c>
      <c r="D80" s="16">
        <v>40</v>
      </c>
      <c r="E80" s="15">
        <f t="shared" si="2"/>
        <v>40</v>
      </c>
      <c r="F80" s="14" t="s">
        <v>61</v>
      </c>
      <c r="G80" s="19">
        <f t="shared" si="3"/>
        <v>0</v>
      </c>
    </row>
    <row r="81" spans="1:7" x14ac:dyDescent="0.3">
      <c r="A81" s="18">
        <v>45851</v>
      </c>
      <c r="B81" s="14" t="s">
        <v>66</v>
      </c>
      <c r="C81" s="15">
        <v>1.5</v>
      </c>
      <c r="D81" s="16">
        <v>40</v>
      </c>
      <c r="E81" s="15">
        <f t="shared" si="2"/>
        <v>60</v>
      </c>
      <c r="F81" s="14" t="s">
        <v>61</v>
      </c>
      <c r="G81" s="19">
        <f t="shared" si="3"/>
        <v>0</v>
      </c>
    </row>
    <row r="82" spans="1:7" x14ac:dyDescent="0.3">
      <c r="A82" s="18">
        <v>45851</v>
      </c>
      <c r="B82" s="14" t="s">
        <v>71</v>
      </c>
      <c r="C82" s="15">
        <v>1.5</v>
      </c>
      <c r="D82" s="16">
        <v>40</v>
      </c>
      <c r="E82" s="15">
        <f t="shared" si="2"/>
        <v>60</v>
      </c>
      <c r="F82" s="14" t="s">
        <v>61</v>
      </c>
      <c r="G82" s="19">
        <f t="shared" si="3"/>
        <v>0</v>
      </c>
    </row>
    <row r="83" spans="1:7" x14ac:dyDescent="0.3">
      <c r="A83" s="18">
        <v>45851</v>
      </c>
      <c r="B83" s="14" t="s">
        <v>70</v>
      </c>
      <c r="C83" s="15">
        <v>1</v>
      </c>
      <c r="D83" s="16">
        <v>40</v>
      </c>
      <c r="E83" s="15">
        <f t="shared" si="2"/>
        <v>40</v>
      </c>
      <c r="F83" s="14" t="s">
        <v>61</v>
      </c>
      <c r="G83" s="19">
        <f t="shared" si="3"/>
        <v>0</v>
      </c>
    </row>
    <row r="84" spans="1:7" x14ac:dyDescent="0.3">
      <c r="A84" s="18">
        <v>45852</v>
      </c>
      <c r="B84" s="14" t="s">
        <v>60</v>
      </c>
      <c r="C84" s="15">
        <v>2.5</v>
      </c>
      <c r="D84" s="16">
        <v>40</v>
      </c>
      <c r="E84" s="15">
        <f t="shared" si="2"/>
        <v>100</v>
      </c>
      <c r="F84" s="14" t="s">
        <v>61</v>
      </c>
      <c r="G84" s="19">
        <f t="shared" si="3"/>
        <v>0</v>
      </c>
    </row>
    <row r="85" spans="1:7" x14ac:dyDescent="0.3">
      <c r="A85" s="18">
        <v>45852</v>
      </c>
      <c r="B85" s="14" t="s">
        <v>63</v>
      </c>
      <c r="C85" s="15">
        <v>2</v>
      </c>
      <c r="D85" s="16">
        <v>40</v>
      </c>
      <c r="E85" s="15">
        <f t="shared" si="2"/>
        <v>80</v>
      </c>
      <c r="F85" s="14" t="s">
        <v>61</v>
      </c>
      <c r="G85" s="19">
        <f t="shared" si="3"/>
        <v>0</v>
      </c>
    </row>
    <row r="86" spans="1:7" x14ac:dyDescent="0.3">
      <c r="A86" s="18">
        <v>45852</v>
      </c>
      <c r="B86" s="14" t="s">
        <v>72</v>
      </c>
      <c r="C86" s="15">
        <v>2.5</v>
      </c>
      <c r="D86" s="16">
        <v>40</v>
      </c>
      <c r="E86" s="15">
        <f t="shared" si="2"/>
        <v>100</v>
      </c>
      <c r="F86" s="14" t="s">
        <v>64</v>
      </c>
      <c r="G86" s="19">
        <f t="shared" si="3"/>
        <v>100</v>
      </c>
    </row>
    <row r="87" spans="1:7" x14ac:dyDescent="0.3">
      <c r="A87" s="18">
        <v>45852</v>
      </c>
      <c r="B87" s="14" t="s">
        <v>66</v>
      </c>
      <c r="C87" s="15">
        <v>2.5</v>
      </c>
      <c r="D87" s="16">
        <v>40</v>
      </c>
      <c r="E87" s="15">
        <f t="shared" si="2"/>
        <v>100</v>
      </c>
      <c r="F87" s="14" t="s">
        <v>61</v>
      </c>
      <c r="G87" s="19">
        <f t="shared" si="3"/>
        <v>0</v>
      </c>
    </row>
    <row r="88" spans="1:7" x14ac:dyDescent="0.3">
      <c r="A88" s="18">
        <v>45852</v>
      </c>
      <c r="B88" s="14" t="s">
        <v>68</v>
      </c>
      <c r="C88" s="15">
        <v>1</v>
      </c>
      <c r="D88" s="16">
        <v>40</v>
      </c>
      <c r="E88" s="15">
        <f t="shared" si="2"/>
        <v>40</v>
      </c>
      <c r="F88" s="14" t="s">
        <v>61</v>
      </c>
      <c r="G88" s="19">
        <f t="shared" si="3"/>
        <v>0</v>
      </c>
    </row>
    <row r="89" spans="1:7" x14ac:dyDescent="0.3">
      <c r="A89" s="18">
        <v>45852</v>
      </c>
      <c r="B89" s="14" t="s">
        <v>69</v>
      </c>
      <c r="C89" s="15">
        <v>1</v>
      </c>
      <c r="D89" s="16">
        <v>40</v>
      </c>
      <c r="E89" s="15">
        <f t="shared" si="2"/>
        <v>40</v>
      </c>
      <c r="F89" s="14" t="s">
        <v>64</v>
      </c>
      <c r="G89" s="19">
        <f t="shared" si="3"/>
        <v>40</v>
      </c>
    </row>
    <row r="90" spans="1:7" x14ac:dyDescent="0.3">
      <c r="A90" s="18">
        <v>45852</v>
      </c>
      <c r="B90" s="14" t="s">
        <v>70</v>
      </c>
      <c r="C90" s="15">
        <v>1.5</v>
      </c>
      <c r="D90" s="16">
        <v>40</v>
      </c>
      <c r="E90" s="15">
        <f t="shared" si="2"/>
        <v>60</v>
      </c>
      <c r="F90" s="14" t="s">
        <v>64</v>
      </c>
      <c r="G90" s="19">
        <f t="shared" si="3"/>
        <v>60</v>
      </c>
    </row>
    <row r="91" spans="1:7" x14ac:dyDescent="0.3">
      <c r="A91" s="18">
        <v>45853</v>
      </c>
      <c r="B91" s="14" t="s">
        <v>60</v>
      </c>
      <c r="C91" s="15">
        <v>2.5</v>
      </c>
      <c r="D91" s="16">
        <v>40</v>
      </c>
      <c r="E91" s="15">
        <f t="shared" si="2"/>
        <v>100</v>
      </c>
      <c r="F91" s="14" t="s">
        <v>64</v>
      </c>
      <c r="G91" s="19">
        <f t="shared" si="3"/>
        <v>100</v>
      </c>
    </row>
    <row r="92" spans="1:7" x14ac:dyDescent="0.3">
      <c r="A92" s="18">
        <v>45853</v>
      </c>
      <c r="B92" s="14" t="s">
        <v>63</v>
      </c>
      <c r="C92" s="15">
        <v>2.5</v>
      </c>
      <c r="D92" s="16">
        <v>40</v>
      </c>
      <c r="E92" s="15">
        <f t="shared" si="2"/>
        <v>100</v>
      </c>
      <c r="F92" s="14" t="s">
        <v>61</v>
      </c>
      <c r="G92" s="19">
        <f t="shared" si="3"/>
        <v>0</v>
      </c>
    </row>
    <row r="93" spans="1:7" x14ac:dyDescent="0.3">
      <c r="A93" s="18">
        <v>45853</v>
      </c>
      <c r="B93" s="14" t="s">
        <v>72</v>
      </c>
      <c r="C93" s="15">
        <v>2.5</v>
      </c>
      <c r="D93" s="16">
        <v>40</v>
      </c>
      <c r="E93" s="15">
        <f t="shared" si="2"/>
        <v>100</v>
      </c>
      <c r="F93" s="14" t="s">
        <v>61</v>
      </c>
      <c r="G93" s="19">
        <f t="shared" si="3"/>
        <v>0</v>
      </c>
    </row>
    <row r="94" spans="1:7" x14ac:dyDescent="0.3">
      <c r="A94" s="18">
        <v>45853</v>
      </c>
      <c r="B94" s="14" t="s">
        <v>66</v>
      </c>
      <c r="C94" s="15">
        <v>1</v>
      </c>
      <c r="D94" s="16">
        <v>40</v>
      </c>
      <c r="E94" s="15">
        <f t="shared" si="2"/>
        <v>40</v>
      </c>
      <c r="F94" s="14" t="s">
        <v>61</v>
      </c>
      <c r="G94" s="19">
        <f t="shared" si="3"/>
        <v>0</v>
      </c>
    </row>
    <row r="95" spans="1:7" x14ac:dyDescent="0.3">
      <c r="A95" s="18">
        <v>45853</v>
      </c>
      <c r="B95" s="14" t="s">
        <v>71</v>
      </c>
      <c r="C95" s="15">
        <v>1</v>
      </c>
      <c r="D95" s="16">
        <v>40</v>
      </c>
      <c r="E95" s="15">
        <f t="shared" si="2"/>
        <v>40</v>
      </c>
      <c r="F95" s="14" t="s">
        <v>61</v>
      </c>
      <c r="G95" s="19">
        <f t="shared" si="3"/>
        <v>0</v>
      </c>
    </row>
    <row r="96" spans="1:7" x14ac:dyDescent="0.3">
      <c r="A96" s="18">
        <v>45853</v>
      </c>
      <c r="B96" s="14" t="s">
        <v>68</v>
      </c>
      <c r="C96" s="15">
        <v>2.5</v>
      </c>
      <c r="D96" s="16">
        <v>40</v>
      </c>
      <c r="E96" s="15">
        <f t="shared" si="2"/>
        <v>100</v>
      </c>
      <c r="F96" s="14" t="s">
        <v>61</v>
      </c>
      <c r="G96" s="19">
        <f t="shared" si="3"/>
        <v>0</v>
      </c>
    </row>
    <row r="97" spans="1:7" x14ac:dyDescent="0.3">
      <c r="A97" s="18">
        <v>45853</v>
      </c>
      <c r="B97" s="14" t="s">
        <v>69</v>
      </c>
      <c r="C97" s="15">
        <v>1.5</v>
      </c>
      <c r="D97" s="16">
        <v>40</v>
      </c>
      <c r="E97" s="15">
        <f t="shared" si="2"/>
        <v>60</v>
      </c>
      <c r="F97" s="14" t="s">
        <v>61</v>
      </c>
      <c r="G97" s="19">
        <f t="shared" si="3"/>
        <v>0</v>
      </c>
    </row>
    <row r="98" spans="1:7" x14ac:dyDescent="0.3">
      <c r="A98" s="18">
        <v>45853</v>
      </c>
      <c r="B98" s="14" t="s">
        <v>70</v>
      </c>
      <c r="C98" s="15">
        <v>1.5</v>
      </c>
      <c r="D98" s="16">
        <v>40</v>
      </c>
      <c r="E98" s="15">
        <f t="shared" si="2"/>
        <v>60</v>
      </c>
      <c r="F98" s="14" t="s">
        <v>61</v>
      </c>
      <c r="G98" s="19">
        <f t="shared" si="3"/>
        <v>0</v>
      </c>
    </row>
    <row r="99" spans="1:7" x14ac:dyDescent="0.3">
      <c r="A99" s="18">
        <v>45854</v>
      </c>
      <c r="B99" s="14" t="s">
        <v>60</v>
      </c>
      <c r="C99" s="15">
        <v>2</v>
      </c>
      <c r="D99" s="16">
        <v>40</v>
      </c>
      <c r="E99" s="15">
        <f t="shared" si="2"/>
        <v>80</v>
      </c>
      <c r="F99" s="14" t="s">
        <v>64</v>
      </c>
      <c r="G99" s="19">
        <f t="shared" si="3"/>
        <v>80</v>
      </c>
    </row>
    <row r="100" spans="1:7" x14ac:dyDescent="0.3">
      <c r="A100" s="18">
        <v>45854</v>
      </c>
      <c r="B100" s="14" t="s">
        <v>63</v>
      </c>
      <c r="C100" s="15">
        <v>1</v>
      </c>
      <c r="D100" s="16">
        <v>40</v>
      </c>
      <c r="E100" s="15">
        <f t="shared" si="2"/>
        <v>40</v>
      </c>
      <c r="F100" s="14" t="s">
        <v>64</v>
      </c>
      <c r="G100" s="19">
        <f t="shared" si="3"/>
        <v>40</v>
      </c>
    </row>
    <row r="101" spans="1:7" x14ac:dyDescent="0.3">
      <c r="A101" s="18">
        <v>45854</v>
      </c>
      <c r="B101" s="14" t="s">
        <v>72</v>
      </c>
      <c r="C101" s="15">
        <v>2</v>
      </c>
      <c r="D101" s="16">
        <v>40</v>
      </c>
      <c r="E101" s="15">
        <f t="shared" si="2"/>
        <v>80</v>
      </c>
      <c r="F101" s="14" t="s">
        <v>64</v>
      </c>
      <c r="G101" s="19">
        <f t="shared" si="3"/>
        <v>80</v>
      </c>
    </row>
    <row r="102" spans="1:7" x14ac:dyDescent="0.3">
      <c r="A102" s="18">
        <v>45854</v>
      </c>
      <c r="B102" s="14" t="s">
        <v>66</v>
      </c>
      <c r="C102" s="15">
        <v>1.5</v>
      </c>
      <c r="D102" s="16">
        <v>40</v>
      </c>
      <c r="E102" s="15">
        <f t="shared" si="2"/>
        <v>60</v>
      </c>
      <c r="F102" s="14" t="s">
        <v>61</v>
      </c>
      <c r="G102" s="19">
        <f t="shared" si="3"/>
        <v>0</v>
      </c>
    </row>
    <row r="103" spans="1:7" x14ac:dyDescent="0.3">
      <c r="A103" s="18">
        <v>45854</v>
      </c>
      <c r="B103" s="14" t="s">
        <v>68</v>
      </c>
      <c r="C103" s="15">
        <v>2.5</v>
      </c>
      <c r="D103" s="16">
        <v>40</v>
      </c>
      <c r="E103" s="15">
        <f t="shared" si="2"/>
        <v>100</v>
      </c>
      <c r="F103" s="14" t="s">
        <v>61</v>
      </c>
      <c r="G103" s="19">
        <f t="shared" si="3"/>
        <v>0</v>
      </c>
    </row>
    <row r="104" spans="1:7" x14ac:dyDescent="0.3">
      <c r="A104" s="18">
        <v>45854</v>
      </c>
      <c r="B104" s="14" t="s">
        <v>69</v>
      </c>
      <c r="C104" s="15">
        <v>2.5</v>
      </c>
      <c r="D104" s="16">
        <v>40</v>
      </c>
      <c r="E104" s="15">
        <f t="shared" si="2"/>
        <v>100</v>
      </c>
      <c r="F104" s="14" t="s">
        <v>61</v>
      </c>
      <c r="G104" s="19">
        <f t="shared" si="3"/>
        <v>0</v>
      </c>
    </row>
    <row r="105" spans="1:7" x14ac:dyDescent="0.3">
      <c r="A105" s="18">
        <v>45854</v>
      </c>
      <c r="B105" s="14" t="s">
        <v>70</v>
      </c>
      <c r="C105" s="15">
        <v>1</v>
      </c>
      <c r="D105" s="16">
        <v>40</v>
      </c>
      <c r="E105" s="15">
        <f t="shared" si="2"/>
        <v>40</v>
      </c>
      <c r="F105" s="14" t="s">
        <v>61</v>
      </c>
      <c r="G105" s="19">
        <f t="shared" si="3"/>
        <v>0</v>
      </c>
    </row>
    <row r="106" spans="1:7" x14ac:dyDescent="0.3">
      <c r="A106" s="18">
        <v>45855</v>
      </c>
      <c r="B106" s="14" t="s">
        <v>60</v>
      </c>
      <c r="C106" s="15">
        <v>1</v>
      </c>
      <c r="D106" s="16">
        <v>40</v>
      </c>
      <c r="E106" s="15">
        <f t="shared" si="2"/>
        <v>40</v>
      </c>
      <c r="F106" s="14" t="s">
        <v>61</v>
      </c>
      <c r="G106" s="19">
        <f t="shared" si="3"/>
        <v>0</v>
      </c>
    </row>
    <row r="107" spans="1:7" x14ac:dyDescent="0.3">
      <c r="A107" s="18">
        <v>45855</v>
      </c>
      <c r="B107" s="14" t="s">
        <v>72</v>
      </c>
      <c r="C107" s="15">
        <v>2.5</v>
      </c>
      <c r="D107" s="16">
        <v>40</v>
      </c>
      <c r="E107" s="15">
        <f t="shared" si="2"/>
        <v>100</v>
      </c>
      <c r="F107" s="14" t="s">
        <v>61</v>
      </c>
      <c r="G107" s="19">
        <f t="shared" si="3"/>
        <v>0</v>
      </c>
    </row>
    <row r="108" spans="1:7" x14ac:dyDescent="0.3">
      <c r="A108" s="18">
        <v>45855</v>
      </c>
      <c r="B108" s="14" t="s">
        <v>66</v>
      </c>
      <c r="C108" s="15">
        <v>2.5</v>
      </c>
      <c r="D108" s="16">
        <v>40</v>
      </c>
      <c r="E108" s="15">
        <f t="shared" si="2"/>
        <v>100</v>
      </c>
      <c r="F108" s="14" t="s">
        <v>64</v>
      </c>
      <c r="G108" s="19">
        <f t="shared" si="3"/>
        <v>100</v>
      </c>
    </row>
    <row r="109" spans="1:7" x14ac:dyDescent="0.3">
      <c r="A109" s="18">
        <v>45855</v>
      </c>
      <c r="B109" s="14" t="s">
        <v>71</v>
      </c>
      <c r="C109" s="15">
        <v>1</v>
      </c>
      <c r="D109" s="16">
        <v>40</v>
      </c>
      <c r="E109" s="15">
        <f t="shared" si="2"/>
        <v>40</v>
      </c>
      <c r="F109" s="14" t="s">
        <v>64</v>
      </c>
      <c r="G109" s="19">
        <f t="shared" si="3"/>
        <v>40</v>
      </c>
    </row>
    <row r="110" spans="1:7" x14ac:dyDescent="0.3">
      <c r="A110" s="18">
        <v>45855</v>
      </c>
      <c r="B110" s="14" t="s">
        <v>68</v>
      </c>
      <c r="C110" s="15">
        <v>1</v>
      </c>
      <c r="D110" s="16">
        <v>40</v>
      </c>
      <c r="E110" s="15">
        <f t="shared" si="2"/>
        <v>40</v>
      </c>
      <c r="F110" s="14" t="s">
        <v>64</v>
      </c>
      <c r="G110" s="19">
        <f t="shared" si="3"/>
        <v>40</v>
      </c>
    </row>
    <row r="111" spans="1:7" x14ac:dyDescent="0.3">
      <c r="A111" s="18">
        <v>45855</v>
      </c>
      <c r="B111" s="14" t="s">
        <v>69</v>
      </c>
      <c r="C111" s="15">
        <v>1.5</v>
      </c>
      <c r="D111" s="16">
        <v>40</v>
      </c>
      <c r="E111" s="15">
        <f t="shared" si="2"/>
        <v>60</v>
      </c>
      <c r="F111" s="14" t="s">
        <v>61</v>
      </c>
      <c r="G111" s="19">
        <f t="shared" si="3"/>
        <v>0</v>
      </c>
    </row>
    <row r="112" spans="1:7" x14ac:dyDescent="0.3">
      <c r="A112" s="18">
        <v>45855</v>
      </c>
      <c r="B112" s="14" t="s">
        <v>70</v>
      </c>
      <c r="C112" s="15">
        <v>1.5</v>
      </c>
      <c r="D112" s="16">
        <v>40</v>
      </c>
      <c r="E112" s="15">
        <f t="shared" si="2"/>
        <v>60</v>
      </c>
      <c r="F112" s="14" t="s">
        <v>61</v>
      </c>
      <c r="G112" s="19">
        <f t="shared" si="3"/>
        <v>0</v>
      </c>
    </row>
    <row r="113" spans="1:7" x14ac:dyDescent="0.3">
      <c r="A113" s="18">
        <v>45856</v>
      </c>
      <c r="B113" s="14" t="s">
        <v>60</v>
      </c>
      <c r="C113" s="15">
        <v>2.5</v>
      </c>
      <c r="D113" s="16">
        <v>40</v>
      </c>
      <c r="E113" s="15">
        <f t="shared" si="2"/>
        <v>100</v>
      </c>
      <c r="F113" s="14" t="s">
        <v>61</v>
      </c>
      <c r="G113" s="19">
        <f t="shared" si="3"/>
        <v>0</v>
      </c>
    </row>
    <row r="114" spans="1:7" x14ac:dyDescent="0.3">
      <c r="A114" s="18">
        <v>45856</v>
      </c>
      <c r="B114" s="14" t="s">
        <v>72</v>
      </c>
      <c r="C114" s="15">
        <v>1</v>
      </c>
      <c r="D114" s="16">
        <v>40</v>
      </c>
      <c r="E114" s="15">
        <f t="shared" si="2"/>
        <v>40</v>
      </c>
      <c r="F114" s="14" t="s">
        <v>61</v>
      </c>
      <c r="G114" s="19">
        <f t="shared" si="3"/>
        <v>0</v>
      </c>
    </row>
    <row r="115" spans="1:7" x14ac:dyDescent="0.3">
      <c r="A115" s="18">
        <v>45856</v>
      </c>
      <c r="B115" s="14" t="s">
        <v>71</v>
      </c>
      <c r="C115" s="15">
        <v>2.5</v>
      </c>
      <c r="D115" s="16">
        <v>40</v>
      </c>
      <c r="E115" s="15">
        <f t="shared" si="2"/>
        <v>100</v>
      </c>
      <c r="F115" s="14" t="s">
        <v>64</v>
      </c>
      <c r="G115" s="19">
        <f t="shared" si="3"/>
        <v>100</v>
      </c>
    </row>
    <row r="116" spans="1:7" x14ac:dyDescent="0.3">
      <c r="A116" s="18">
        <v>45856</v>
      </c>
      <c r="B116" s="14" t="s">
        <v>68</v>
      </c>
      <c r="C116" s="15">
        <v>2.5</v>
      </c>
      <c r="D116" s="16">
        <v>40</v>
      </c>
      <c r="E116" s="15">
        <f t="shared" si="2"/>
        <v>100</v>
      </c>
      <c r="F116" s="14" t="s">
        <v>61</v>
      </c>
      <c r="G116" s="19">
        <f t="shared" si="3"/>
        <v>0</v>
      </c>
    </row>
    <row r="117" spans="1:7" x14ac:dyDescent="0.3">
      <c r="A117" s="18">
        <v>45856</v>
      </c>
      <c r="B117" s="14" t="s">
        <v>69</v>
      </c>
      <c r="C117" s="15">
        <v>2.5</v>
      </c>
      <c r="D117" s="16">
        <v>40</v>
      </c>
      <c r="E117" s="15">
        <f t="shared" si="2"/>
        <v>100</v>
      </c>
      <c r="F117" s="14" t="s">
        <v>61</v>
      </c>
      <c r="G117" s="19">
        <f t="shared" si="3"/>
        <v>0</v>
      </c>
    </row>
    <row r="118" spans="1:7" x14ac:dyDescent="0.3">
      <c r="A118" s="18">
        <v>45856</v>
      </c>
      <c r="B118" s="14" t="s">
        <v>70</v>
      </c>
      <c r="C118" s="15">
        <v>2</v>
      </c>
      <c r="D118" s="16">
        <v>40</v>
      </c>
      <c r="E118" s="15">
        <f t="shared" si="2"/>
        <v>80</v>
      </c>
      <c r="F118" s="14" t="s">
        <v>61</v>
      </c>
      <c r="G118" s="19">
        <f t="shared" si="3"/>
        <v>0</v>
      </c>
    </row>
    <row r="119" spans="1:7" x14ac:dyDescent="0.3">
      <c r="A119" s="18">
        <v>45857</v>
      </c>
      <c r="B119" s="14" t="s">
        <v>63</v>
      </c>
      <c r="C119" s="15">
        <v>1.5</v>
      </c>
      <c r="D119" s="16">
        <v>40</v>
      </c>
      <c r="E119" s="15">
        <f t="shared" si="2"/>
        <v>60</v>
      </c>
      <c r="F119" s="14" t="s">
        <v>61</v>
      </c>
      <c r="G119" s="19">
        <f t="shared" si="3"/>
        <v>0</v>
      </c>
    </row>
    <row r="120" spans="1:7" x14ac:dyDescent="0.3">
      <c r="A120" s="18">
        <v>45857</v>
      </c>
      <c r="B120" s="14" t="s">
        <v>72</v>
      </c>
      <c r="C120" s="15">
        <v>2</v>
      </c>
      <c r="D120" s="16">
        <v>40</v>
      </c>
      <c r="E120" s="15">
        <f t="shared" si="2"/>
        <v>80</v>
      </c>
      <c r="F120" s="14" t="s">
        <v>61</v>
      </c>
      <c r="G120" s="19">
        <f t="shared" si="3"/>
        <v>0</v>
      </c>
    </row>
    <row r="121" spans="1:7" x14ac:dyDescent="0.3">
      <c r="A121" s="18">
        <v>45857</v>
      </c>
      <c r="B121" s="14" t="s">
        <v>71</v>
      </c>
      <c r="C121" s="15">
        <v>2.5</v>
      </c>
      <c r="D121" s="16">
        <v>40</v>
      </c>
      <c r="E121" s="15">
        <f t="shared" si="2"/>
        <v>100</v>
      </c>
      <c r="F121" s="14" t="s">
        <v>61</v>
      </c>
      <c r="G121" s="19">
        <f t="shared" si="3"/>
        <v>0</v>
      </c>
    </row>
    <row r="122" spans="1:7" x14ac:dyDescent="0.3">
      <c r="A122" s="18">
        <v>45857</v>
      </c>
      <c r="B122" s="14" t="s">
        <v>68</v>
      </c>
      <c r="C122" s="15">
        <v>1</v>
      </c>
      <c r="D122" s="16">
        <v>40</v>
      </c>
      <c r="E122" s="15">
        <f t="shared" si="2"/>
        <v>40</v>
      </c>
      <c r="F122" s="14" t="s">
        <v>61</v>
      </c>
      <c r="G122" s="19">
        <f t="shared" si="3"/>
        <v>0</v>
      </c>
    </row>
    <row r="123" spans="1:7" x14ac:dyDescent="0.3">
      <c r="A123" s="18">
        <v>45857</v>
      </c>
      <c r="B123" s="14" t="s">
        <v>69</v>
      </c>
      <c r="C123" s="15">
        <v>2</v>
      </c>
      <c r="D123" s="16">
        <v>40</v>
      </c>
      <c r="E123" s="15">
        <f t="shared" si="2"/>
        <v>80</v>
      </c>
      <c r="F123" s="14" t="s">
        <v>61</v>
      </c>
      <c r="G123" s="19">
        <f t="shared" si="3"/>
        <v>0</v>
      </c>
    </row>
    <row r="124" spans="1:7" x14ac:dyDescent="0.3">
      <c r="A124" s="18">
        <v>45857</v>
      </c>
      <c r="B124" s="14" t="s">
        <v>70</v>
      </c>
      <c r="C124" s="15">
        <v>1.5</v>
      </c>
      <c r="D124" s="16">
        <v>40</v>
      </c>
      <c r="E124" s="15">
        <f t="shared" si="2"/>
        <v>60</v>
      </c>
      <c r="F124" s="14" t="s">
        <v>61</v>
      </c>
      <c r="G124" s="19">
        <f t="shared" si="3"/>
        <v>0</v>
      </c>
    </row>
    <row r="125" spans="1:7" x14ac:dyDescent="0.3">
      <c r="A125" s="18">
        <v>45858</v>
      </c>
      <c r="B125" s="14" t="s">
        <v>60</v>
      </c>
      <c r="C125" s="15">
        <v>2</v>
      </c>
      <c r="D125" s="16">
        <v>40</v>
      </c>
      <c r="E125" s="15">
        <f t="shared" si="2"/>
        <v>80</v>
      </c>
      <c r="F125" s="14" t="s">
        <v>61</v>
      </c>
      <c r="G125" s="19">
        <f t="shared" si="3"/>
        <v>0</v>
      </c>
    </row>
    <row r="126" spans="1:7" x14ac:dyDescent="0.3">
      <c r="A126" s="18">
        <v>45858</v>
      </c>
      <c r="B126" s="14" t="s">
        <v>63</v>
      </c>
      <c r="C126" s="15">
        <v>2</v>
      </c>
      <c r="D126" s="16">
        <v>40</v>
      </c>
      <c r="E126" s="15">
        <f t="shared" si="2"/>
        <v>80</v>
      </c>
      <c r="F126" s="14" t="s">
        <v>61</v>
      </c>
      <c r="G126" s="19">
        <f t="shared" si="3"/>
        <v>0</v>
      </c>
    </row>
    <row r="127" spans="1:7" x14ac:dyDescent="0.3">
      <c r="A127" s="18">
        <v>45858</v>
      </c>
      <c r="B127" s="14" t="s">
        <v>72</v>
      </c>
      <c r="C127" s="15">
        <v>1.5</v>
      </c>
      <c r="D127" s="16">
        <v>40</v>
      </c>
      <c r="E127" s="15">
        <f t="shared" si="2"/>
        <v>60</v>
      </c>
      <c r="F127" s="14" t="s">
        <v>61</v>
      </c>
      <c r="G127" s="19">
        <f t="shared" si="3"/>
        <v>0</v>
      </c>
    </row>
    <row r="128" spans="1:7" x14ac:dyDescent="0.3">
      <c r="A128" s="18">
        <v>45858</v>
      </c>
      <c r="B128" s="14" t="s">
        <v>66</v>
      </c>
      <c r="C128" s="15">
        <v>2.5</v>
      </c>
      <c r="D128" s="16">
        <v>40</v>
      </c>
      <c r="E128" s="15">
        <f t="shared" si="2"/>
        <v>100</v>
      </c>
      <c r="F128" s="14" t="s">
        <v>61</v>
      </c>
      <c r="G128" s="19">
        <f t="shared" si="3"/>
        <v>0</v>
      </c>
    </row>
    <row r="129" spans="1:7" x14ac:dyDescent="0.3">
      <c r="A129" s="18">
        <v>45858</v>
      </c>
      <c r="B129" s="14" t="s">
        <v>71</v>
      </c>
      <c r="C129" s="15">
        <v>1.5</v>
      </c>
      <c r="D129" s="16">
        <v>40</v>
      </c>
      <c r="E129" s="15">
        <f t="shared" si="2"/>
        <v>60</v>
      </c>
      <c r="F129" s="14" t="s">
        <v>64</v>
      </c>
      <c r="G129" s="19">
        <f t="shared" si="3"/>
        <v>60</v>
      </c>
    </row>
    <row r="130" spans="1:7" x14ac:dyDescent="0.3">
      <c r="A130" s="18">
        <v>45858</v>
      </c>
      <c r="B130" s="14" t="s">
        <v>69</v>
      </c>
      <c r="C130" s="15">
        <v>1.5</v>
      </c>
      <c r="D130" s="16">
        <v>40</v>
      </c>
      <c r="E130" s="15">
        <f t="shared" ref="E130:E193" si="4">C130*D130</f>
        <v>60</v>
      </c>
      <c r="F130" s="14" t="s">
        <v>64</v>
      </c>
      <c r="G130" s="19">
        <f t="shared" ref="G130:G193" si="5">IF(F130="No",E130,0)</f>
        <v>60</v>
      </c>
    </row>
    <row r="131" spans="1:7" x14ac:dyDescent="0.3">
      <c r="A131" s="18">
        <v>45858</v>
      </c>
      <c r="B131" s="14" t="s">
        <v>70</v>
      </c>
      <c r="C131" s="15">
        <v>1.5</v>
      </c>
      <c r="D131" s="16">
        <v>40</v>
      </c>
      <c r="E131" s="15">
        <f t="shared" si="4"/>
        <v>60</v>
      </c>
      <c r="F131" s="14" t="s">
        <v>61</v>
      </c>
      <c r="G131" s="19">
        <f t="shared" si="5"/>
        <v>0</v>
      </c>
    </row>
    <row r="132" spans="1:7" x14ac:dyDescent="0.3">
      <c r="A132" s="18">
        <v>45859</v>
      </c>
      <c r="B132" s="14" t="s">
        <v>60</v>
      </c>
      <c r="C132" s="15">
        <v>2.5</v>
      </c>
      <c r="D132" s="16">
        <v>40</v>
      </c>
      <c r="E132" s="15">
        <f t="shared" si="4"/>
        <v>100</v>
      </c>
      <c r="F132" s="14" t="s">
        <v>61</v>
      </c>
      <c r="G132" s="19">
        <f t="shared" si="5"/>
        <v>0</v>
      </c>
    </row>
    <row r="133" spans="1:7" x14ac:dyDescent="0.3">
      <c r="A133" s="18">
        <v>45859</v>
      </c>
      <c r="B133" s="14" t="s">
        <v>63</v>
      </c>
      <c r="C133" s="15">
        <v>1</v>
      </c>
      <c r="D133" s="16">
        <v>40</v>
      </c>
      <c r="E133" s="15">
        <f t="shared" si="4"/>
        <v>40</v>
      </c>
      <c r="F133" s="14" t="s">
        <v>61</v>
      </c>
      <c r="G133" s="19">
        <f t="shared" si="5"/>
        <v>0</v>
      </c>
    </row>
    <row r="134" spans="1:7" x14ac:dyDescent="0.3">
      <c r="A134" s="18">
        <v>45859</v>
      </c>
      <c r="B134" s="14" t="s">
        <v>72</v>
      </c>
      <c r="C134" s="15">
        <v>1</v>
      </c>
      <c r="D134" s="16">
        <v>40</v>
      </c>
      <c r="E134" s="15">
        <f t="shared" si="4"/>
        <v>40</v>
      </c>
      <c r="F134" s="14" t="s">
        <v>61</v>
      </c>
      <c r="G134" s="19">
        <f t="shared" si="5"/>
        <v>0</v>
      </c>
    </row>
    <row r="135" spans="1:7" x14ac:dyDescent="0.3">
      <c r="A135" s="18">
        <v>45859</v>
      </c>
      <c r="B135" s="14" t="s">
        <v>66</v>
      </c>
      <c r="C135" s="15">
        <v>1</v>
      </c>
      <c r="D135" s="16">
        <v>40</v>
      </c>
      <c r="E135" s="15">
        <f t="shared" si="4"/>
        <v>40</v>
      </c>
      <c r="F135" s="14" t="s">
        <v>64</v>
      </c>
      <c r="G135" s="19">
        <f t="shared" si="5"/>
        <v>40</v>
      </c>
    </row>
    <row r="136" spans="1:7" x14ac:dyDescent="0.3">
      <c r="A136" s="18">
        <v>45859</v>
      </c>
      <c r="B136" s="14" t="s">
        <v>71</v>
      </c>
      <c r="C136" s="15">
        <v>2.5</v>
      </c>
      <c r="D136" s="16">
        <v>40</v>
      </c>
      <c r="E136" s="15">
        <f t="shared" si="4"/>
        <v>100</v>
      </c>
      <c r="F136" s="14" t="s">
        <v>64</v>
      </c>
      <c r="G136" s="19">
        <f t="shared" si="5"/>
        <v>100</v>
      </c>
    </row>
    <row r="137" spans="1:7" x14ac:dyDescent="0.3">
      <c r="A137" s="18">
        <v>45860</v>
      </c>
      <c r="B137" s="14" t="s">
        <v>60</v>
      </c>
      <c r="C137" s="15">
        <v>2</v>
      </c>
      <c r="D137" s="16">
        <v>40</v>
      </c>
      <c r="E137" s="15">
        <f t="shared" si="4"/>
        <v>80</v>
      </c>
      <c r="F137" s="14" t="s">
        <v>61</v>
      </c>
      <c r="G137" s="19">
        <f t="shared" si="5"/>
        <v>0</v>
      </c>
    </row>
    <row r="138" spans="1:7" x14ac:dyDescent="0.3">
      <c r="A138" s="18">
        <v>45860</v>
      </c>
      <c r="B138" s="14" t="s">
        <v>63</v>
      </c>
      <c r="C138" s="15">
        <v>2.5</v>
      </c>
      <c r="D138" s="16">
        <v>40</v>
      </c>
      <c r="E138" s="15">
        <f t="shared" si="4"/>
        <v>100</v>
      </c>
      <c r="F138" s="14" t="s">
        <v>61</v>
      </c>
      <c r="G138" s="19">
        <f t="shared" si="5"/>
        <v>0</v>
      </c>
    </row>
    <row r="139" spans="1:7" x14ac:dyDescent="0.3">
      <c r="A139" s="18">
        <v>45860</v>
      </c>
      <c r="B139" s="14" t="s">
        <v>72</v>
      </c>
      <c r="C139" s="15">
        <v>2</v>
      </c>
      <c r="D139" s="16">
        <v>40</v>
      </c>
      <c r="E139" s="15">
        <f t="shared" si="4"/>
        <v>80</v>
      </c>
      <c r="F139" s="14" t="s">
        <v>61</v>
      </c>
      <c r="G139" s="19">
        <f t="shared" si="5"/>
        <v>0</v>
      </c>
    </row>
    <row r="140" spans="1:7" x14ac:dyDescent="0.3">
      <c r="A140" s="18">
        <v>45860</v>
      </c>
      <c r="B140" s="14" t="s">
        <v>71</v>
      </c>
      <c r="C140" s="15">
        <v>1</v>
      </c>
      <c r="D140" s="16">
        <v>40</v>
      </c>
      <c r="E140" s="15">
        <f t="shared" si="4"/>
        <v>40</v>
      </c>
      <c r="F140" s="14" t="s">
        <v>64</v>
      </c>
      <c r="G140" s="19">
        <f t="shared" si="5"/>
        <v>40</v>
      </c>
    </row>
    <row r="141" spans="1:7" x14ac:dyDescent="0.3">
      <c r="A141" s="18">
        <v>45860</v>
      </c>
      <c r="B141" s="14" t="s">
        <v>68</v>
      </c>
      <c r="C141" s="15">
        <v>2.5</v>
      </c>
      <c r="D141" s="16">
        <v>40</v>
      </c>
      <c r="E141" s="15">
        <f t="shared" si="4"/>
        <v>100</v>
      </c>
      <c r="F141" s="14" t="s">
        <v>64</v>
      </c>
      <c r="G141" s="19">
        <f t="shared" si="5"/>
        <v>100</v>
      </c>
    </row>
    <row r="142" spans="1:7" x14ac:dyDescent="0.3">
      <c r="A142" s="18">
        <v>45860</v>
      </c>
      <c r="B142" s="14" t="s">
        <v>69</v>
      </c>
      <c r="C142" s="15">
        <v>1.5</v>
      </c>
      <c r="D142" s="16">
        <v>40</v>
      </c>
      <c r="E142" s="15">
        <f t="shared" si="4"/>
        <v>60</v>
      </c>
      <c r="F142" s="14" t="s">
        <v>64</v>
      </c>
      <c r="G142" s="19">
        <f t="shared" si="5"/>
        <v>60</v>
      </c>
    </row>
    <row r="143" spans="1:7" x14ac:dyDescent="0.3">
      <c r="A143" s="18">
        <v>45860</v>
      </c>
      <c r="B143" s="14" t="s">
        <v>70</v>
      </c>
      <c r="C143" s="15">
        <v>2</v>
      </c>
      <c r="D143" s="16">
        <v>40</v>
      </c>
      <c r="E143" s="15">
        <f t="shared" si="4"/>
        <v>80</v>
      </c>
      <c r="F143" s="14" t="s">
        <v>61</v>
      </c>
      <c r="G143" s="19">
        <f t="shared" si="5"/>
        <v>0</v>
      </c>
    </row>
    <row r="144" spans="1:7" x14ac:dyDescent="0.3">
      <c r="A144" s="18">
        <v>45861</v>
      </c>
      <c r="B144" s="14" t="s">
        <v>60</v>
      </c>
      <c r="C144" s="15">
        <v>2</v>
      </c>
      <c r="D144" s="16">
        <v>40</v>
      </c>
      <c r="E144" s="15">
        <f t="shared" si="4"/>
        <v>80</v>
      </c>
      <c r="F144" s="14" t="s">
        <v>64</v>
      </c>
      <c r="G144" s="19">
        <f t="shared" si="5"/>
        <v>80</v>
      </c>
    </row>
    <row r="145" spans="1:7" x14ac:dyDescent="0.3">
      <c r="A145" s="18">
        <v>45861</v>
      </c>
      <c r="B145" s="14" t="s">
        <v>63</v>
      </c>
      <c r="C145" s="15">
        <v>2.5</v>
      </c>
      <c r="D145" s="16">
        <v>40</v>
      </c>
      <c r="E145" s="15">
        <f t="shared" si="4"/>
        <v>100</v>
      </c>
      <c r="F145" s="14" t="s">
        <v>64</v>
      </c>
      <c r="G145" s="19">
        <f t="shared" si="5"/>
        <v>100</v>
      </c>
    </row>
    <row r="146" spans="1:7" x14ac:dyDescent="0.3">
      <c r="A146" s="18">
        <v>45861</v>
      </c>
      <c r="B146" s="14" t="s">
        <v>72</v>
      </c>
      <c r="C146" s="15">
        <v>2</v>
      </c>
      <c r="D146" s="16">
        <v>40</v>
      </c>
      <c r="E146" s="15">
        <f t="shared" si="4"/>
        <v>80</v>
      </c>
      <c r="F146" s="14" t="s">
        <v>64</v>
      </c>
      <c r="G146" s="19">
        <f t="shared" si="5"/>
        <v>80</v>
      </c>
    </row>
    <row r="147" spans="1:7" x14ac:dyDescent="0.3">
      <c r="A147" s="18">
        <v>45861</v>
      </c>
      <c r="B147" s="14" t="s">
        <v>66</v>
      </c>
      <c r="C147" s="15">
        <v>2</v>
      </c>
      <c r="D147" s="16">
        <v>40</v>
      </c>
      <c r="E147" s="15">
        <f t="shared" si="4"/>
        <v>80</v>
      </c>
      <c r="F147" s="14" t="s">
        <v>61</v>
      </c>
      <c r="G147" s="19">
        <f t="shared" si="5"/>
        <v>0</v>
      </c>
    </row>
    <row r="148" spans="1:7" x14ac:dyDescent="0.3">
      <c r="A148" s="18">
        <v>45861</v>
      </c>
      <c r="B148" s="14" t="s">
        <v>71</v>
      </c>
      <c r="C148" s="15">
        <v>2.5</v>
      </c>
      <c r="D148" s="16">
        <v>40</v>
      </c>
      <c r="E148" s="15">
        <f t="shared" si="4"/>
        <v>100</v>
      </c>
      <c r="F148" s="14" t="s">
        <v>61</v>
      </c>
      <c r="G148" s="19">
        <f t="shared" si="5"/>
        <v>0</v>
      </c>
    </row>
    <row r="149" spans="1:7" x14ac:dyDescent="0.3">
      <c r="A149" s="18">
        <v>45861</v>
      </c>
      <c r="B149" s="14" t="s">
        <v>68</v>
      </c>
      <c r="C149" s="15">
        <v>1.5</v>
      </c>
      <c r="D149" s="16">
        <v>40</v>
      </c>
      <c r="E149" s="15">
        <f t="shared" si="4"/>
        <v>60</v>
      </c>
      <c r="F149" s="14" t="s">
        <v>64</v>
      </c>
      <c r="G149" s="19">
        <f t="shared" si="5"/>
        <v>60</v>
      </c>
    </row>
    <row r="150" spans="1:7" x14ac:dyDescent="0.3">
      <c r="A150" s="18">
        <v>45861</v>
      </c>
      <c r="B150" s="14" t="s">
        <v>69</v>
      </c>
      <c r="C150" s="15">
        <v>2.5</v>
      </c>
      <c r="D150" s="16">
        <v>40</v>
      </c>
      <c r="E150" s="15">
        <f t="shared" si="4"/>
        <v>100</v>
      </c>
      <c r="F150" s="14" t="s">
        <v>61</v>
      </c>
      <c r="G150" s="19">
        <f t="shared" si="5"/>
        <v>0</v>
      </c>
    </row>
    <row r="151" spans="1:7" x14ac:dyDescent="0.3">
      <c r="A151" s="18">
        <v>45861</v>
      </c>
      <c r="B151" s="14" t="s">
        <v>70</v>
      </c>
      <c r="C151" s="15">
        <v>1</v>
      </c>
      <c r="D151" s="16">
        <v>40</v>
      </c>
      <c r="E151" s="15">
        <f t="shared" si="4"/>
        <v>40</v>
      </c>
      <c r="F151" s="14" t="s">
        <v>64</v>
      </c>
      <c r="G151" s="19">
        <f t="shared" si="5"/>
        <v>40</v>
      </c>
    </row>
    <row r="152" spans="1:7" x14ac:dyDescent="0.3">
      <c r="A152" s="18">
        <v>45862</v>
      </c>
      <c r="B152" s="14" t="s">
        <v>63</v>
      </c>
      <c r="C152" s="15">
        <v>1</v>
      </c>
      <c r="D152" s="16">
        <v>40</v>
      </c>
      <c r="E152" s="15">
        <f t="shared" si="4"/>
        <v>40</v>
      </c>
      <c r="F152" s="14" t="s">
        <v>61</v>
      </c>
      <c r="G152" s="19">
        <f t="shared" si="5"/>
        <v>0</v>
      </c>
    </row>
    <row r="153" spans="1:7" x14ac:dyDescent="0.3">
      <c r="A153" s="18">
        <v>45862</v>
      </c>
      <c r="B153" s="14" t="s">
        <v>72</v>
      </c>
      <c r="C153" s="15">
        <v>1</v>
      </c>
      <c r="D153" s="16">
        <v>40</v>
      </c>
      <c r="E153" s="15">
        <f t="shared" si="4"/>
        <v>40</v>
      </c>
      <c r="F153" s="14" t="s">
        <v>61</v>
      </c>
      <c r="G153" s="19">
        <f t="shared" si="5"/>
        <v>0</v>
      </c>
    </row>
    <row r="154" spans="1:7" x14ac:dyDescent="0.3">
      <c r="A154" s="18">
        <v>45862</v>
      </c>
      <c r="B154" s="14" t="s">
        <v>66</v>
      </c>
      <c r="C154" s="15">
        <v>2.5</v>
      </c>
      <c r="D154" s="16">
        <v>40</v>
      </c>
      <c r="E154" s="15">
        <f t="shared" si="4"/>
        <v>100</v>
      </c>
      <c r="F154" s="14" t="s">
        <v>61</v>
      </c>
      <c r="G154" s="19">
        <f t="shared" si="5"/>
        <v>0</v>
      </c>
    </row>
    <row r="155" spans="1:7" x14ac:dyDescent="0.3">
      <c r="A155" s="18">
        <v>45862</v>
      </c>
      <c r="B155" s="14" t="s">
        <v>71</v>
      </c>
      <c r="C155" s="15">
        <v>2</v>
      </c>
      <c r="D155" s="16">
        <v>40</v>
      </c>
      <c r="E155" s="15">
        <f t="shared" si="4"/>
        <v>80</v>
      </c>
      <c r="F155" s="14" t="s">
        <v>61</v>
      </c>
      <c r="G155" s="19">
        <f t="shared" si="5"/>
        <v>0</v>
      </c>
    </row>
    <row r="156" spans="1:7" x14ac:dyDescent="0.3">
      <c r="A156" s="18">
        <v>45862</v>
      </c>
      <c r="B156" s="14" t="s">
        <v>68</v>
      </c>
      <c r="C156" s="15">
        <v>1</v>
      </c>
      <c r="D156" s="16">
        <v>40</v>
      </c>
      <c r="E156" s="15">
        <f t="shared" si="4"/>
        <v>40</v>
      </c>
      <c r="F156" s="14" t="s">
        <v>64</v>
      </c>
      <c r="G156" s="19">
        <f t="shared" si="5"/>
        <v>40</v>
      </c>
    </row>
    <row r="157" spans="1:7" x14ac:dyDescent="0.3">
      <c r="A157" s="18">
        <v>45862</v>
      </c>
      <c r="B157" s="14" t="s">
        <v>69</v>
      </c>
      <c r="C157" s="15">
        <v>2</v>
      </c>
      <c r="D157" s="16">
        <v>40</v>
      </c>
      <c r="E157" s="15">
        <f t="shared" si="4"/>
        <v>80</v>
      </c>
      <c r="F157" s="14" t="s">
        <v>64</v>
      </c>
      <c r="G157" s="19">
        <f t="shared" si="5"/>
        <v>80</v>
      </c>
    </row>
    <row r="158" spans="1:7" x14ac:dyDescent="0.3">
      <c r="A158" s="18">
        <v>45862</v>
      </c>
      <c r="B158" s="14" t="s">
        <v>70</v>
      </c>
      <c r="C158" s="15">
        <v>2.5</v>
      </c>
      <c r="D158" s="16">
        <v>40</v>
      </c>
      <c r="E158" s="15">
        <f t="shared" si="4"/>
        <v>100</v>
      </c>
      <c r="F158" s="14" t="s">
        <v>61</v>
      </c>
      <c r="G158" s="19">
        <f t="shared" si="5"/>
        <v>0</v>
      </c>
    </row>
    <row r="159" spans="1:7" x14ac:dyDescent="0.3">
      <c r="A159" s="18">
        <v>45863</v>
      </c>
      <c r="B159" s="14" t="s">
        <v>60</v>
      </c>
      <c r="C159" s="15">
        <v>1.5</v>
      </c>
      <c r="D159" s="16">
        <v>40</v>
      </c>
      <c r="E159" s="15">
        <f t="shared" si="4"/>
        <v>60</v>
      </c>
      <c r="F159" s="14" t="s">
        <v>61</v>
      </c>
      <c r="G159" s="19">
        <f t="shared" si="5"/>
        <v>0</v>
      </c>
    </row>
    <row r="160" spans="1:7" x14ac:dyDescent="0.3">
      <c r="A160" s="18">
        <v>45863</v>
      </c>
      <c r="B160" s="14" t="s">
        <v>63</v>
      </c>
      <c r="C160" s="15">
        <v>1</v>
      </c>
      <c r="D160" s="16">
        <v>40</v>
      </c>
      <c r="E160" s="15">
        <f t="shared" si="4"/>
        <v>40</v>
      </c>
      <c r="F160" s="14" t="s">
        <v>61</v>
      </c>
      <c r="G160" s="19">
        <f t="shared" si="5"/>
        <v>0</v>
      </c>
    </row>
    <row r="161" spans="1:7" x14ac:dyDescent="0.3">
      <c r="A161" s="18">
        <v>45863</v>
      </c>
      <c r="B161" s="14" t="s">
        <v>71</v>
      </c>
      <c r="C161" s="15">
        <v>1.5</v>
      </c>
      <c r="D161" s="16">
        <v>40</v>
      </c>
      <c r="E161" s="15">
        <f t="shared" si="4"/>
        <v>60</v>
      </c>
      <c r="F161" s="14" t="s">
        <v>64</v>
      </c>
      <c r="G161" s="19">
        <f t="shared" si="5"/>
        <v>60</v>
      </c>
    </row>
    <row r="162" spans="1:7" x14ac:dyDescent="0.3">
      <c r="A162" s="18">
        <v>45863</v>
      </c>
      <c r="B162" s="14" t="s">
        <v>68</v>
      </c>
      <c r="C162" s="15">
        <v>2.5</v>
      </c>
      <c r="D162" s="16">
        <v>40</v>
      </c>
      <c r="E162" s="15">
        <f t="shared" si="4"/>
        <v>100</v>
      </c>
      <c r="F162" s="14" t="s">
        <v>64</v>
      </c>
      <c r="G162" s="19">
        <f t="shared" si="5"/>
        <v>100</v>
      </c>
    </row>
    <row r="163" spans="1:7" x14ac:dyDescent="0.3">
      <c r="A163" s="18">
        <v>45863</v>
      </c>
      <c r="B163" s="14" t="s">
        <v>69</v>
      </c>
      <c r="C163" s="15">
        <v>1</v>
      </c>
      <c r="D163" s="16">
        <v>40</v>
      </c>
      <c r="E163" s="15">
        <f t="shared" si="4"/>
        <v>40</v>
      </c>
      <c r="F163" s="14" t="s">
        <v>64</v>
      </c>
      <c r="G163" s="19">
        <f t="shared" si="5"/>
        <v>40</v>
      </c>
    </row>
    <row r="164" spans="1:7" x14ac:dyDescent="0.3">
      <c r="A164" s="18">
        <v>45863</v>
      </c>
      <c r="B164" s="14" t="s">
        <v>70</v>
      </c>
      <c r="C164" s="15">
        <v>2.5</v>
      </c>
      <c r="D164" s="16">
        <v>40</v>
      </c>
      <c r="E164" s="15">
        <f t="shared" si="4"/>
        <v>100</v>
      </c>
      <c r="F164" s="14" t="s">
        <v>64</v>
      </c>
      <c r="G164" s="19">
        <f t="shared" si="5"/>
        <v>100</v>
      </c>
    </row>
    <row r="165" spans="1:7" x14ac:dyDescent="0.3">
      <c r="A165" s="18">
        <v>45864</v>
      </c>
      <c r="B165" s="14" t="s">
        <v>60</v>
      </c>
      <c r="C165" s="15">
        <v>1.5</v>
      </c>
      <c r="D165" s="16">
        <v>40</v>
      </c>
      <c r="E165" s="15">
        <f t="shared" si="4"/>
        <v>60</v>
      </c>
      <c r="F165" s="14" t="s">
        <v>61</v>
      </c>
      <c r="G165" s="19">
        <f t="shared" si="5"/>
        <v>0</v>
      </c>
    </row>
    <row r="166" spans="1:7" x14ac:dyDescent="0.3">
      <c r="A166" s="18">
        <v>45864</v>
      </c>
      <c r="B166" s="14" t="s">
        <v>63</v>
      </c>
      <c r="C166" s="15">
        <v>2.5</v>
      </c>
      <c r="D166" s="16">
        <v>40</v>
      </c>
      <c r="E166" s="15">
        <f t="shared" si="4"/>
        <v>100</v>
      </c>
      <c r="F166" s="14" t="s">
        <v>61</v>
      </c>
      <c r="G166" s="19">
        <f t="shared" si="5"/>
        <v>0</v>
      </c>
    </row>
    <row r="167" spans="1:7" x14ac:dyDescent="0.3">
      <c r="A167" s="18">
        <v>45864</v>
      </c>
      <c r="B167" s="14" t="s">
        <v>72</v>
      </c>
      <c r="C167" s="15">
        <v>1</v>
      </c>
      <c r="D167" s="16">
        <v>40</v>
      </c>
      <c r="E167" s="15">
        <f t="shared" si="4"/>
        <v>40</v>
      </c>
      <c r="F167" s="14" t="s">
        <v>64</v>
      </c>
      <c r="G167" s="19">
        <f t="shared" si="5"/>
        <v>40</v>
      </c>
    </row>
    <row r="168" spans="1:7" x14ac:dyDescent="0.3">
      <c r="A168" s="18">
        <v>45864</v>
      </c>
      <c r="B168" s="14" t="s">
        <v>71</v>
      </c>
      <c r="C168" s="15">
        <v>2.5</v>
      </c>
      <c r="D168" s="16">
        <v>40</v>
      </c>
      <c r="E168" s="15">
        <f t="shared" si="4"/>
        <v>100</v>
      </c>
      <c r="F168" s="14" t="s">
        <v>61</v>
      </c>
      <c r="G168" s="19">
        <f t="shared" si="5"/>
        <v>0</v>
      </c>
    </row>
    <row r="169" spans="1:7" x14ac:dyDescent="0.3">
      <c r="A169" s="18">
        <v>45864</v>
      </c>
      <c r="B169" s="14" t="s">
        <v>68</v>
      </c>
      <c r="C169" s="15">
        <v>1</v>
      </c>
      <c r="D169" s="16">
        <v>40</v>
      </c>
      <c r="E169" s="15">
        <f t="shared" si="4"/>
        <v>40</v>
      </c>
      <c r="F169" s="14" t="s">
        <v>64</v>
      </c>
      <c r="G169" s="19">
        <f t="shared" si="5"/>
        <v>40</v>
      </c>
    </row>
    <row r="170" spans="1:7" x14ac:dyDescent="0.3">
      <c r="A170" s="18">
        <v>45864</v>
      </c>
      <c r="B170" s="14" t="s">
        <v>69</v>
      </c>
      <c r="C170" s="15">
        <v>2</v>
      </c>
      <c r="D170" s="16">
        <v>40</v>
      </c>
      <c r="E170" s="15">
        <f t="shared" si="4"/>
        <v>80</v>
      </c>
      <c r="F170" s="14" t="s">
        <v>61</v>
      </c>
      <c r="G170" s="19">
        <f t="shared" si="5"/>
        <v>0</v>
      </c>
    </row>
    <row r="171" spans="1:7" x14ac:dyDescent="0.3">
      <c r="A171" s="18">
        <v>45865</v>
      </c>
      <c r="B171" s="14" t="s">
        <v>60</v>
      </c>
      <c r="C171" s="15">
        <v>2</v>
      </c>
      <c r="D171" s="16">
        <v>40</v>
      </c>
      <c r="E171" s="15">
        <f t="shared" si="4"/>
        <v>80</v>
      </c>
      <c r="F171" s="14" t="s">
        <v>61</v>
      </c>
      <c r="G171" s="19">
        <f t="shared" si="5"/>
        <v>0</v>
      </c>
    </row>
    <row r="172" spans="1:7" x14ac:dyDescent="0.3">
      <c r="A172" s="18">
        <v>45865</v>
      </c>
      <c r="B172" s="14" t="s">
        <v>63</v>
      </c>
      <c r="C172" s="15">
        <v>1.5</v>
      </c>
      <c r="D172" s="16">
        <v>40</v>
      </c>
      <c r="E172" s="15">
        <f t="shared" si="4"/>
        <v>60</v>
      </c>
      <c r="F172" s="14" t="s">
        <v>64</v>
      </c>
      <c r="G172" s="19">
        <f t="shared" si="5"/>
        <v>60</v>
      </c>
    </row>
    <row r="173" spans="1:7" x14ac:dyDescent="0.3">
      <c r="A173" s="18">
        <v>45865</v>
      </c>
      <c r="B173" s="14" t="s">
        <v>72</v>
      </c>
      <c r="C173" s="15">
        <v>1.5</v>
      </c>
      <c r="D173" s="16">
        <v>40</v>
      </c>
      <c r="E173" s="15">
        <f t="shared" si="4"/>
        <v>60</v>
      </c>
      <c r="F173" s="14" t="s">
        <v>61</v>
      </c>
      <c r="G173" s="19">
        <f t="shared" si="5"/>
        <v>0</v>
      </c>
    </row>
    <row r="174" spans="1:7" x14ac:dyDescent="0.3">
      <c r="A174" s="18">
        <v>45865</v>
      </c>
      <c r="B174" s="14" t="s">
        <v>68</v>
      </c>
      <c r="C174" s="15">
        <v>2</v>
      </c>
      <c r="D174" s="16">
        <v>40</v>
      </c>
      <c r="E174" s="15">
        <f t="shared" si="4"/>
        <v>80</v>
      </c>
      <c r="F174" s="14" t="s">
        <v>61</v>
      </c>
      <c r="G174" s="19">
        <f t="shared" si="5"/>
        <v>0</v>
      </c>
    </row>
    <row r="175" spans="1:7" x14ac:dyDescent="0.3">
      <c r="A175" s="18">
        <v>45865</v>
      </c>
      <c r="B175" s="14" t="s">
        <v>69</v>
      </c>
      <c r="C175" s="15">
        <v>2.5</v>
      </c>
      <c r="D175" s="16">
        <v>40</v>
      </c>
      <c r="E175" s="15">
        <f t="shared" si="4"/>
        <v>100</v>
      </c>
      <c r="F175" s="14" t="s">
        <v>61</v>
      </c>
      <c r="G175" s="19">
        <f t="shared" si="5"/>
        <v>0</v>
      </c>
    </row>
    <row r="176" spans="1:7" x14ac:dyDescent="0.3">
      <c r="A176" s="18">
        <v>45865</v>
      </c>
      <c r="B176" s="14" t="s">
        <v>70</v>
      </c>
      <c r="C176" s="15">
        <v>1.5</v>
      </c>
      <c r="D176" s="16">
        <v>40</v>
      </c>
      <c r="E176" s="15">
        <f t="shared" si="4"/>
        <v>60</v>
      </c>
      <c r="F176" s="14" t="s">
        <v>61</v>
      </c>
      <c r="G176" s="19">
        <f t="shared" si="5"/>
        <v>0</v>
      </c>
    </row>
    <row r="177" spans="1:7" x14ac:dyDescent="0.3">
      <c r="A177" s="18">
        <v>45866</v>
      </c>
      <c r="B177" s="14" t="s">
        <v>60</v>
      </c>
      <c r="C177" s="15">
        <v>2</v>
      </c>
      <c r="D177" s="16">
        <v>40</v>
      </c>
      <c r="E177" s="15">
        <f t="shared" si="4"/>
        <v>80</v>
      </c>
      <c r="F177" s="14" t="s">
        <v>64</v>
      </c>
      <c r="G177" s="19">
        <f t="shared" si="5"/>
        <v>80</v>
      </c>
    </row>
    <row r="178" spans="1:7" x14ac:dyDescent="0.3">
      <c r="A178" s="18">
        <v>45866</v>
      </c>
      <c r="B178" s="14" t="s">
        <v>63</v>
      </c>
      <c r="C178" s="15">
        <v>2</v>
      </c>
      <c r="D178" s="16">
        <v>40</v>
      </c>
      <c r="E178" s="15">
        <f t="shared" si="4"/>
        <v>80</v>
      </c>
      <c r="F178" s="14" t="s">
        <v>64</v>
      </c>
      <c r="G178" s="19">
        <f t="shared" si="5"/>
        <v>80</v>
      </c>
    </row>
    <row r="179" spans="1:7" x14ac:dyDescent="0.3">
      <c r="A179" s="18">
        <v>45866</v>
      </c>
      <c r="B179" s="14" t="s">
        <v>66</v>
      </c>
      <c r="C179" s="15">
        <v>2</v>
      </c>
      <c r="D179" s="16">
        <v>40</v>
      </c>
      <c r="E179" s="15">
        <f t="shared" si="4"/>
        <v>80</v>
      </c>
      <c r="F179" s="14" t="s">
        <v>61</v>
      </c>
      <c r="G179" s="19">
        <f t="shared" si="5"/>
        <v>0</v>
      </c>
    </row>
    <row r="180" spans="1:7" x14ac:dyDescent="0.3">
      <c r="A180" s="18">
        <v>45866</v>
      </c>
      <c r="B180" s="14" t="s">
        <v>71</v>
      </c>
      <c r="C180" s="15">
        <v>2.5</v>
      </c>
      <c r="D180" s="16">
        <v>40</v>
      </c>
      <c r="E180" s="15">
        <f t="shared" si="4"/>
        <v>100</v>
      </c>
      <c r="F180" s="14" t="s">
        <v>61</v>
      </c>
      <c r="G180" s="19">
        <f t="shared" si="5"/>
        <v>0</v>
      </c>
    </row>
    <row r="181" spans="1:7" x14ac:dyDescent="0.3">
      <c r="A181" s="18">
        <v>45866</v>
      </c>
      <c r="B181" s="14" t="s">
        <v>68</v>
      </c>
      <c r="C181" s="15">
        <v>2</v>
      </c>
      <c r="D181" s="16">
        <v>40</v>
      </c>
      <c r="E181" s="15">
        <f t="shared" si="4"/>
        <v>80</v>
      </c>
      <c r="F181" s="14" t="s">
        <v>64</v>
      </c>
      <c r="G181" s="19">
        <f t="shared" si="5"/>
        <v>80</v>
      </c>
    </row>
    <row r="182" spans="1:7" x14ac:dyDescent="0.3">
      <c r="A182" s="18">
        <v>45866</v>
      </c>
      <c r="B182" s="14" t="s">
        <v>69</v>
      </c>
      <c r="C182" s="15">
        <v>2</v>
      </c>
      <c r="D182" s="16">
        <v>40</v>
      </c>
      <c r="E182" s="15">
        <f t="shared" si="4"/>
        <v>80</v>
      </c>
      <c r="F182" s="14" t="s">
        <v>61</v>
      </c>
      <c r="G182" s="19">
        <f t="shared" si="5"/>
        <v>0</v>
      </c>
    </row>
    <row r="183" spans="1:7" x14ac:dyDescent="0.3">
      <c r="A183" s="18">
        <v>45866</v>
      </c>
      <c r="B183" s="14" t="s">
        <v>70</v>
      </c>
      <c r="C183" s="15">
        <v>2.5</v>
      </c>
      <c r="D183" s="16">
        <v>40</v>
      </c>
      <c r="E183" s="15">
        <f t="shared" si="4"/>
        <v>100</v>
      </c>
      <c r="F183" s="14" t="s">
        <v>61</v>
      </c>
      <c r="G183" s="19">
        <f t="shared" si="5"/>
        <v>0</v>
      </c>
    </row>
    <row r="184" spans="1:7" x14ac:dyDescent="0.3">
      <c r="A184" s="18">
        <v>45867</v>
      </c>
      <c r="B184" s="14" t="s">
        <v>60</v>
      </c>
      <c r="C184" s="15">
        <v>2.5</v>
      </c>
      <c r="D184" s="16">
        <v>40</v>
      </c>
      <c r="E184" s="15">
        <f t="shared" si="4"/>
        <v>100</v>
      </c>
      <c r="F184" s="14" t="s">
        <v>61</v>
      </c>
      <c r="G184" s="19">
        <f t="shared" si="5"/>
        <v>0</v>
      </c>
    </row>
    <row r="185" spans="1:7" x14ac:dyDescent="0.3">
      <c r="A185" s="18">
        <v>45867</v>
      </c>
      <c r="B185" s="14" t="s">
        <v>63</v>
      </c>
      <c r="C185" s="15">
        <v>2</v>
      </c>
      <c r="D185" s="16">
        <v>40</v>
      </c>
      <c r="E185" s="15">
        <f t="shared" si="4"/>
        <v>80</v>
      </c>
      <c r="F185" s="14" t="s">
        <v>61</v>
      </c>
      <c r="G185" s="19">
        <f t="shared" si="5"/>
        <v>0</v>
      </c>
    </row>
    <row r="186" spans="1:7" x14ac:dyDescent="0.3">
      <c r="A186" s="18">
        <v>45867</v>
      </c>
      <c r="B186" s="14" t="s">
        <v>72</v>
      </c>
      <c r="C186" s="15">
        <v>1.5</v>
      </c>
      <c r="D186" s="16">
        <v>40</v>
      </c>
      <c r="E186" s="15">
        <f t="shared" si="4"/>
        <v>60</v>
      </c>
      <c r="F186" s="14" t="s">
        <v>61</v>
      </c>
      <c r="G186" s="19">
        <f t="shared" si="5"/>
        <v>0</v>
      </c>
    </row>
    <row r="187" spans="1:7" x14ac:dyDescent="0.3">
      <c r="A187" s="18">
        <v>45867</v>
      </c>
      <c r="B187" s="14" t="s">
        <v>66</v>
      </c>
      <c r="C187" s="15">
        <v>2</v>
      </c>
      <c r="D187" s="16">
        <v>40</v>
      </c>
      <c r="E187" s="15">
        <f t="shared" si="4"/>
        <v>80</v>
      </c>
      <c r="F187" s="14" t="s">
        <v>64</v>
      </c>
      <c r="G187" s="19">
        <f t="shared" si="5"/>
        <v>80</v>
      </c>
    </row>
    <row r="188" spans="1:7" x14ac:dyDescent="0.3">
      <c r="A188" s="18">
        <v>45867</v>
      </c>
      <c r="B188" s="14" t="s">
        <v>70</v>
      </c>
      <c r="C188" s="15">
        <v>1</v>
      </c>
      <c r="D188" s="16">
        <v>40</v>
      </c>
      <c r="E188" s="15">
        <f t="shared" si="4"/>
        <v>40</v>
      </c>
      <c r="F188" s="14" t="s">
        <v>61</v>
      </c>
      <c r="G188" s="19">
        <f t="shared" si="5"/>
        <v>0</v>
      </c>
    </row>
    <row r="189" spans="1:7" x14ac:dyDescent="0.3">
      <c r="A189" s="18">
        <v>45868</v>
      </c>
      <c r="B189" s="14" t="s">
        <v>60</v>
      </c>
      <c r="C189" s="15">
        <v>1</v>
      </c>
      <c r="D189" s="16">
        <v>40</v>
      </c>
      <c r="E189" s="15">
        <f t="shared" si="4"/>
        <v>40</v>
      </c>
      <c r="F189" s="14" t="s">
        <v>61</v>
      </c>
      <c r="G189" s="19">
        <f t="shared" si="5"/>
        <v>0</v>
      </c>
    </row>
    <row r="190" spans="1:7" x14ac:dyDescent="0.3">
      <c r="A190" s="18">
        <v>45868</v>
      </c>
      <c r="B190" s="14" t="s">
        <v>63</v>
      </c>
      <c r="C190" s="15">
        <v>2.5</v>
      </c>
      <c r="D190" s="16">
        <v>40</v>
      </c>
      <c r="E190" s="15">
        <f t="shared" si="4"/>
        <v>100</v>
      </c>
      <c r="F190" s="14" t="s">
        <v>64</v>
      </c>
      <c r="G190" s="19">
        <f t="shared" si="5"/>
        <v>100</v>
      </c>
    </row>
    <row r="191" spans="1:7" x14ac:dyDescent="0.3">
      <c r="A191" s="18">
        <v>45868</v>
      </c>
      <c r="B191" s="14" t="s">
        <v>66</v>
      </c>
      <c r="C191" s="15">
        <v>1</v>
      </c>
      <c r="D191" s="16">
        <v>40</v>
      </c>
      <c r="E191" s="15">
        <f t="shared" si="4"/>
        <v>40</v>
      </c>
      <c r="F191" s="14" t="s">
        <v>64</v>
      </c>
      <c r="G191" s="19">
        <f t="shared" si="5"/>
        <v>40</v>
      </c>
    </row>
    <row r="192" spans="1:7" x14ac:dyDescent="0.3">
      <c r="A192" s="18">
        <v>45868</v>
      </c>
      <c r="B192" s="14" t="s">
        <v>71</v>
      </c>
      <c r="C192" s="15">
        <v>2.5</v>
      </c>
      <c r="D192" s="16">
        <v>40</v>
      </c>
      <c r="E192" s="15">
        <f t="shared" si="4"/>
        <v>100</v>
      </c>
      <c r="F192" s="14" t="s">
        <v>61</v>
      </c>
      <c r="G192" s="19">
        <f t="shared" si="5"/>
        <v>0</v>
      </c>
    </row>
    <row r="193" spans="1:7" x14ac:dyDescent="0.3">
      <c r="A193" s="18">
        <v>45868</v>
      </c>
      <c r="B193" s="14" t="s">
        <v>68</v>
      </c>
      <c r="C193" s="15">
        <v>1</v>
      </c>
      <c r="D193" s="16">
        <v>40</v>
      </c>
      <c r="E193" s="15">
        <f t="shared" si="4"/>
        <v>40</v>
      </c>
      <c r="F193" s="14" t="s">
        <v>61</v>
      </c>
      <c r="G193" s="19">
        <f t="shared" si="5"/>
        <v>0</v>
      </c>
    </row>
    <row r="194" spans="1:7" x14ac:dyDescent="0.3">
      <c r="A194" s="18">
        <v>45868</v>
      </c>
      <c r="B194" s="14" t="s">
        <v>69</v>
      </c>
      <c r="C194" s="15">
        <v>1</v>
      </c>
      <c r="D194" s="16">
        <v>40</v>
      </c>
      <c r="E194" s="15">
        <f t="shared" ref="E194:E203" si="6">C194*D194</f>
        <v>40</v>
      </c>
      <c r="F194" s="14" t="s">
        <v>61</v>
      </c>
      <c r="G194" s="19">
        <f t="shared" ref="G194:G203" si="7">IF(F194="No",E194,0)</f>
        <v>0</v>
      </c>
    </row>
    <row r="195" spans="1:7" x14ac:dyDescent="0.3">
      <c r="A195" s="18">
        <v>45868</v>
      </c>
      <c r="B195" s="14" t="s">
        <v>70</v>
      </c>
      <c r="C195" s="15">
        <v>1</v>
      </c>
      <c r="D195" s="16">
        <v>40</v>
      </c>
      <c r="E195" s="15">
        <f t="shared" si="6"/>
        <v>40</v>
      </c>
      <c r="F195" s="14" t="s">
        <v>64</v>
      </c>
      <c r="G195" s="19">
        <f t="shared" si="7"/>
        <v>40</v>
      </c>
    </row>
    <row r="196" spans="1:7" x14ac:dyDescent="0.3">
      <c r="A196" s="18">
        <v>45869</v>
      </c>
      <c r="B196" s="14" t="s">
        <v>60</v>
      </c>
      <c r="C196" s="15">
        <v>2</v>
      </c>
      <c r="D196" s="16">
        <v>40</v>
      </c>
      <c r="E196" s="15">
        <f t="shared" si="6"/>
        <v>80</v>
      </c>
      <c r="F196" s="14" t="s">
        <v>61</v>
      </c>
      <c r="G196" s="19">
        <f t="shared" si="7"/>
        <v>0</v>
      </c>
    </row>
    <row r="197" spans="1:7" x14ac:dyDescent="0.3">
      <c r="A197" s="18">
        <v>45869</v>
      </c>
      <c r="B197" s="14" t="s">
        <v>63</v>
      </c>
      <c r="C197" s="15">
        <v>1.5</v>
      </c>
      <c r="D197" s="16">
        <v>40</v>
      </c>
      <c r="E197" s="15">
        <f t="shared" si="6"/>
        <v>60</v>
      </c>
      <c r="F197" s="14" t="s">
        <v>64</v>
      </c>
      <c r="G197" s="19">
        <f t="shared" si="7"/>
        <v>60</v>
      </c>
    </row>
    <row r="198" spans="1:7" x14ac:dyDescent="0.3">
      <c r="A198" s="18">
        <v>45869</v>
      </c>
      <c r="B198" s="14" t="s">
        <v>72</v>
      </c>
      <c r="C198" s="15">
        <v>2.5</v>
      </c>
      <c r="D198" s="16">
        <v>40</v>
      </c>
      <c r="E198" s="15">
        <f t="shared" si="6"/>
        <v>100</v>
      </c>
      <c r="F198" s="14" t="s">
        <v>61</v>
      </c>
      <c r="G198" s="19">
        <f t="shared" si="7"/>
        <v>0</v>
      </c>
    </row>
    <row r="199" spans="1:7" x14ac:dyDescent="0.3">
      <c r="A199" s="18">
        <v>45869</v>
      </c>
      <c r="B199" s="14" t="s">
        <v>66</v>
      </c>
      <c r="C199" s="15">
        <v>2</v>
      </c>
      <c r="D199" s="16">
        <v>40</v>
      </c>
      <c r="E199" s="15">
        <f t="shared" si="6"/>
        <v>80</v>
      </c>
      <c r="F199" s="14" t="s">
        <v>64</v>
      </c>
      <c r="G199" s="19">
        <f t="shared" si="7"/>
        <v>80</v>
      </c>
    </row>
    <row r="200" spans="1:7" x14ac:dyDescent="0.3">
      <c r="A200" s="18">
        <v>45869</v>
      </c>
      <c r="B200" s="14" t="s">
        <v>71</v>
      </c>
      <c r="C200" s="15">
        <v>2.5</v>
      </c>
      <c r="D200" s="16">
        <v>40</v>
      </c>
      <c r="E200" s="15">
        <f t="shared" si="6"/>
        <v>100</v>
      </c>
      <c r="F200" s="14" t="s">
        <v>61</v>
      </c>
      <c r="G200" s="19">
        <f t="shared" si="7"/>
        <v>0</v>
      </c>
    </row>
    <row r="201" spans="1:7" x14ac:dyDescent="0.3">
      <c r="A201" s="18">
        <v>45869</v>
      </c>
      <c r="B201" s="14" t="s">
        <v>68</v>
      </c>
      <c r="C201" s="15">
        <v>2</v>
      </c>
      <c r="D201" s="16">
        <v>40</v>
      </c>
      <c r="E201" s="15">
        <f t="shared" si="6"/>
        <v>80</v>
      </c>
      <c r="F201" s="14" t="s">
        <v>64</v>
      </c>
      <c r="G201" s="19">
        <f t="shared" si="7"/>
        <v>80</v>
      </c>
    </row>
    <row r="202" spans="1:7" x14ac:dyDescent="0.3">
      <c r="A202" s="18">
        <v>45869</v>
      </c>
      <c r="B202" s="14" t="s">
        <v>69</v>
      </c>
      <c r="C202" s="15">
        <v>1.5</v>
      </c>
      <c r="D202" s="16">
        <v>40</v>
      </c>
      <c r="E202" s="15">
        <f t="shared" si="6"/>
        <v>60</v>
      </c>
      <c r="F202" s="14" t="s">
        <v>61</v>
      </c>
      <c r="G202" s="19">
        <f t="shared" si="7"/>
        <v>0</v>
      </c>
    </row>
    <row r="203" spans="1:7" x14ac:dyDescent="0.3">
      <c r="A203" s="23">
        <v>45869</v>
      </c>
      <c r="B203" s="24" t="s">
        <v>70</v>
      </c>
      <c r="C203" s="25">
        <v>2</v>
      </c>
      <c r="D203" s="26">
        <v>40</v>
      </c>
      <c r="E203" s="25">
        <f t="shared" si="6"/>
        <v>80</v>
      </c>
      <c r="F203" s="24" t="s">
        <v>61</v>
      </c>
      <c r="G203" s="27">
        <f t="shared" si="7"/>
        <v>0</v>
      </c>
    </row>
    <row r="206" spans="1:7" x14ac:dyDescent="0.3">
      <c r="A206" s="1" t="s">
        <v>73</v>
      </c>
      <c r="B206" s="1" t="s">
        <v>74</v>
      </c>
    </row>
    <row r="207" spans="1:7" x14ac:dyDescent="0.3">
      <c r="A207" s="17" t="s">
        <v>75</v>
      </c>
      <c r="B207" s="14">
        <f>COUNTA(B2:B203)</f>
        <v>202</v>
      </c>
    </row>
    <row r="208" spans="1:7" x14ac:dyDescent="0.3">
      <c r="A208" s="17" t="s">
        <v>76</v>
      </c>
      <c r="B208" s="14">
        <f>SUM(C2:C203)</f>
        <v>363.5</v>
      </c>
    </row>
    <row r="209" spans="1:2" x14ac:dyDescent="0.3">
      <c r="A209" s="17" t="s">
        <v>77</v>
      </c>
      <c r="B209" s="14">
        <f>SUM(E2:E203)</f>
        <v>14540</v>
      </c>
    </row>
    <row r="210" spans="1:2" x14ac:dyDescent="0.3">
      <c r="A210" s="17" t="s">
        <v>78</v>
      </c>
      <c r="B210" s="14">
        <f>SUM(E2:E203)-SUM(G2:G203)</f>
        <v>10160</v>
      </c>
    </row>
    <row r="211" spans="1:2" x14ac:dyDescent="0.3">
      <c r="A211" s="17" t="s">
        <v>79</v>
      </c>
      <c r="B211" s="14">
        <f>SUM(G2:G203)</f>
        <v>4380</v>
      </c>
    </row>
  </sheetData>
  <conditionalFormatting sqref="F2:F203">
    <cfRule type="cellIs" dxfId="11" priority="2" operator="equal">
      <formula>"Yes"</formula>
    </cfRule>
    <cfRule type="cellIs" dxfId="10" priority="3" operator="equal">
      <formula>"No"</formula>
    </cfRule>
  </conditionalFormatting>
  <conditionalFormatting sqref="G2:G203">
    <cfRule type="cellIs" dxfId="9" priority="1" operator="greaterThan">
      <formula>0</formula>
    </cfRule>
  </conditionalFormatting>
  <dataValidations count="1">
    <dataValidation type="list" errorTitle="Invalid Entry" error="Your entry is not valid" promptTitle="Payment Status" prompt="Please select Yes or No" sqref="F2:F1000" xr:uid="{00000000-0002-0000-0100-000000000000}">
      <formula1>"Yes,No"</formula1>
    </dataValidation>
  </dataValidations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activeCell="B16" sqref="B16"/>
    </sheetView>
  </sheetViews>
  <sheetFormatPr defaultRowHeight="14.4" x14ac:dyDescent="0.3"/>
  <cols>
    <col min="1" max="1" width="15" customWidth="1"/>
    <col min="2" max="2" width="17.5546875" customWidth="1"/>
    <col min="3" max="5" width="15" customWidth="1"/>
  </cols>
  <sheetData>
    <row r="1" spans="1:5" x14ac:dyDescent="0.3">
      <c r="A1" s="21" t="s">
        <v>53</v>
      </c>
      <c r="B1" s="21" t="s">
        <v>76</v>
      </c>
      <c r="C1" s="21" t="s">
        <v>80</v>
      </c>
      <c r="D1" s="21" t="s">
        <v>81</v>
      </c>
      <c r="E1" s="21" t="s">
        <v>82</v>
      </c>
    </row>
    <row r="2" spans="1:5" x14ac:dyDescent="0.3">
      <c r="A2" t="s">
        <v>72</v>
      </c>
      <c r="B2">
        <v>39.5</v>
      </c>
      <c r="C2">
        <v>1580</v>
      </c>
      <c r="D2">
        <v>480</v>
      </c>
      <c r="E2">
        <v>1100</v>
      </c>
    </row>
    <row r="3" spans="1:5" x14ac:dyDescent="0.3">
      <c r="A3" t="s">
        <v>69</v>
      </c>
      <c r="B3">
        <v>47.5</v>
      </c>
      <c r="C3">
        <v>1900</v>
      </c>
      <c r="D3">
        <v>420</v>
      </c>
      <c r="E3">
        <v>1480</v>
      </c>
    </row>
    <row r="4" spans="1:5" x14ac:dyDescent="0.3">
      <c r="A4" t="s">
        <v>68</v>
      </c>
      <c r="B4">
        <v>42.5</v>
      </c>
      <c r="C4">
        <v>1700</v>
      </c>
      <c r="D4">
        <v>740</v>
      </c>
      <c r="E4">
        <v>960</v>
      </c>
    </row>
    <row r="5" spans="1:5" x14ac:dyDescent="0.3">
      <c r="A5" t="s">
        <v>70</v>
      </c>
      <c r="B5">
        <v>51</v>
      </c>
      <c r="C5">
        <v>2040</v>
      </c>
      <c r="D5">
        <v>480</v>
      </c>
      <c r="E5">
        <v>1560</v>
      </c>
    </row>
    <row r="6" spans="1:5" x14ac:dyDescent="0.3">
      <c r="A6" t="s">
        <v>63</v>
      </c>
      <c r="B6">
        <v>51.5</v>
      </c>
      <c r="C6">
        <v>2060</v>
      </c>
      <c r="D6">
        <v>700</v>
      </c>
      <c r="E6">
        <v>1360</v>
      </c>
    </row>
    <row r="7" spans="1:5" x14ac:dyDescent="0.3">
      <c r="A7" t="s">
        <v>71</v>
      </c>
      <c r="B7">
        <v>40</v>
      </c>
      <c r="C7">
        <v>1600</v>
      </c>
      <c r="D7">
        <v>400</v>
      </c>
      <c r="E7">
        <v>1200</v>
      </c>
    </row>
    <row r="8" spans="1:5" x14ac:dyDescent="0.3">
      <c r="A8" t="s">
        <v>60</v>
      </c>
      <c r="B8">
        <v>49.5</v>
      </c>
      <c r="C8">
        <v>1980</v>
      </c>
      <c r="D8">
        <v>420</v>
      </c>
      <c r="E8">
        <v>1560</v>
      </c>
    </row>
    <row r="9" spans="1:5" x14ac:dyDescent="0.3">
      <c r="A9" t="s">
        <v>66</v>
      </c>
      <c r="B9">
        <v>42</v>
      </c>
      <c r="C9">
        <v>1680</v>
      </c>
      <c r="D9">
        <v>740</v>
      </c>
      <c r="E9">
        <v>940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0:B56"/>
  <sheetViews>
    <sheetView tabSelected="1" topLeftCell="A31" zoomScale="69" zoomScaleNormal="69" workbookViewId="0">
      <selection activeCell="B16" sqref="B16"/>
    </sheetView>
  </sheetViews>
  <sheetFormatPr defaultRowHeight="14.4" x14ac:dyDescent="0.3"/>
  <cols>
    <col min="1" max="1" width="22.6640625" customWidth="1"/>
    <col min="2" max="2" width="14.33203125" bestFit="1" customWidth="1"/>
  </cols>
  <sheetData>
    <row r="20" spans="1:2" x14ac:dyDescent="0.3">
      <c r="A20" s="4" t="s">
        <v>83</v>
      </c>
      <c r="B20" s="4" t="s">
        <v>83</v>
      </c>
    </row>
    <row r="21" spans="1:2" x14ac:dyDescent="0.3">
      <c r="A21" t="s">
        <v>57</v>
      </c>
      <c r="B21">
        <v>10160</v>
      </c>
    </row>
    <row r="22" spans="1:2" x14ac:dyDescent="0.3">
      <c r="A22" t="s">
        <v>84</v>
      </c>
      <c r="B22">
        <v>4380</v>
      </c>
    </row>
    <row r="25" spans="1:2" x14ac:dyDescent="0.3">
      <c r="A25" s="4" t="s">
        <v>52</v>
      </c>
      <c r="B25" s="4" t="s">
        <v>85</v>
      </c>
    </row>
    <row r="26" spans="1:2" x14ac:dyDescent="0.3">
      <c r="A26" s="5">
        <v>45839</v>
      </c>
      <c r="B26">
        <v>440</v>
      </c>
    </row>
    <row r="27" spans="1:2" x14ac:dyDescent="0.3">
      <c r="A27" s="5">
        <v>45840</v>
      </c>
      <c r="B27">
        <v>420</v>
      </c>
    </row>
    <row r="28" spans="1:2" x14ac:dyDescent="0.3">
      <c r="A28" s="5">
        <v>45841</v>
      </c>
      <c r="B28">
        <v>520</v>
      </c>
    </row>
    <row r="29" spans="1:2" x14ac:dyDescent="0.3">
      <c r="A29" s="5">
        <v>45842</v>
      </c>
      <c r="B29">
        <v>560</v>
      </c>
    </row>
    <row r="30" spans="1:2" x14ac:dyDescent="0.3">
      <c r="A30" s="5">
        <v>45843</v>
      </c>
      <c r="B30">
        <v>460</v>
      </c>
    </row>
    <row r="31" spans="1:2" x14ac:dyDescent="0.3">
      <c r="A31" s="5">
        <v>45844</v>
      </c>
      <c r="B31">
        <v>500</v>
      </c>
    </row>
    <row r="32" spans="1:2" x14ac:dyDescent="0.3">
      <c r="A32" s="5">
        <v>45845</v>
      </c>
      <c r="B32">
        <v>460</v>
      </c>
    </row>
    <row r="33" spans="1:2" x14ac:dyDescent="0.3">
      <c r="A33" s="5">
        <v>45846</v>
      </c>
      <c r="B33">
        <v>400</v>
      </c>
    </row>
    <row r="34" spans="1:2" x14ac:dyDescent="0.3">
      <c r="A34" s="5">
        <v>45847</v>
      </c>
      <c r="B34">
        <v>320</v>
      </c>
    </row>
    <row r="35" spans="1:2" x14ac:dyDescent="0.3">
      <c r="A35" s="5">
        <v>45848</v>
      </c>
      <c r="B35">
        <v>560</v>
      </c>
    </row>
    <row r="36" spans="1:2" x14ac:dyDescent="0.3">
      <c r="A36" s="5">
        <v>45849</v>
      </c>
      <c r="B36">
        <v>420</v>
      </c>
    </row>
    <row r="37" spans="1:2" x14ac:dyDescent="0.3">
      <c r="A37" s="5">
        <v>45850</v>
      </c>
      <c r="B37">
        <v>440</v>
      </c>
    </row>
    <row r="38" spans="1:2" x14ac:dyDescent="0.3">
      <c r="A38" s="5">
        <v>45851</v>
      </c>
      <c r="B38">
        <v>300</v>
      </c>
    </row>
    <row r="39" spans="1:2" x14ac:dyDescent="0.3">
      <c r="A39" s="5">
        <v>45852</v>
      </c>
      <c r="B39">
        <v>520</v>
      </c>
    </row>
    <row r="40" spans="1:2" x14ac:dyDescent="0.3">
      <c r="A40" s="5">
        <v>45853</v>
      </c>
      <c r="B40">
        <v>600</v>
      </c>
    </row>
    <row r="41" spans="1:2" x14ac:dyDescent="0.3">
      <c r="A41" s="5">
        <v>45854</v>
      </c>
      <c r="B41">
        <v>500</v>
      </c>
    </row>
    <row r="42" spans="1:2" x14ac:dyDescent="0.3">
      <c r="A42" s="5">
        <v>45855</v>
      </c>
      <c r="B42">
        <v>440</v>
      </c>
    </row>
    <row r="43" spans="1:2" x14ac:dyDescent="0.3">
      <c r="A43" s="5">
        <v>45856</v>
      </c>
      <c r="B43">
        <v>520</v>
      </c>
    </row>
    <row r="44" spans="1:2" x14ac:dyDescent="0.3">
      <c r="A44" s="5">
        <v>45857</v>
      </c>
      <c r="B44">
        <v>420</v>
      </c>
    </row>
    <row r="45" spans="1:2" x14ac:dyDescent="0.3">
      <c r="A45" s="5">
        <v>45858</v>
      </c>
      <c r="B45">
        <v>500</v>
      </c>
    </row>
    <row r="46" spans="1:2" x14ac:dyDescent="0.3">
      <c r="A46" s="5">
        <v>45859</v>
      </c>
      <c r="B46">
        <v>320</v>
      </c>
    </row>
    <row r="47" spans="1:2" x14ac:dyDescent="0.3">
      <c r="A47" s="5">
        <v>45860</v>
      </c>
      <c r="B47">
        <v>540</v>
      </c>
    </row>
    <row r="48" spans="1:2" x14ac:dyDescent="0.3">
      <c r="A48" s="5">
        <v>45861</v>
      </c>
      <c r="B48">
        <v>640</v>
      </c>
    </row>
    <row r="49" spans="1:2" x14ac:dyDescent="0.3">
      <c r="A49" s="5">
        <v>45862</v>
      </c>
      <c r="B49">
        <v>480</v>
      </c>
    </row>
    <row r="50" spans="1:2" x14ac:dyDescent="0.3">
      <c r="A50" s="5">
        <v>45863</v>
      </c>
      <c r="B50">
        <v>400</v>
      </c>
    </row>
    <row r="51" spans="1:2" x14ac:dyDescent="0.3">
      <c r="A51" s="5">
        <v>45864</v>
      </c>
      <c r="B51">
        <v>420</v>
      </c>
    </row>
    <row r="52" spans="1:2" x14ac:dyDescent="0.3">
      <c r="A52" s="5">
        <v>45865</v>
      </c>
      <c r="B52">
        <v>440</v>
      </c>
    </row>
    <row r="53" spans="1:2" x14ac:dyDescent="0.3">
      <c r="A53" s="5">
        <v>45866</v>
      </c>
      <c r="B53">
        <v>600</v>
      </c>
    </row>
    <row r="54" spans="1:2" x14ac:dyDescent="0.3">
      <c r="A54" s="5">
        <v>45867</v>
      </c>
      <c r="B54">
        <v>360</v>
      </c>
    </row>
    <row r="55" spans="1:2" x14ac:dyDescent="0.3">
      <c r="A55" s="5">
        <v>45868</v>
      </c>
      <c r="B55">
        <v>400</v>
      </c>
    </row>
    <row r="56" spans="1:2" x14ac:dyDescent="0.3">
      <c r="A56" s="5">
        <v>45869</v>
      </c>
      <c r="B56">
        <v>640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workbookViewId="0">
      <selection activeCell="H7" sqref="H7"/>
    </sheetView>
  </sheetViews>
  <sheetFormatPr defaultRowHeight="14.4" x14ac:dyDescent="0.3"/>
  <cols>
    <col min="1" max="8" width="14" customWidth="1"/>
  </cols>
  <sheetData>
    <row r="1" spans="1:8" ht="21" x14ac:dyDescent="0.3">
      <c r="A1" s="28" t="s">
        <v>86</v>
      </c>
      <c r="B1" s="29"/>
      <c r="C1" s="29"/>
      <c r="D1" s="29"/>
      <c r="E1" s="29"/>
      <c r="F1" s="29"/>
      <c r="G1" s="29"/>
      <c r="H1" s="29"/>
    </row>
    <row r="3" spans="1:8" x14ac:dyDescent="0.3">
      <c r="A3" s="6" t="s">
        <v>87</v>
      </c>
      <c r="B3" s="6" t="s">
        <v>75</v>
      </c>
      <c r="C3" s="6" t="s">
        <v>77</v>
      </c>
      <c r="D3" s="6" t="s">
        <v>88</v>
      </c>
      <c r="E3" s="6" t="s">
        <v>81</v>
      </c>
      <c r="F3" s="6" t="s">
        <v>89</v>
      </c>
      <c r="G3" s="6" t="s">
        <v>90</v>
      </c>
      <c r="H3" s="6" t="s">
        <v>91</v>
      </c>
    </row>
    <row r="4" spans="1:8" ht="15.6" x14ac:dyDescent="0.3">
      <c r="A4" s="7">
        <v>8</v>
      </c>
      <c r="B4" s="7">
        <v>202</v>
      </c>
      <c r="C4" s="7" t="s">
        <v>92</v>
      </c>
      <c r="D4" s="7" t="s">
        <v>93</v>
      </c>
      <c r="E4" s="7" t="s">
        <v>94</v>
      </c>
      <c r="F4" s="7" t="s">
        <v>95</v>
      </c>
      <c r="G4" s="7" t="s">
        <v>96</v>
      </c>
      <c r="H4" s="7" t="s">
        <v>97</v>
      </c>
    </row>
    <row r="7" spans="1:8" ht="15.6" x14ac:dyDescent="0.3">
      <c r="A7" s="2" t="s">
        <v>98</v>
      </c>
    </row>
    <row r="9" spans="1:8" x14ac:dyDescent="0.3">
      <c r="A9" s="1" t="s">
        <v>99</v>
      </c>
      <c r="B9" s="1" t="s">
        <v>53</v>
      </c>
      <c r="C9" s="1" t="s">
        <v>100</v>
      </c>
      <c r="D9" s="1" t="s">
        <v>81</v>
      </c>
      <c r="E9" s="1" t="s">
        <v>89</v>
      </c>
    </row>
    <row r="10" spans="1:8" x14ac:dyDescent="0.3">
      <c r="A10" s="3">
        <v>1</v>
      </c>
      <c r="B10" s="3" t="s">
        <v>63</v>
      </c>
      <c r="C10" s="3" t="s">
        <v>101</v>
      </c>
      <c r="D10" s="3" t="s">
        <v>102</v>
      </c>
      <c r="E10" s="3" t="s">
        <v>103</v>
      </c>
    </row>
    <row r="11" spans="1:8" x14ac:dyDescent="0.3">
      <c r="A11" s="3">
        <v>2</v>
      </c>
      <c r="B11" s="3" t="s">
        <v>70</v>
      </c>
      <c r="C11" s="3" t="s">
        <v>104</v>
      </c>
      <c r="D11" s="3" t="s">
        <v>105</v>
      </c>
      <c r="E11" s="3" t="s">
        <v>106</v>
      </c>
    </row>
    <row r="12" spans="1:8" x14ac:dyDescent="0.3">
      <c r="A12" s="3">
        <v>3</v>
      </c>
      <c r="B12" s="3" t="s">
        <v>60</v>
      </c>
      <c r="C12" s="3" t="s">
        <v>107</v>
      </c>
      <c r="D12" s="3" t="s">
        <v>108</v>
      </c>
      <c r="E12" s="3" t="s">
        <v>109</v>
      </c>
    </row>
    <row r="13" spans="1:8" x14ac:dyDescent="0.3">
      <c r="A13" s="3">
        <v>4</v>
      </c>
      <c r="B13" s="3" t="s">
        <v>69</v>
      </c>
      <c r="C13" s="3" t="s">
        <v>110</v>
      </c>
      <c r="D13" s="3" t="s">
        <v>108</v>
      </c>
      <c r="E13" s="3" t="s">
        <v>111</v>
      </c>
    </row>
    <row r="14" spans="1:8" x14ac:dyDescent="0.3">
      <c r="A14" s="3">
        <v>5</v>
      </c>
      <c r="B14" s="3" t="s">
        <v>68</v>
      </c>
      <c r="C14" s="3" t="s">
        <v>112</v>
      </c>
      <c r="D14" s="3" t="s">
        <v>113</v>
      </c>
      <c r="E14" s="3" t="s">
        <v>114</v>
      </c>
    </row>
    <row r="15" spans="1:8" x14ac:dyDescent="0.3">
      <c r="A15" s="3">
        <v>6</v>
      </c>
      <c r="B15" s="3" t="s">
        <v>66</v>
      </c>
      <c r="C15" s="3" t="s">
        <v>115</v>
      </c>
      <c r="D15" s="3" t="s">
        <v>113</v>
      </c>
      <c r="E15" s="3" t="s">
        <v>116</v>
      </c>
    </row>
    <row r="16" spans="1:8" x14ac:dyDescent="0.3">
      <c r="A16" s="3">
        <v>7</v>
      </c>
      <c r="B16" s="3" t="s">
        <v>71</v>
      </c>
      <c r="C16" s="3" t="s">
        <v>117</v>
      </c>
      <c r="D16" s="3" t="s">
        <v>118</v>
      </c>
      <c r="E16" s="3" t="s">
        <v>119</v>
      </c>
    </row>
    <row r="17" spans="1:5" x14ac:dyDescent="0.3">
      <c r="A17" s="3">
        <v>8</v>
      </c>
      <c r="B17" s="3" t="s">
        <v>72</v>
      </c>
      <c r="C17" s="3" t="s">
        <v>120</v>
      </c>
      <c r="D17" s="3" t="s">
        <v>105</v>
      </c>
      <c r="E17" s="3" t="s">
        <v>121</v>
      </c>
    </row>
  </sheetData>
  <mergeCells count="1">
    <mergeCell ref="A1:H1"/>
  </mergeCells>
  <conditionalFormatting sqref="C10:C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B1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E1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0:A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72F22623-CB0E-4086-A841-0081D695E8A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C10:C17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50527-8C23-4587-85B3-C1A49165C3E7}">
  <sheetPr>
    <tabColor rgb="FF3399FF"/>
  </sheetPr>
  <dimension ref="A1:P18"/>
  <sheetViews>
    <sheetView workbookViewId="0">
      <selection activeCell="E9" sqref="E9"/>
    </sheetView>
  </sheetViews>
  <sheetFormatPr defaultRowHeight="14.4" x14ac:dyDescent="0.3"/>
  <cols>
    <col min="1" max="1" width="2.88671875" style="44" customWidth="1"/>
    <col min="2" max="8" width="27.5546875" style="44" customWidth="1"/>
    <col min="9" max="16384" width="8.88671875" style="44"/>
  </cols>
  <sheetData>
    <row r="1" spans="1:16" ht="37.200000000000003" customHeight="1" x14ac:dyDescent="0.3">
      <c r="A1" s="90" t="s">
        <v>159</v>
      </c>
      <c r="B1" s="90"/>
      <c r="C1" s="90"/>
      <c r="D1" s="90"/>
      <c r="E1" s="90"/>
      <c r="F1" s="90"/>
      <c r="G1" s="90"/>
      <c r="H1" s="90"/>
      <c r="I1" s="77"/>
      <c r="J1" s="77"/>
      <c r="K1" s="77"/>
      <c r="L1" s="77"/>
      <c r="M1" s="77"/>
      <c r="N1" s="77"/>
      <c r="O1" s="77"/>
      <c r="P1" s="77"/>
    </row>
    <row r="2" spans="1:16" ht="3" customHeight="1" x14ac:dyDescent="0.3"/>
    <row r="3" spans="1:16" ht="29.4" customHeight="1" x14ac:dyDescent="0.3">
      <c r="B3" s="78" t="s">
        <v>151</v>
      </c>
      <c r="C3" s="79" t="s">
        <v>150</v>
      </c>
      <c r="D3" s="79" t="s">
        <v>149</v>
      </c>
      <c r="E3" s="79" t="s">
        <v>148</v>
      </c>
      <c r="F3" s="79" t="s">
        <v>147</v>
      </c>
      <c r="G3" s="79" t="s">
        <v>146</v>
      </c>
      <c r="H3" s="80" t="s">
        <v>145</v>
      </c>
    </row>
    <row r="4" spans="1:16" ht="29.4" customHeight="1" x14ac:dyDescent="0.3">
      <c r="B4" s="81" t="s">
        <v>152</v>
      </c>
      <c r="C4" s="82" t="s">
        <v>153</v>
      </c>
      <c r="D4" s="82" t="s">
        <v>154</v>
      </c>
      <c r="E4" s="82" t="s">
        <v>155</v>
      </c>
      <c r="F4" s="82" t="s">
        <v>156</v>
      </c>
      <c r="G4" s="82" t="s">
        <v>157</v>
      </c>
      <c r="H4" s="83" t="s">
        <v>158</v>
      </c>
    </row>
    <row r="5" spans="1:16" ht="29.4" customHeight="1" x14ac:dyDescent="0.3">
      <c r="B5" s="81" t="s">
        <v>144</v>
      </c>
      <c r="C5" s="82">
        <v>65</v>
      </c>
      <c r="D5" s="82">
        <v>80</v>
      </c>
      <c r="E5" s="82">
        <v>-15</v>
      </c>
      <c r="F5" s="84" t="s">
        <v>141</v>
      </c>
      <c r="G5" s="82" t="s">
        <v>140</v>
      </c>
      <c r="H5" s="83" t="s">
        <v>143</v>
      </c>
    </row>
    <row r="6" spans="1:16" ht="29.4" customHeight="1" x14ac:dyDescent="0.3">
      <c r="B6" s="81" t="s">
        <v>142</v>
      </c>
      <c r="C6" s="82">
        <v>72</v>
      </c>
      <c r="D6" s="82">
        <v>85</v>
      </c>
      <c r="E6" s="82">
        <v>-13</v>
      </c>
      <c r="F6" s="84" t="s">
        <v>141</v>
      </c>
      <c r="G6" s="82" t="s">
        <v>140</v>
      </c>
      <c r="H6" s="83" t="s">
        <v>139</v>
      </c>
    </row>
    <row r="7" spans="1:16" ht="29.4" customHeight="1" x14ac:dyDescent="0.3">
      <c r="B7" s="81" t="s">
        <v>138</v>
      </c>
      <c r="C7" s="82">
        <v>68</v>
      </c>
      <c r="D7" s="82">
        <v>75</v>
      </c>
      <c r="E7" s="82">
        <v>-7</v>
      </c>
      <c r="F7" s="82" t="s">
        <v>135</v>
      </c>
      <c r="G7" s="82" t="s">
        <v>127</v>
      </c>
      <c r="H7" s="83" t="s">
        <v>137</v>
      </c>
    </row>
    <row r="8" spans="1:16" ht="29.4" customHeight="1" x14ac:dyDescent="0.3">
      <c r="B8" s="81" t="s">
        <v>136</v>
      </c>
      <c r="C8" s="82">
        <v>78</v>
      </c>
      <c r="D8" s="82">
        <v>85</v>
      </c>
      <c r="E8" s="82">
        <v>-7</v>
      </c>
      <c r="F8" s="82" t="s">
        <v>135</v>
      </c>
      <c r="G8" s="82" t="s">
        <v>127</v>
      </c>
      <c r="H8" s="83" t="s">
        <v>134</v>
      </c>
    </row>
    <row r="9" spans="1:16" ht="29.4" customHeight="1" x14ac:dyDescent="0.3">
      <c r="B9" s="81" t="s">
        <v>133</v>
      </c>
      <c r="C9" s="82">
        <v>85</v>
      </c>
      <c r="D9" s="82">
        <v>90</v>
      </c>
      <c r="E9" s="82">
        <v>-5</v>
      </c>
      <c r="F9" s="82" t="s">
        <v>128</v>
      </c>
      <c r="G9" s="85" t="s">
        <v>123</v>
      </c>
      <c r="H9" s="83" t="s">
        <v>132</v>
      </c>
    </row>
    <row r="10" spans="1:16" ht="29.4" customHeight="1" x14ac:dyDescent="0.3">
      <c r="B10" s="81" t="s">
        <v>131</v>
      </c>
      <c r="C10" s="82">
        <v>100</v>
      </c>
      <c r="D10" s="82">
        <v>95</v>
      </c>
      <c r="E10" s="82">
        <v>5</v>
      </c>
      <c r="F10" s="82" t="s">
        <v>124</v>
      </c>
      <c r="G10" s="85" t="s">
        <v>123</v>
      </c>
      <c r="H10" s="83" t="s">
        <v>130</v>
      </c>
    </row>
    <row r="11" spans="1:16" ht="29.4" customHeight="1" x14ac:dyDescent="0.3">
      <c r="B11" s="81" t="s">
        <v>129</v>
      </c>
      <c r="C11" s="82">
        <v>88</v>
      </c>
      <c r="D11" s="82">
        <v>90</v>
      </c>
      <c r="E11" s="82">
        <v>-2</v>
      </c>
      <c r="F11" s="82" t="s">
        <v>128</v>
      </c>
      <c r="G11" s="82" t="s">
        <v>127</v>
      </c>
      <c r="H11" s="83" t="s">
        <v>126</v>
      </c>
    </row>
    <row r="12" spans="1:16" ht="29.4" customHeight="1" x14ac:dyDescent="0.3">
      <c r="B12" s="86" t="s">
        <v>125</v>
      </c>
      <c r="C12" s="87">
        <v>92</v>
      </c>
      <c r="D12" s="87">
        <v>85</v>
      </c>
      <c r="E12" s="87">
        <v>7</v>
      </c>
      <c r="F12" s="87" t="s">
        <v>124</v>
      </c>
      <c r="G12" s="87" t="s">
        <v>123</v>
      </c>
      <c r="H12" s="88" t="s">
        <v>122</v>
      </c>
    </row>
    <row r="18" spans="7:7" x14ac:dyDescent="0.3">
      <c r="G18" s="89"/>
    </row>
  </sheetData>
  <mergeCells count="1">
    <mergeCell ref="A1:H1"/>
  </mergeCells>
  <conditionalFormatting sqref="E5:E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{5B274A53-4B7B-4A31-8663-D7E9724FF7C0}</x14:id>
        </ext>
      </extLst>
    </cfRule>
  </conditionalFormatting>
  <conditionalFormatting sqref="C5:D5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{3EA19102-148F-481C-AAAA-2BF95DD84B83}</x14:id>
        </ext>
      </extLst>
    </cfRule>
  </conditionalFormatting>
  <conditionalFormatting sqref="C6:D6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{81EF497C-B681-40B8-8294-02188D38109B}</x14:id>
        </ext>
      </extLst>
    </cfRule>
  </conditionalFormatting>
  <conditionalFormatting sqref="C7:D7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{9DEF489B-0E24-44DB-8245-5107EED72F58}</x14:id>
        </ext>
      </extLst>
    </cfRule>
  </conditionalFormatting>
  <conditionalFormatting sqref="C8:D8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{3A54C6C2-BBA0-4A09-A783-B09ABB1FED1D}</x14:id>
        </ext>
      </extLst>
    </cfRule>
  </conditionalFormatting>
  <conditionalFormatting sqref="C9:D9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{26560979-5689-4041-B32E-09E26904ADB0}</x14:id>
        </ext>
      </extLst>
    </cfRule>
  </conditionalFormatting>
  <conditionalFormatting sqref="C10:D1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{F7D7D2EE-1D4E-4F21-ACAD-3AC960C1A293}</x14:id>
        </ext>
      </extLst>
    </cfRule>
  </conditionalFormatting>
  <conditionalFormatting sqref="C11:D11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{DB319E47-4D4C-4947-ACCC-33292F03ED42}</x14:id>
        </ext>
      </extLst>
    </cfRule>
  </conditionalFormatting>
  <conditionalFormatting sqref="C12:D1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{471A1C14-E8EC-4C64-91AC-0075C50EE3EB}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274A53-4B7B-4A31-8663-D7E9724FF7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E5:E12</xm:sqref>
        </x14:conditionalFormatting>
        <x14:conditionalFormatting xmlns:xm="http://schemas.microsoft.com/office/excel/2006/main">
          <x14:cfRule type="dataBar" id="{3EA19102-148F-481C-AAAA-2BF95DD84B8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C5:D5</xm:sqref>
        </x14:conditionalFormatting>
        <x14:conditionalFormatting xmlns:xm="http://schemas.microsoft.com/office/excel/2006/main">
          <x14:cfRule type="dataBar" id="{81EF497C-B681-40B8-8294-02188D3810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C6:D6</xm:sqref>
        </x14:conditionalFormatting>
        <x14:conditionalFormatting xmlns:xm="http://schemas.microsoft.com/office/excel/2006/main">
          <x14:cfRule type="dataBar" id="{9DEF489B-0E24-44DB-8245-5107EED72F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C7:D7</xm:sqref>
        </x14:conditionalFormatting>
        <x14:conditionalFormatting xmlns:xm="http://schemas.microsoft.com/office/excel/2006/main">
          <x14:cfRule type="dataBar" id="{3A54C6C2-BBA0-4A09-A783-B09ABB1FED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C8:D8</xm:sqref>
        </x14:conditionalFormatting>
        <x14:conditionalFormatting xmlns:xm="http://schemas.microsoft.com/office/excel/2006/main">
          <x14:cfRule type="dataBar" id="{26560979-5689-4041-B32E-09E26904AD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C9:D9</xm:sqref>
        </x14:conditionalFormatting>
        <x14:conditionalFormatting xmlns:xm="http://schemas.microsoft.com/office/excel/2006/main">
          <x14:cfRule type="dataBar" id="{F7D7D2EE-1D4E-4F21-ACAD-3AC960C1A2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C10:D10</xm:sqref>
        </x14:conditionalFormatting>
        <x14:conditionalFormatting xmlns:xm="http://schemas.microsoft.com/office/excel/2006/main">
          <x14:cfRule type="dataBar" id="{DB319E47-4D4C-4947-ACCC-33292F03ED4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C11:D11</xm:sqref>
        </x14:conditionalFormatting>
        <x14:conditionalFormatting xmlns:xm="http://schemas.microsoft.com/office/excel/2006/main">
          <x14:cfRule type="dataBar" id="{471A1C14-E8EC-4C64-91AC-0075C50EE3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C12:D12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F8618-17A8-47A1-9EAC-652904862FCC}">
  <sheetPr>
    <tabColor rgb="FFFF0000"/>
  </sheetPr>
  <dimension ref="B1:J16"/>
  <sheetViews>
    <sheetView zoomScale="95" zoomScaleNormal="95" workbookViewId="0">
      <selection activeCell="I10" sqref="I10"/>
    </sheetView>
  </sheetViews>
  <sheetFormatPr defaultRowHeight="14.4" x14ac:dyDescent="0.3"/>
  <cols>
    <col min="1" max="1" width="5.77734375" style="44" customWidth="1"/>
    <col min="2" max="2" width="27.33203125" style="44" customWidth="1"/>
    <col min="3" max="10" width="21.6640625" style="44" customWidth="1"/>
    <col min="11" max="16384" width="8.88671875" style="44"/>
  </cols>
  <sheetData>
    <row r="1" spans="2:10" ht="23.4" customHeight="1" x14ac:dyDescent="0.3">
      <c r="B1" s="71" t="s">
        <v>360</v>
      </c>
      <c r="C1" s="72"/>
      <c r="D1" s="72"/>
      <c r="E1" s="72"/>
      <c r="F1" s="72"/>
      <c r="G1" s="72"/>
      <c r="H1" s="72"/>
      <c r="I1" s="72"/>
      <c r="J1" s="72"/>
    </row>
    <row r="2" spans="2:10" ht="5.4" customHeight="1" x14ac:dyDescent="0.3">
      <c r="B2" s="72"/>
      <c r="C2" s="72"/>
      <c r="D2" s="72"/>
      <c r="E2" s="72"/>
      <c r="F2" s="72"/>
      <c r="G2" s="72"/>
      <c r="H2" s="72"/>
      <c r="I2" s="72"/>
      <c r="J2" s="72"/>
    </row>
    <row r="3" spans="2:10" ht="6.6" customHeight="1" x14ac:dyDescent="0.3">
      <c r="B3" s="72"/>
      <c r="C3" s="72"/>
      <c r="D3" s="72"/>
      <c r="E3" s="72"/>
      <c r="F3" s="72"/>
      <c r="G3" s="72"/>
      <c r="H3" s="72"/>
      <c r="I3" s="72"/>
      <c r="J3" s="72"/>
    </row>
    <row r="4" spans="2:10" ht="31.2" customHeight="1" x14ac:dyDescent="0.3">
      <c r="B4" s="65" t="s">
        <v>199</v>
      </c>
      <c r="C4" s="65" t="s">
        <v>198</v>
      </c>
      <c r="D4" s="65" t="s">
        <v>197</v>
      </c>
      <c r="E4" s="65" t="s">
        <v>196</v>
      </c>
      <c r="F4" s="65" t="s">
        <v>195</v>
      </c>
      <c r="G4" s="65" t="s">
        <v>147</v>
      </c>
      <c r="H4" s="65" t="s">
        <v>194</v>
      </c>
      <c r="I4" s="65" t="s">
        <v>146</v>
      </c>
      <c r="J4" s="65" t="s">
        <v>193</v>
      </c>
    </row>
    <row r="5" spans="2:10" ht="23.4" customHeight="1" x14ac:dyDescent="0.3">
      <c r="B5" s="44" t="s">
        <v>192</v>
      </c>
      <c r="C5" s="44" t="s">
        <v>123</v>
      </c>
      <c r="D5" s="44">
        <v>0</v>
      </c>
      <c r="E5" s="44">
        <v>95</v>
      </c>
      <c r="F5" s="44" t="s">
        <v>178</v>
      </c>
      <c r="G5" s="74" t="s">
        <v>170</v>
      </c>
      <c r="H5" s="44" t="s">
        <v>177</v>
      </c>
      <c r="I5" s="44" t="s">
        <v>123</v>
      </c>
      <c r="J5" s="44">
        <v>0</v>
      </c>
    </row>
    <row r="6" spans="2:10" ht="23.4" customHeight="1" x14ac:dyDescent="0.3">
      <c r="B6" s="44" t="s">
        <v>191</v>
      </c>
      <c r="C6" s="44" t="s">
        <v>123</v>
      </c>
      <c r="D6" s="44">
        <v>0</v>
      </c>
      <c r="E6" s="44">
        <v>98</v>
      </c>
      <c r="F6" s="44" t="s">
        <v>178</v>
      </c>
      <c r="G6" s="74" t="s">
        <v>170</v>
      </c>
      <c r="H6" s="44" t="s">
        <v>177</v>
      </c>
      <c r="I6" s="44" t="s">
        <v>123</v>
      </c>
      <c r="J6" s="44">
        <v>0</v>
      </c>
    </row>
    <row r="7" spans="2:10" ht="23.4" customHeight="1" x14ac:dyDescent="0.3">
      <c r="B7" s="44" t="s">
        <v>190</v>
      </c>
      <c r="C7" s="44" t="s">
        <v>127</v>
      </c>
      <c r="D7" s="44">
        <v>6</v>
      </c>
      <c r="E7" s="44">
        <v>87</v>
      </c>
      <c r="F7" s="73" t="s">
        <v>167</v>
      </c>
      <c r="G7" s="75" t="s">
        <v>166</v>
      </c>
      <c r="H7" s="44" t="s">
        <v>189</v>
      </c>
      <c r="I7" s="44" t="s">
        <v>140</v>
      </c>
      <c r="J7" s="44">
        <v>2140</v>
      </c>
    </row>
    <row r="8" spans="2:10" ht="23.4" customHeight="1" x14ac:dyDescent="0.3">
      <c r="B8" s="44" t="s">
        <v>188</v>
      </c>
      <c r="C8" s="44" t="s">
        <v>140</v>
      </c>
      <c r="D8" s="44">
        <v>2</v>
      </c>
      <c r="E8" s="44">
        <v>92</v>
      </c>
      <c r="F8" s="73" t="s">
        <v>187</v>
      </c>
      <c r="G8" s="46" t="s">
        <v>162</v>
      </c>
      <c r="H8" s="44" t="s">
        <v>186</v>
      </c>
      <c r="I8" s="44" t="s">
        <v>160</v>
      </c>
      <c r="J8" s="44">
        <v>890</v>
      </c>
    </row>
    <row r="9" spans="2:10" ht="23.4" customHeight="1" x14ac:dyDescent="0.3">
      <c r="B9" s="44" t="s">
        <v>185</v>
      </c>
      <c r="C9" s="44" t="s">
        <v>127</v>
      </c>
      <c r="D9" s="44">
        <v>2</v>
      </c>
      <c r="E9" s="44">
        <v>78</v>
      </c>
      <c r="F9" s="73" t="s">
        <v>163</v>
      </c>
      <c r="G9" s="75" t="s">
        <v>166</v>
      </c>
      <c r="H9" s="44" t="s">
        <v>184</v>
      </c>
      <c r="I9" s="44" t="s">
        <v>140</v>
      </c>
      <c r="J9" s="44">
        <v>1200</v>
      </c>
    </row>
    <row r="10" spans="2:10" ht="23.4" customHeight="1" x14ac:dyDescent="0.3">
      <c r="B10" s="44" t="s">
        <v>183</v>
      </c>
      <c r="C10" s="44" t="s">
        <v>123</v>
      </c>
      <c r="D10" s="44">
        <v>0</v>
      </c>
      <c r="E10" s="44">
        <v>100</v>
      </c>
      <c r="F10" s="44" t="s">
        <v>178</v>
      </c>
      <c r="G10" s="74" t="s">
        <v>170</v>
      </c>
      <c r="H10" s="44" t="s">
        <v>182</v>
      </c>
      <c r="I10" s="44" t="s">
        <v>123</v>
      </c>
      <c r="J10" s="44">
        <v>0</v>
      </c>
    </row>
    <row r="11" spans="2:10" ht="23.4" customHeight="1" x14ac:dyDescent="0.3">
      <c r="B11" s="44" t="s">
        <v>181</v>
      </c>
      <c r="C11" s="44" t="s">
        <v>123</v>
      </c>
      <c r="D11" s="44">
        <v>0</v>
      </c>
      <c r="E11" s="44">
        <v>100</v>
      </c>
      <c r="F11" s="44" t="s">
        <v>178</v>
      </c>
      <c r="G11" s="74" t="s">
        <v>170</v>
      </c>
      <c r="H11" s="76" t="s">
        <v>180</v>
      </c>
      <c r="I11" s="44" t="s">
        <v>123</v>
      </c>
      <c r="J11" s="44">
        <v>0</v>
      </c>
    </row>
    <row r="12" spans="2:10" ht="23.4" customHeight="1" x14ac:dyDescent="0.3">
      <c r="B12" s="44" t="s">
        <v>179</v>
      </c>
      <c r="C12" s="44" t="s">
        <v>123</v>
      </c>
      <c r="D12" s="44">
        <v>0</v>
      </c>
      <c r="E12" s="44">
        <v>100</v>
      </c>
      <c r="F12" s="44" t="s">
        <v>178</v>
      </c>
      <c r="G12" s="74" t="s">
        <v>170</v>
      </c>
      <c r="H12" s="44" t="s">
        <v>177</v>
      </c>
      <c r="I12" s="44" t="s">
        <v>123</v>
      </c>
      <c r="J12" s="44">
        <v>0</v>
      </c>
    </row>
    <row r="13" spans="2:10" ht="23.4" customHeight="1" x14ac:dyDescent="0.3">
      <c r="B13" s="44" t="s">
        <v>176</v>
      </c>
      <c r="C13" s="44" t="s">
        <v>127</v>
      </c>
      <c r="D13" s="44">
        <v>3</v>
      </c>
      <c r="E13" s="44">
        <v>83</v>
      </c>
      <c r="F13" s="73" t="s">
        <v>175</v>
      </c>
      <c r="G13" s="46" t="s">
        <v>174</v>
      </c>
      <c r="H13" s="44" t="s">
        <v>173</v>
      </c>
      <c r="I13" s="44" t="s">
        <v>127</v>
      </c>
      <c r="J13" s="44">
        <v>450</v>
      </c>
    </row>
    <row r="14" spans="2:10" ht="23.4" customHeight="1" x14ac:dyDescent="0.3">
      <c r="B14" s="44" t="s">
        <v>172</v>
      </c>
      <c r="C14" s="44" t="s">
        <v>123</v>
      </c>
      <c r="D14" s="44">
        <v>1</v>
      </c>
      <c r="E14" s="44">
        <v>89</v>
      </c>
      <c r="F14" s="73" t="s">
        <v>171</v>
      </c>
      <c r="G14" s="74" t="s">
        <v>170</v>
      </c>
      <c r="H14" s="44" t="s">
        <v>169</v>
      </c>
      <c r="I14" s="44" t="s">
        <v>123</v>
      </c>
      <c r="J14" s="44">
        <v>120</v>
      </c>
    </row>
    <row r="15" spans="2:10" ht="23.4" customHeight="1" x14ac:dyDescent="0.3">
      <c r="B15" s="44" t="s">
        <v>168</v>
      </c>
      <c r="C15" s="44" t="s">
        <v>127</v>
      </c>
      <c r="D15" s="44">
        <v>4</v>
      </c>
      <c r="E15" s="44">
        <v>85</v>
      </c>
      <c r="F15" s="73" t="s">
        <v>167</v>
      </c>
      <c r="G15" s="75" t="s">
        <v>166</v>
      </c>
      <c r="H15" s="44" t="s">
        <v>165</v>
      </c>
      <c r="I15" s="44" t="s">
        <v>127</v>
      </c>
      <c r="J15" s="44">
        <v>680</v>
      </c>
    </row>
    <row r="16" spans="2:10" ht="23.4" customHeight="1" x14ac:dyDescent="0.3">
      <c r="B16" s="44" t="s">
        <v>164</v>
      </c>
      <c r="C16" s="44" t="s">
        <v>140</v>
      </c>
      <c r="D16" s="44">
        <v>2</v>
      </c>
      <c r="E16" s="44">
        <v>94</v>
      </c>
      <c r="F16" s="73" t="s">
        <v>163</v>
      </c>
      <c r="G16" s="46" t="s">
        <v>162</v>
      </c>
      <c r="H16" s="44" t="s">
        <v>161</v>
      </c>
      <c r="I16" s="44" t="s">
        <v>160</v>
      </c>
      <c r="J16" s="44">
        <v>1100</v>
      </c>
    </row>
  </sheetData>
  <mergeCells count="1">
    <mergeCell ref="B1:J3"/>
  </mergeCells>
  <conditionalFormatting sqref="D5:D16">
    <cfRule type="colorScale" priority="4">
      <colorScale>
        <cfvo type="min"/>
        <cfvo type="max"/>
        <color rgb="FF00CC00"/>
        <color theme="9" tint="-0.249977111117893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16">
    <cfRule type="colorScale" priority="3">
      <colorScale>
        <cfvo type="min"/>
        <cfvo type="max"/>
        <color rgb="FFFF3300"/>
        <color rgb="FF55ED60"/>
      </colorScale>
    </cfRule>
  </conditionalFormatting>
  <conditionalFormatting sqref="F7:F9 F13:F1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725F3-A47F-4883-B3B3-D83DA8B2B317}">
  <sheetPr>
    <tabColor theme="8" tint="0.39997558519241921"/>
  </sheetPr>
  <dimension ref="B2:J17"/>
  <sheetViews>
    <sheetView workbookViewId="0">
      <selection activeCell="B2" sqref="B2:J4"/>
    </sheetView>
  </sheetViews>
  <sheetFormatPr defaultRowHeight="14.4" x14ac:dyDescent="0.3"/>
  <cols>
    <col min="2" max="2" width="22.6640625" customWidth="1"/>
    <col min="3" max="4" width="21.33203125" customWidth="1"/>
    <col min="5" max="5" width="11.21875" customWidth="1"/>
    <col min="6" max="10" width="21.33203125" customWidth="1"/>
  </cols>
  <sheetData>
    <row r="2" spans="2:10" x14ac:dyDescent="0.3">
      <c r="B2" s="42" t="s">
        <v>237</v>
      </c>
      <c r="C2" s="42"/>
      <c r="D2" s="42"/>
      <c r="E2" s="42"/>
      <c r="F2" s="42"/>
      <c r="G2" s="42"/>
      <c r="H2" s="42"/>
      <c r="I2" s="42"/>
      <c r="J2" s="42"/>
    </row>
    <row r="3" spans="2:10" x14ac:dyDescent="0.3">
      <c r="B3" s="42"/>
      <c r="C3" s="42"/>
      <c r="D3" s="42"/>
      <c r="E3" s="42"/>
      <c r="F3" s="42"/>
      <c r="G3" s="42"/>
      <c r="H3" s="42"/>
      <c r="I3" s="42"/>
      <c r="J3" s="42"/>
    </row>
    <row r="4" spans="2:10" x14ac:dyDescent="0.3">
      <c r="B4" s="42"/>
      <c r="C4" s="42"/>
      <c r="D4" s="42"/>
      <c r="E4" s="42"/>
      <c r="F4" s="42"/>
      <c r="G4" s="42"/>
      <c r="H4" s="42"/>
      <c r="I4" s="42"/>
      <c r="J4" s="42"/>
    </row>
    <row r="5" spans="2:10" ht="20.399999999999999" customHeight="1" x14ac:dyDescent="0.3">
      <c r="B5" s="41" t="s">
        <v>236</v>
      </c>
      <c r="C5" s="41" t="s">
        <v>235</v>
      </c>
      <c r="D5" s="41" t="s">
        <v>234</v>
      </c>
      <c r="E5" s="41" t="s">
        <v>233</v>
      </c>
      <c r="F5" s="41" t="s">
        <v>147</v>
      </c>
      <c r="G5" s="41" t="s">
        <v>232</v>
      </c>
      <c r="H5" s="41" t="s">
        <v>231</v>
      </c>
      <c r="I5" s="41" t="s">
        <v>146</v>
      </c>
      <c r="J5" s="41" t="s">
        <v>230</v>
      </c>
    </row>
    <row r="6" spans="2:10" ht="20.399999999999999" customHeight="1" x14ac:dyDescent="0.3">
      <c r="B6" s="30" t="s">
        <v>77</v>
      </c>
      <c r="C6" s="40">
        <v>22124</v>
      </c>
      <c r="D6" s="39">
        <v>25000</v>
      </c>
      <c r="E6" s="30" t="s">
        <v>212</v>
      </c>
      <c r="F6" s="30" t="s">
        <v>214</v>
      </c>
      <c r="G6" s="30">
        <v>-2876</v>
      </c>
      <c r="H6" s="30" t="s">
        <v>204</v>
      </c>
      <c r="I6" s="34" t="s">
        <v>140</v>
      </c>
      <c r="J6" s="30">
        <v>88.5</v>
      </c>
    </row>
    <row r="7" spans="2:10" ht="20.399999999999999" customHeight="1" x14ac:dyDescent="0.3">
      <c r="B7" s="30" t="s">
        <v>229</v>
      </c>
      <c r="C7" s="36">
        <v>69.599999999999994</v>
      </c>
      <c r="D7" s="34">
        <v>75</v>
      </c>
      <c r="E7" s="30" t="s">
        <v>202</v>
      </c>
      <c r="F7" s="30" t="s">
        <v>228</v>
      </c>
      <c r="G7" s="30">
        <v>-5.4</v>
      </c>
      <c r="H7" s="30" t="s">
        <v>227</v>
      </c>
      <c r="I7" s="34" t="s">
        <v>140</v>
      </c>
      <c r="J7" s="30">
        <v>92.8</v>
      </c>
    </row>
    <row r="8" spans="2:10" ht="20.399999999999999" customHeight="1" x14ac:dyDescent="0.3">
      <c r="B8" s="30" t="s">
        <v>226</v>
      </c>
      <c r="C8" s="40">
        <v>8</v>
      </c>
      <c r="D8" s="39">
        <v>10</v>
      </c>
      <c r="E8" s="30" t="s">
        <v>223</v>
      </c>
      <c r="F8" s="30" t="s">
        <v>214</v>
      </c>
      <c r="G8" s="30">
        <v>-2</v>
      </c>
      <c r="H8" s="30" t="s">
        <v>200</v>
      </c>
      <c r="I8" s="38" t="s">
        <v>127</v>
      </c>
      <c r="J8" s="30">
        <v>80</v>
      </c>
    </row>
    <row r="9" spans="2:10" ht="20.399999999999999" customHeight="1" x14ac:dyDescent="0.3">
      <c r="B9" s="30" t="s">
        <v>225</v>
      </c>
      <c r="C9" s="40">
        <v>18475</v>
      </c>
      <c r="D9" s="39">
        <v>20000</v>
      </c>
      <c r="E9" s="30" t="s">
        <v>212</v>
      </c>
      <c r="F9" s="30" t="s">
        <v>217</v>
      </c>
      <c r="G9" s="30">
        <v>-1525</v>
      </c>
      <c r="H9" s="30" t="s">
        <v>207</v>
      </c>
      <c r="I9" s="38" t="s">
        <v>127</v>
      </c>
      <c r="J9" s="30">
        <v>92.4</v>
      </c>
    </row>
    <row r="10" spans="2:10" ht="20.399999999999999" customHeight="1" x14ac:dyDescent="0.3">
      <c r="B10" s="30" t="s">
        <v>224</v>
      </c>
      <c r="C10" s="39">
        <v>1</v>
      </c>
      <c r="D10" s="30">
        <v>0</v>
      </c>
      <c r="E10" s="30" t="s">
        <v>223</v>
      </c>
      <c r="F10" s="30" t="s">
        <v>220</v>
      </c>
      <c r="G10" s="30">
        <v>1</v>
      </c>
      <c r="H10" s="30" t="s">
        <v>222</v>
      </c>
      <c r="I10" s="39" t="s">
        <v>160</v>
      </c>
      <c r="J10" s="30">
        <v>0</v>
      </c>
    </row>
    <row r="11" spans="2:10" ht="20.399999999999999" customHeight="1" x14ac:dyDescent="0.3">
      <c r="B11" s="30" t="s">
        <v>221</v>
      </c>
      <c r="C11" s="31">
        <v>6732</v>
      </c>
      <c r="D11" s="37">
        <v>5000</v>
      </c>
      <c r="E11" s="30" t="s">
        <v>212</v>
      </c>
      <c r="F11" s="30" t="s">
        <v>220</v>
      </c>
      <c r="G11" s="30">
        <v>1732</v>
      </c>
      <c r="H11" s="30" t="s">
        <v>219</v>
      </c>
      <c r="I11" s="39" t="s">
        <v>160</v>
      </c>
      <c r="J11" s="30">
        <v>0</v>
      </c>
    </row>
    <row r="12" spans="2:10" ht="20.399999999999999" customHeight="1" x14ac:dyDescent="0.3">
      <c r="B12" s="30" t="s">
        <v>218</v>
      </c>
      <c r="C12" s="36">
        <v>119.59</v>
      </c>
      <c r="D12" s="34">
        <v>125</v>
      </c>
      <c r="E12" s="30" t="s">
        <v>212</v>
      </c>
      <c r="F12" s="30" t="s">
        <v>217</v>
      </c>
      <c r="G12" s="30">
        <v>-5.41</v>
      </c>
      <c r="H12" s="30" t="s">
        <v>207</v>
      </c>
      <c r="I12" s="38" t="s">
        <v>127</v>
      </c>
      <c r="J12" s="30">
        <v>95.7</v>
      </c>
    </row>
    <row r="13" spans="2:10" ht="20.399999999999999" customHeight="1" x14ac:dyDescent="0.3">
      <c r="B13" s="30" t="s">
        <v>216</v>
      </c>
      <c r="C13" s="40">
        <v>6</v>
      </c>
      <c r="D13" s="39">
        <v>7</v>
      </c>
      <c r="E13" s="30" t="s">
        <v>215</v>
      </c>
      <c r="F13" s="30" t="s">
        <v>214</v>
      </c>
      <c r="G13" s="30">
        <v>-1</v>
      </c>
      <c r="H13" s="30" t="s">
        <v>200</v>
      </c>
      <c r="I13" s="38" t="s">
        <v>127</v>
      </c>
      <c r="J13" s="30">
        <v>85.7</v>
      </c>
    </row>
    <row r="14" spans="2:10" ht="20.399999999999999" customHeight="1" x14ac:dyDescent="0.3">
      <c r="B14" s="30" t="s">
        <v>213</v>
      </c>
      <c r="C14" s="31">
        <v>50</v>
      </c>
      <c r="D14" s="37">
        <v>40</v>
      </c>
      <c r="E14" s="30" t="s">
        <v>212</v>
      </c>
      <c r="F14" s="30" t="s">
        <v>211</v>
      </c>
      <c r="G14" s="37">
        <v>10</v>
      </c>
      <c r="H14" s="30" t="s">
        <v>210</v>
      </c>
      <c r="I14" s="31" t="s">
        <v>123</v>
      </c>
      <c r="J14" s="30">
        <v>125</v>
      </c>
    </row>
    <row r="15" spans="2:10" ht="20.399999999999999" customHeight="1" x14ac:dyDescent="0.3">
      <c r="B15" s="30" t="s">
        <v>209</v>
      </c>
      <c r="C15" s="36">
        <v>369.5</v>
      </c>
      <c r="D15" s="34">
        <v>400</v>
      </c>
      <c r="E15" s="30" t="s">
        <v>208</v>
      </c>
      <c r="F15" s="30" t="s">
        <v>201</v>
      </c>
      <c r="G15" s="30">
        <v>-30.5</v>
      </c>
      <c r="H15" s="30" t="s">
        <v>207</v>
      </c>
      <c r="I15" s="31" t="s">
        <v>123</v>
      </c>
      <c r="J15" s="30">
        <v>92.4</v>
      </c>
    </row>
    <row r="16" spans="2:10" ht="20.399999999999999" customHeight="1" x14ac:dyDescent="0.3">
      <c r="B16" s="30" t="s">
        <v>206</v>
      </c>
      <c r="C16" s="31">
        <v>12.5</v>
      </c>
      <c r="D16" s="35">
        <v>10</v>
      </c>
      <c r="E16" s="30" t="s">
        <v>202</v>
      </c>
      <c r="F16" s="30" t="s">
        <v>205</v>
      </c>
      <c r="G16" s="30">
        <v>2.5</v>
      </c>
      <c r="H16" s="30" t="s">
        <v>204</v>
      </c>
      <c r="I16" s="34" t="s">
        <v>140</v>
      </c>
      <c r="J16" s="30">
        <v>80</v>
      </c>
    </row>
    <row r="17" spans="2:10" ht="20.399999999999999" customHeight="1" x14ac:dyDescent="0.3">
      <c r="B17" s="30" t="s">
        <v>203</v>
      </c>
      <c r="C17" s="33">
        <v>100</v>
      </c>
      <c r="D17" s="32">
        <v>95</v>
      </c>
      <c r="E17" s="30" t="s">
        <v>202</v>
      </c>
      <c r="F17" s="30" t="s">
        <v>201</v>
      </c>
      <c r="G17" s="30">
        <v>5</v>
      </c>
      <c r="H17" s="30" t="s">
        <v>200</v>
      </c>
      <c r="I17" s="31" t="s">
        <v>123</v>
      </c>
      <c r="J17" s="30">
        <v>105</v>
      </c>
    </row>
  </sheetData>
  <mergeCells count="1">
    <mergeCell ref="B2:J4"/>
  </mergeCells>
  <conditionalFormatting sqref="G6:G1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:J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D6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{AC3BFD4B-53BD-4A90-9BD5-F3BA9843D7B0}</x14:id>
        </ext>
      </extLst>
    </cfRule>
  </conditionalFormatting>
  <conditionalFormatting sqref="C7:D7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{E3268C5E-2A1C-4BAB-80B4-3ACA095D1E68}</x14:id>
        </ext>
      </extLst>
    </cfRule>
  </conditionalFormatting>
  <conditionalFormatting sqref="C8:D8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{54E0BC6E-7E73-471B-8C59-033A8E731FBD}</x14:id>
        </ext>
      </extLst>
    </cfRule>
  </conditionalFormatting>
  <conditionalFormatting sqref="C9:D9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{B57FDA98-F7D5-40BF-AD01-BC8F3BD30D14}</x14:id>
        </ext>
      </extLst>
    </cfRule>
  </conditionalFormatting>
  <conditionalFormatting sqref="C12:D12">
    <cfRule type="dataBar" priority="3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{41F85FAD-955E-47D2-9AF4-82DCE6E53493}</x14:id>
        </ext>
      </extLst>
    </cfRule>
  </conditionalFormatting>
  <conditionalFormatting sqref="C13:D13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{8783E9C8-6107-4A79-AB5D-281544E0FBE6}</x14:id>
        </ext>
      </extLst>
    </cfRule>
  </conditionalFormatting>
  <conditionalFormatting sqref="C15:D15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{A06582C3-F34E-41EB-B6A0-B693470EEFA4}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3BFD4B-53BD-4A90-9BD5-F3BA9843D7B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C6:D6</xm:sqref>
        </x14:conditionalFormatting>
        <x14:conditionalFormatting xmlns:xm="http://schemas.microsoft.com/office/excel/2006/main">
          <x14:cfRule type="dataBar" id="{E3268C5E-2A1C-4BAB-80B4-3ACA095D1E6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C7:D7</xm:sqref>
        </x14:conditionalFormatting>
        <x14:conditionalFormatting xmlns:xm="http://schemas.microsoft.com/office/excel/2006/main">
          <x14:cfRule type="dataBar" id="{54E0BC6E-7E73-471B-8C59-033A8E731F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C8:D8</xm:sqref>
        </x14:conditionalFormatting>
        <x14:conditionalFormatting xmlns:xm="http://schemas.microsoft.com/office/excel/2006/main">
          <x14:cfRule type="dataBar" id="{B57FDA98-F7D5-40BF-AD01-BC8F3BD30D1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C9:D9</xm:sqref>
        </x14:conditionalFormatting>
        <x14:conditionalFormatting xmlns:xm="http://schemas.microsoft.com/office/excel/2006/main">
          <x14:cfRule type="dataBar" id="{41F85FAD-955E-47D2-9AF4-82DCE6E534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C12:D12</xm:sqref>
        </x14:conditionalFormatting>
        <x14:conditionalFormatting xmlns:xm="http://schemas.microsoft.com/office/excel/2006/main">
          <x14:cfRule type="dataBar" id="{8783E9C8-6107-4A79-AB5D-281544E0FBE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C13:D13</xm:sqref>
        </x14:conditionalFormatting>
        <x14:conditionalFormatting xmlns:xm="http://schemas.microsoft.com/office/excel/2006/main">
          <x14:cfRule type="dataBar" id="{A06582C3-F34E-41EB-B6A0-B693470EEF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C15:D15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9357B-27BF-4B0A-9BED-88ECE6333211}">
  <sheetPr>
    <tabColor theme="7" tint="0.39997558519241921"/>
  </sheetPr>
  <dimension ref="B1:P11"/>
  <sheetViews>
    <sheetView workbookViewId="0">
      <selection activeCell="H6" sqref="H6"/>
    </sheetView>
  </sheetViews>
  <sheetFormatPr defaultRowHeight="14.4" x14ac:dyDescent="0.3"/>
  <cols>
    <col min="1" max="1" width="1.21875" customWidth="1"/>
    <col min="2" max="2" width="12.88671875" bestFit="1" customWidth="1"/>
    <col min="3" max="3" width="12.77734375" bestFit="1" customWidth="1"/>
    <col min="4" max="4" width="13.21875" bestFit="1" customWidth="1"/>
    <col min="5" max="5" width="10.21875" bestFit="1" customWidth="1"/>
    <col min="6" max="6" width="13.21875" bestFit="1" customWidth="1"/>
    <col min="7" max="7" width="12.6640625" bestFit="1" customWidth="1"/>
    <col min="8" max="8" width="11.5546875" bestFit="1" customWidth="1"/>
    <col min="9" max="9" width="23.44140625" customWidth="1"/>
    <col min="10" max="10" width="13" bestFit="1" customWidth="1"/>
    <col min="11" max="11" width="12.33203125" bestFit="1" customWidth="1"/>
    <col min="12" max="14" width="12.88671875" bestFit="1" customWidth="1"/>
    <col min="15" max="15" width="13.21875" bestFit="1" customWidth="1"/>
    <col min="16" max="16" width="13" bestFit="1" customWidth="1"/>
  </cols>
  <sheetData>
    <row r="1" spans="2:16" ht="13.2" customHeight="1" x14ac:dyDescent="0.3"/>
    <row r="2" spans="2:16" ht="35.4" customHeight="1" x14ac:dyDescent="0.3">
      <c r="B2" s="49"/>
      <c r="C2" s="49"/>
      <c r="D2" s="51" t="s">
        <v>260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49"/>
      <c r="P2" s="49"/>
    </row>
    <row r="3" spans="2:16" ht="25.8" customHeight="1" x14ac:dyDescent="0.3">
      <c r="B3" s="48" t="s">
        <v>53</v>
      </c>
      <c r="C3" s="48" t="s">
        <v>77</v>
      </c>
      <c r="D3" s="48" t="s">
        <v>259</v>
      </c>
      <c r="E3" s="48" t="s">
        <v>258</v>
      </c>
      <c r="F3" s="48" t="s">
        <v>221</v>
      </c>
      <c r="G3" s="48" t="s">
        <v>257</v>
      </c>
      <c r="H3" s="48" t="s">
        <v>256</v>
      </c>
      <c r="I3" s="48" t="s">
        <v>255</v>
      </c>
      <c r="J3" s="48" t="s">
        <v>254</v>
      </c>
      <c r="K3" s="48" t="s">
        <v>253</v>
      </c>
      <c r="L3" s="48" t="s">
        <v>252</v>
      </c>
      <c r="M3" s="48" t="s">
        <v>251</v>
      </c>
      <c r="N3" s="48" t="s">
        <v>250</v>
      </c>
      <c r="O3" s="48" t="s">
        <v>249</v>
      </c>
      <c r="P3" s="48" t="s">
        <v>248</v>
      </c>
    </row>
    <row r="4" spans="2:16" ht="30" customHeight="1" x14ac:dyDescent="0.3">
      <c r="B4" s="44" t="s">
        <v>60</v>
      </c>
      <c r="C4" s="44">
        <v>3808</v>
      </c>
      <c r="D4" s="44">
        <v>29</v>
      </c>
      <c r="E4" s="44">
        <v>131.31</v>
      </c>
      <c r="F4" s="44">
        <v>1432</v>
      </c>
      <c r="G4" s="44">
        <v>62.4</v>
      </c>
      <c r="H4" s="44">
        <v>37.9</v>
      </c>
      <c r="I4" s="44">
        <v>35.200000000000003</v>
      </c>
      <c r="J4" s="44" t="s">
        <v>127</v>
      </c>
      <c r="K4" s="44">
        <v>22811</v>
      </c>
      <c r="L4" s="45" t="s">
        <v>241</v>
      </c>
      <c r="M4" s="44">
        <v>28.2</v>
      </c>
      <c r="N4" s="45" t="s">
        <v>247</v>
      </c>
      <c r="O4" s="44">
        <v>2</v>
      </c>
      <c r="P4" s="43" t="s">
        <v>140</v>
      </c>
    </row>
    <row r="5" spans="2:16" ht="31.8" customHeight="1" x14ac:dyDescent="0.3">
      <c r="B5" s="44" t="s">
        <v>63</v>
      </c>
      <c r="C5" s="44">
        <v>3088</v>
      </c>
      <c r="D5" s="44">
        <v>22</v>
      </c>
      <c r="E5" s="44">
        <v>140.36000000000001</v>
      </c>
      <c r="F5" s="44">
        <v>940</v>
      </c>
      <c r="G5" s="44">
        <v>69.599999999999994</v>
      </c>
      <c r="H5" s="44">
        <v>31.8</v>
      </c>
      <c r="I5" s="44">
        <v>32.700000000000003</v>
      </c>
      <c r="J5" s="44" t="s">
        <v>127</v>
      </c>
      <c r="K5" s="44">
        <v>20632</v>
      </c>
      <c r="L5" s="45" t="s">
        <v>241</v>
      </c>
      <c r="M5" s="44">
        <v>25.4</v>
      </c>
      <c r="N5" s="45" t="s">
        <v>246</v>
      </c>
      <c r="O5" s="44">
        <v>1</v>
      </c>
      <c r="P5" s="47" t="s">
        <v>127</v>
      </c>
    </row>
    <row r="6" spans="2:16" ht="29.4" customHeight="1" x14ac:dyDescent="0.3">
      <c r="B6" s="44" t="s">
        <v>70</v>
      </c>
      <c r="C6" s="44">
        <v>2796</v>
      </c>
      <c r="D6" s="44">
        <v>22</v>
      </c>
      <c r="E6" s="44">
        <v>127.09</v>
      </c>
      <c r="F6" s="44">
        <v>452</v>
      </c>
      <c r="G6" s="44">
        <v>83.8</v>
      </c>
      <c r="H6" s="44">
        <v>18.2</v>
      </c>
      <c r="I6" s="44">
        <v>7.3</v>
      </c>
      <c r="J6" s="44" t="s">
        <v>123</v>
      </c>
      <c r="K6" s="44">
        <v>22493</v>
      </c>
      <c r="L6" s="45" t="s">
        <v>239</v>
      </c>
      <c r="M6" s="44">
        <v>6.1</v>
      </c>
      <c r="N6" s="45" t="s">
        <v>245</v>
      </c>
      <c r="O6" s="44">
        <v>1</v>
      </c>
      <c r="P6" s="43" t="s">
        <v>140</v>
      </c>
    </row>
    <row r="7" spans="2:16" ht="31.8" customHeight="1" x14ac:dyDescent="0.3">
      <c r="B7" s="44" t="s">
        <v>71</v>
      </c>
      <c r="C7" s="44">
        <v>2696</v>
      </c>
      <c r="D7" s="44">
        <v>25</v>
      </c>
      <c r="E7" s="44">
        <v>107.84</v>
      </c>
      <c r="F7" s="44">
        <v>888</v>
      </c>
      <c r="G7" s="44">
        <v>67.099999999999994</v>
      </c>
      <c r="H7" s="44">
        <v>28</v>
      </c>
      <c r="I7" s="44">
        <v>31.2</v>
      </c>
      <c r="J7" s="44" t="s">
        <v>127</v>
      </c>
      <c r="K7" s="44">
        <v>17367</v>
      </c>
      <c r="L7" s="45" t="s">
        <v>239</v>
      </c>
      <c r="M7" s="44">
        <v>24.9</v>
      </c>
      <c r="N7" s="45" t="s">
        <v>244</v>
      </c>
      <c r="O7" s="44">
        <v>2</v>
      </c>
      <c r="P7" s="47" t="s">
        <v>127</v>
      </c>
    </row>
    <row r="8" spans="2:16" ht="32.4" customHeight="1" x14ac:dyDescent="0.3">
      <c r="B8" s="44" t="s">
        <v>68</v>
      </c>
      <c r="C8" s="44">
        <v>2496</v>
      </c>
      <c r="D8" s="44">
        <v>22</v>
      </c>
      <c r="E8" s="44">
        <v>113.45</v>
      </c>
      <c r="F8" s="44">
        <v>1364</v>
      </c>
      <c r="G8" s="44">
        <v>45.4</v>
      </c>
      <c r="H8" s="44">
        <v>54.5</v>
      </c>
      <c r="I8" s="44">
        <v>56.8</v>
      </c>
      <c r="J8" s="44" t="s">
        <v>140</v>
      </c>
      <c r="K8" s="44">
        <v>10878</v>
      </c>
      <c r="L8" s="45" t="s">
        <v>241</v>
      </c>
      <c r="M8" s="44">
        <v>45.4</v>
      </c>
      <c r="N8" s="45" t="s">
        <v>243</v>
      </c>
      <c r="O8" s="44">
        <v>4</v>
      </c>
      <c r="P8" s="46" t="s">
        <v>123</v>
      </c>
    </row>
    <row r="9" spans="2:16" ht="34.200000000000003" customHeight="1" x14ac:dyDescent="0.3">
      <c r="B9" s="44" t="s">
        <v>72</v>
      </c>
      <c r="C9" s="44">
        <v>2492</v>
      </c>
      <c r="D9" s="44">
        <v>23</v>
      </c>
      <c r="E9" s="44">
        <v>108.35</v>
      </c>
      <c r="F9" s="44">
        <v>868</v>
      </c>
      <c r="G9" s="44">
        <v>65.2</v>
      </c>
      <c r="H9" s="44">
        <v>34.799999999999997</v>
      </c>
      <c r="I9" s="44">
        <v>28.9</v>
      </c>
      <c r="J9" s="44" t="s">
        <v>123</v>
      </c>
      <c r="K9" s="44">
        <v>15598</v>
      </c>
      <c r="L9" s="45" t="s">
        <v>241</v>
      </c>
      <c r="M9" s="44">
        <v>23.1</v>
      </c>
      <c r="N9" s="45" t="s">
        <v>242</v>
      </c>
      <c r="O9" s="44">
        <v>2</v>
      </c>
      <c r="P9" s="46" t="s">
        <v>123</v>
      </c>
    </row>
    <row r="10" spans="2:16" ht="39" customHeight="1" x14ac:dyDescent="0.3">
      <c r="B10" s="44" t="s">
        <v>66</v>
      </c>
      <c r="C10" s="44">
        <v>2416</v>
      </c>
      <c r="D10" s="44">
        <v>21</v>
      </c>
      <c r="E10" s="44">
        <v>115.05</v>
      </c>
      <c r="F10" s="44">
        <v>788</v>
      </c>
      <c r="G10" s="44">
        <v>67.400000000000006</v>
      </c>
      <c r="H10" s="44">
        <v>38.1</v>
      </c>
      <c r="I10" s="44">
        <v>40.200000000000003</v>
      </c>
      <c r="J10" s="44" t="s">
        <v>127</v>
      </c>
      <c r="K10" s="44">
        <v>15633</v>
      </c>
      <c r="L10" s="45" t="s">
        <v>241</v>
      </c>
      <c r="M10" s="44">
        <v>32.200000000000003</v>
      </c>
      <c r="N10" s="45" t="s">
        <v>240</v>
      </c>
      <c r="O10" s="44">
        <v>3</v>
      </c>
      <c r="P10" s="46" t="s">
        <v>123</v>
      </c>
    </row>
    <row r="11" spans="2:16" ht="45.6" customHeight="1" x14ac:dyDescent="0.3">
      <c r="B11" s="44" t="s">
        <v>69</v>
      </c>
      <c r="C11" s="44">
        <v>2332</v>
      </c>
      <c r="D11" s="44">
        <v>21</v>
      </c>
      <c r="E11" s="44">
        <v>111.05</v>
      </c>
      <c r="F11" s="44">
        <v>0</v>
      </c>
      <c r="G11" s="44">
        <v>100</v>
      </c>
      <c r="H11" s="44">
        <v>0</v>
      </c>
      <c r="I11" s="44">
        <v>25</v>
      </c>
      <c r="J11" s="44" t="s">
        <v>123</v>
      </c>
      <c r="K11" s="44">
        <v>22388</v>
      </c>
      <c r="L11" s="45" t="s">
        <v>239</v>
      </c>
      <c r="M11" s="44">
        <v>0</v>
      </c>
      <c r="N11" s="45" t="s">
        <v>238</v>
      </c>
      <c r="O11" s="44">
        <v>3</v>
      </c>
      <c r="P11" s="43" t="s">
        <v>140</v>
      </c>
    </row>
  </sheetData>
  <mergeCells count="1">
    <mergeCell ref="D2:N2"/>
  </mergeCells>
  <conditionalFormatting sqref="C4:C1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{9AFD55A3-884B-4D37-AC1F-E20E3A330719}</x14:id>
        </ext>
      </extLst>
    </cfRule>
  </conditionalFormatting>
  <conditionalFormatting sqref="D4:D1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{48364B99-875A-46BD-99F5-44121B889533}</x14:id>
        </ext>
      </extLst>
    </cfRule>
  </conditionalFormatting>
  <conditionalFormatting sqref="E4:E1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1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11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{D247EBAC-AFEC-4733-AE41-CFB5B90D893B}</x14:id>
        </ext>
      </extLst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1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1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{F73B331A-8271-4C7C-B3B8-B658FF3DD05F}</x14:id>
        </ext>
      </extLst>
    </cfRule>
  </conditionalFormatting>
  <conditionalFormatting sqref="M2:M11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{151F54F3-C8CD-424F-980A-3A3E9D89F5E8}</x14:id>
        </ext>
      </extLst>
    </cfRule>
  </conditionalFormatting>
  <conditionalFormatting sqref="E1:E104857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{00A2AB05-16EA-42A2-B604-938855904712}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FD55A3-884B-4D37-AC1F-E20E3A3307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C4:C11</xm:sqref>
        </x14:conditionalFormatting>
        <x14:conditionalFormatting xmlns:xm="http://schemas.microsoft.com/office/excel/2006/main">
          <x14:cfRule type="dataBar" id="{48364B99-875A-46BD-99F5-44121B8895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D4:D11</xm:sqref>
        </x14:conditionalFormatting>
        <x14:conditionalFormatting xmlns:xm="http://schemas.microsoft.com/office/excel/2006/main">
          <x14:cfRule type="dataBar" id="{D247EBAC-AFEC-4733-AE41-CFB5B90D893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I4:I11</xm:sqref>
        </x14:conditionalFormatting>
        <x14:conditionalFormatting xmlns:xm="http://schemas.microsoft.com/office/excel/2006/main">
          <x14:cfRule type="dataBar" id="{F73B331A-8271-4C7C-B3B8-B658FF3DD05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M4:M11</xm:sqref>
        </x14:conditionalFormatting>
        <x14:conditionalFormatting xmlns:xm="http://schemas.microsoft.com/office/excel/2006/main">
          <x14:cfRule type="dataBar" id="{151F54F3-C8CD-424F-980A-3A3E9D89F5E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M2:M11</xm:sqref>
        </x14:conditionalFormatting>
        <x14:conditionalFormatting xmlns:xm="http://schemas.microsoft.com/office/excel/2006/main">
          <x14:cfRule type="dataBar" id="{00A2AB05-16EA-42A2-B604-93885590471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Instructions</vt:lpstr>
      <vt:lpstr>Daily Deliveries</vt:lpstr>
      <vt:lpstr>Customer Summary</vt:lpstr>
      <vt:lpstr>Charts &amp; Analytics</vt:lpstr>
      <vt:lpstr>Dashboard</vt:lpstr>
      <vt:lpstr>Business Intelligence </vt:lpstr>
      <vt:lpstr>Fraud_Detection</vt:lpstr>
      <vt:lpstr>Executive Dashboard</vt:lpstr>
      <vt:lpstr>Customer Analysis </vt:lpstr>
      <vt:lpstr>Data Analytics</vt:lpstr>
      <vt:lpstr>KPI Tracking</vt:lpstr>
      <vt:lpstr>Weekly_Summary</vt:lpstr>
      <vt:lpstr>Customer_Comparison</vt:lpstr>
      <vt:lpstr>Risk_Heatmap</vt:lpstr>
      <vt:lpstr>Monthly_Projections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Kundan Kumar</cp:lastModifiedBy>
  <dcterms:created xsi:type="dcterms:W3CDTF">2025-08-21T14:32:37Z</dcterms:created>
  <dcterms:modified xsi:type="dcterms:W3CDTF">2025-09-10T12:55:08Z</dcterms:modified>
</cp:coreProperties>
</file>