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RMUTL_DOCUMENT\"/>
    </mc:Choice>
  </mc:AlternateContent>
  <xr:revisionPtr revIDLastSave="0" documentId="13_ncr:1_{F4B97D17-8EC5-4269-869E-6B78108230DD}" xr6:coauthVersionLast="47" xr6:coauthVersionMax="47" xr10:uidLastSave="{00000000-0000-0000-0000-000000000000}"/>
  <bookViews>
    <workbookView xWindow="-110" yWindow="-110" windowWidth="25820" windowHeight="15500" tabRatio="628" firstSheet="2" activeTab="6" xr2:uid="{00000000-000D-0000-FFFF-FFFF00000000}"/>
  </bookViews>
  <sheets>
    <sheet name="STANDARD" sheetId="8" r:id="rId1"/>
    <sheet name="นักศึกษา 4 ปี (66)" sheetId="4" r:id="rId2"/>
    <sheet name="นักศึกษาเทียบโอน (66)" sheetId="5" r:id="rId3"/>
    <sheet name="นักศึกษา 4 ปี (67)" sheetId="1" r:id="rId4"/>
    <sheet name="นักศึกษาเทียบโอน (67)" sheetId="2" r:id="rId5"/>
    <sheet name="นักศึกษา 4 ปี (68)" sheetId="11" r:id="rId6"/>
    <sheet name="นักศึกษาเทียบโอน (68)" sheetId="10" r:id="rId7"/>
  </sheets>
  <definedNames>
    <definedName name="_xlnm._FilterDatabase" localSheetId="3" hidden="1">'นักศึกษา 4 ปี (67)'!$D$3:$D$50</definedName>
    <definedName name="_xlnm._FilterDatabase" localSheetId="4" hidden="1">'นักศึกษาเทียบโอน (67)'!$D$3:$D$50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7" i="11" l="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0" i="11"/>
  <c r="F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0" i="10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F67" i="8"/>
  <c r="E50" i="8"/>
  <c r="F62" i="5"/>
  <c r="E61" i="5"/>
  <c r="E60" i="5"/>
  <c r="E59" i="5"/>
  <c r="E58" i="5"/>
  <c r="E57" i="5"/>
  <c r="E56" i="5"/>
  <c r="E55" i="5"/>
  <c r="E54" i="5"/>
  <c r="E53" i="5"/>
  <c r="F62" i="4"/>
  <c r="E61" i="4"/>
  <c r="E60" i="4"/>
  <c r="E59" i="4"/>
  <c r="E58" i="4"/>
  <c r="E57" i="4"/>
  <c r="E56" i="4"/>
  <c r="E55" i="4"/>
  <c r="E54" i="4"/>
  <c r="E53" i="4"/>
  <c r="E50" i="5"/>
  <c r="E50" i="4"/>
  <c r="E56" i="2"/>
  <c r="E57" i="2"/>
  <c r="E56" i="1"/>
  <c r="E57" i="1"/>
  <c r="E61" i="2"/>
  <c r="E60" i="2"/>
  <c r="E59" i="2"/>
  <c r="E58" i="2"/>
  <c r="E55" i="2"/>
  <c r="E54" i="2"/>
  <c r="E53" i="2"/>
  <c r="F62" i="2"/>
  <c r="E50" i="2"/>
  <c r="F62" i="1"/>
  <c r="E61" i="1"/>
  <c r="E60" i="1"/>
  <c r="E59" i="1"/>
  <c r="E55" i="1"/>
  <c r="E54" i="1"/>
  <c r="E58" i="1"/>
  <c r="E53" i="1"/>
  <c r="E50" i="1"/>
  <c r="E67" i="10" l="1"/>
  <c r="E67" i="11"/>
  <c r="E62" i="5"/>
  <c r="E62" i="4"/>
  <c r="E62" i="2"/>
  <c r="E62" i="1"/>
</calcChain>
</file>

<file path=xl/sharedStrings.xml><?xml version="1.0" encoding="utf-8"?>
<sst xmlns="http://schemas.openxmlformats.org/spreadsheetml/2006/main" count="2682" uniqueCount="245">
  <si>
    <t>มหาวิทยาลัยเทคโนโลยีราชมงคลล้านนา เชียงราย</t>
  </si>
  <si>
    <t>ลำดับ</t>
  </si>
  <si>
    <t>รหัสวิชา</t>
  </si>
  <si>
    <t>รายชื่อวิชา</t>
  </si>
  <si>
    <t>หน่วยกิต</t>
  </si>
  <si>
    <t>วิชาบังคับก่อน</t>
  </si>
  <si>
    <t>ลักษณะวิชา</t>
  </si>
  <si>
    <t>67143206003-4</t>
  </si>
  <si>
    <t>67143206004-2</t>
  </si>
  <si>
    <t>67143206005-9</t>
  </si>
  <si>
    <t>67143206006-7</t>
  </si>
  <si>
    <t>67143206007-5</t>
  </si>
  <si>
    <t>67143206008-3</t>
  </si>
  <si>
    <t>67143206009-1</t>
  </si>
  <si>
    <t>67143206010-9</t>
  </si>
  <si>
    <t>67143206011-7</t>
  </si>
  <si>
    <t>67143206012-5</t>
  </si>
  <si>
    <t>67143206013-3</t>
  </si>
  <si>
    <t>67143206014-1</t>
  </si>
  <si>
    <t>67143206016-6</t>
  </si>
  <si>
    <t>67143206018-2</t>
  </si>
  <si>
    <t>67143206019-0</t>
  </si>
  <si>
    <t>67143206020-8</t>
  </si>
  <si>
    <t>67143206021-6</t>
  </si>
  <si>
    <t>67143206022-4</t>
  </si>
  <si>
    <t>67143206024-0</t>
  </si>
  <si>
    <t>67143206026-5</t>
  </si>
  <si>
    <t>67143206027-3</t>
  </si>
  <si>
    <t>67143206028-1</t>
  </si>
  <si>
    <t>67143206030-7</t>
  </si>
  <si>
    <t>GEBLC101</t>
  </si>
  <si>
    <t>GEBIN703</t>
  </si>
  <si>
    <t>ENGCC301</t>
  </si>
  <si>
    <t>ENGCC304</t>
  </si>
  <si>
    <t>ENGEE160</t>
  </si>
  <si>
    <t>ENGCE207</t>
  </si>
  <si>
    <t>ภาษาอังกฤษเพื่อการสื่อสารในชีวิตประจำวัน</t>
  </si>
  <si>
    <t>ศิลปะการใช้ชีวิต</t>
  </si>
  <si>
    <t>แคลคูลัสมูลฐานสำหรับวิศวกร</t>
  </si>
  <si>
    <t>เขียนแบบวิศวกรรม</t>
  </si>
  <si>
    <t>การเขียนโปรแกรมคอมพิวเตอร์</t>
  </si>
  <si>
    <t>อิเล็กทรอนิกส์วิศวกรรม</t>
  </si>
  <si>
    <t>หัวข้อความก้าวล้ำในงานวิศวกรรมคอมพิวเตอร์</t>
  </si>
  <si>
    <t>ศึกษาทั่วไป-บังคับ-ภาษาและการสื่อสาร</t>
  </si>
  <si>
    <t>ศึกษาทั่วไป-บังคับ-บูรณาการ</t>
  </si>
  <si>
    <t>วิชาเฉพาะพื้นฐานวิชาชีพ</t>
  </si>
  <si>
    <t>วิชาเฉพาะชีพเลือก</t>
  </si>
  <si>
    <t>ภาษาอังกฤษเชิงวิชาการ</t>
  </si>
  <si>
    <t>กิจกรรมเพื่อสุขภาพ</t>
  </si>
  <si>
    <t>ศิลปะการใช้ภาษาไทย</t>
  </si>
  <si>
    <t>แคลคูลัสประยุกต์สำหรับวิศวกร</t>
  </si>
  <si>
    <t>ฟิสิกส์มูลฐานสำหรับวิศวกร</t>
  </si>
  <si>
    <t>การฝึกเบื้องต้นทางวิศวกรรม</t>
  </si>
  <si>
    <t>วงจรดิจิทัลและการออกแบบลอจิก</t>
  </si>
  <si>
    <t>การเขียนโปรแกรมสำหรับวิศวกรคอมพิวเตอร์</t>
  </si>
  <si>
    <t>GEBLC103</t>
  </si>
  <si>
    <t>GEBHT601</t>
  </si>
  <si>
    <t>GEBLC201</t>
  </si>
  <si>
    <t>FUNMA111</t>
  </si>
  <si>
    <t>FUNSC115</t>
  </si>
  <si>
    <t>ENGEE105</t>
  </si>
  <si>
    <t>ENGEE161</t>
  </si>
  <si>
    <t>ENGCE117</t>
  </si>
  <si>
    <t>FUNMA110</t>
  </si>
  <si>
    <t>ศึกษาทั่วไป-บังคับ-สุขภาพ</t>
  </si>
  <si>
    <t>วิชาเฉพาะชีพบังคับ</t>
  </si>
  <si>
    <t>ENGEE501</t>
  </si>
  <si>
    <t>ENGCE118</t>
  </si>
  <si>
    <t>ENGCE121</t>
  </si>
  <si>
    <t>ENGCE124</t>
  </si>
  <si>
    <t>ENGCE119</t>
  </si>
  <si>
    <t>ENGCE106</t>
  </si>
  <si>
    <t>GEBLC105</t>
  </si>
  <si>
    <t>ENGCE200</t>
  </si>
  <si>
    <t>วงจรไฟฟ้า</t>
  </si>
  <si>
    <t>คณิตศาสตร์ดิสครีตสำหรับวิศวกรรมคอมพิวเตอร์</t>
  </si>
  <si>
    <t>โครงสร้างและสถาปัตยกรรมคอมพิวเตอร์</t>
  </si>
  <si>
    <t>โครงสร้างข้อมูลและขั้นตอนวิธี</t>
  </si>
  <si>
    <t>ความน่าจะเป็นและสถิติในงานวิศวกรรม</t>
  </si>
  <si>
    <t>การสื่อสารข้อมูลและเครือข่าย</t>
  </si>
  <si>
    <t>ภาษาอังกฤษเพื่อทักษะการทำงาน</t>
  </si>
  <si>
    <t>การออกแบบระบบดิจิทัล</t>
  </si>
  <si>
    <t>ENGCE125</t>
  </si>
  <si>
    <t>ระบบปฏิบัติการ</t>
  </si>
  <si>
    <t>ENGCE126</t>
  </si>
  <si>
    <t>ระบบฐานข้อมูล</t>
  </si>
  <si>
    <t>ENGCE400</t>
  </si>
  <si>
    <t>ปัญญาประดิษฐ์และการเรียนรู้ของเครื่องเบื้องต้น</t>
  </si>
  <si>
    <t>ENGCE118 &amp; ENGCE119</t>
  </si>
  <si>
    <t>GEBIN701</t>
  </si>
  <si>
    <t>กระบวนการคิดและการแก้ปัญหา</t>
  </si>
  <si>
    <t>ENGCE109</t>
  </si>
  <si>
    <t>เครือข่ายคอมพิวเตอร์</t>
  </si>
  <si>
    <t>ENGCE122</t>
  </si>
  <si>
    <t>ไมโครโพรเซสเซอร์และการอินเตอร์เฟส</t>
  </si>
  <si>
    <t>ENGEE106</t>
  </si>
  <si>
    <t>เครื่องมือวัดและการวัดทางไฟฟ้า</t>
  </si>
  <si>
    <t>GEBIN702</t>
  </si>
  <si>
    <t>นวัตกรรมและเทคโนโลยี</t>
  </si>
  <si>
    <t>ENGCE110</t>
  </si>
  <si>
    <t>ความมั่นคงปลอดภัยของคอมพิวเตอร์และข้อมูล</t>
  </si>
  <si>
    <t>ENGCE123</t>
  </si>
  <si>
    <t>ระบบสมองกลฝังตัวและอินเทอร์เน็ตในทุกสรรพสิ่ง</t>
  </si>
  <si>
    <t>ENGCE127</t>
  </si>
  <si>
    <t>การวิเคราะห์และออกแบบระบบ</t>
  </si>
  <si>
    <t>GEBSO501</t>
  </si>
  <si>
    <t>การพัฒนาทักษะชีวิตและสังคม</t>
  </si>
  <si>
    <t>GEBSC301</t>
  </si>
  <si>
    <t>เทคโนโลยีสารสนเทศที่จำเป็นในชีวิตประจำวัน</t>
  </si>
  <si>
    <t>ENGEE502</t>
  </si>
  <si>
    <t>คณิตศาสตร์วิศวกรรมไฟฟ้า</t>
  </si>
  <si>
    <t xml:space="preserve">ENGCE306 </t>
  </si>
  <si>
    <t xml:space="preserve">การเขียนโปรแกรมบนเว็บ </t>
  </si>
  <si>
    <t>ENGCE113</t>
  </si>
  <si>
    <t>การเตรียมโครงงานวิศวกรรมคอมพิวเตอร์</t>
  </si>
  <si>
    <t>ENGCE128</t>
  </si>
  <si>
    <t>เตรียมเข้าสู่สถานประกอบการทางวิศวกรรมคอมพิวเตอร์</t>
  </si>
  <si>
    <t>ENGCE120</t>
  </si>
  <si>
    <t>งานฝึกพื้นฐานทางวิศวกรรมคอมพิวเตอร์</t>
  </si>
  <si>
    <t>???</t>
  </si>
  <si>
    <t>วิชาเลือกเสรี</t>
  </si>
  <si>
    <t>ENGCE405</t>
  </si>
  <si>
    <t>การเรียนรู้เชิงลึกเบื้องต้น</t>
  </si>
  <si>
    <t>ENGCE115</t>
  </si>
  <si>
    <t>สหกิจศึกษาทางวิศวกรรมคอมพิวเตอร์</t>
  </si>
  <si>
    <t>ENGCE114</t>
  </si>
  <si>
    <t>โครงงานวิศวกรรมคอมพิวเตอร์</t>
  </si>
  <si>
    <t>อาจารย์ที่ปรึกษา อ.กัมปนาท  สุทธิจิระพันธ์</t>
  </si>
  <si>
    <t>66143206017-5</t>
  </si>
  <si>
    <t>66143206013-4</t>
  </si>
  <si>
    <t>66143206019-1</t>
  </si>
  <si>
    <t>66143206002-7</t>
  </si>
  <si>
    <t>66143206015-9</t>
  </si>
  <si>
    <t>66143206018-3</t>
  </si>
  <si>
    <t>66143206020-9</t>
  </si>
  <si>
    <t>66143206022-5</t>
  </si>
  <si>
    <t>66143206026-6</t>
  </si>
  <si>
    <t>TC</t>
  </si>
  <si>
    <t>B</t>
  </si>
  <si>
    <t>A</t>
  </si>
  <si>
    <t>D+</t>
  </si>
  <si>
    <t>D</t>
  </si>
  <si>
    <t>B+</t>
  </si>
  <si>
    <t>C+</t>
  </si>
  <si>
    <t>C</t>
  </si>
  <si>
    <t>66143206023-3</t>
  </si>
  <si>
    <t>66143206025-8</t>
  </si>
  <si>
    <t>66143206027-4</t>
  </si>
  <si>
    <t>66143206030-8</t>
  </si>
  <si>
    <t>66143206031-6</t>
  </si>
  <si>
    <t>66143206034-0</t>
  </si>
  <si>
    <t>ลงทะเบียนเรียน</t>
  </si>
  <si>
    <t>F</t>
  </si>
  <si>
    <t>W</t>
  </si>
  <si>
    <t>อาจารย์ที่ปรึกษา อ.ประภาส สุวรรณ</t>
  </si>
  <si>
    <t>มหาวิทยาลัยเทคโนโลยีราชมงคลล้านนา เชียงราย (15)</t>
  </si>
  <si>
    <t>มหาวิทยาลัยเทคโนโลยีราชมงคลล้านนา เชียงราย (8)</t>
  </si>
  <si>
    <t>มหาวิทยาลัยเทคโนโลยีราชมงคลล้านนา เชียงราย (11)</t>
  </si>
  <si>
    <t>ปีการศึกษา</t>
  </si>
  <si>
    <t>1/67</t>
  </si>
  <si>
    <t>2/67</t>
  </si>
  <si>
    <t>1/68</t>
  </si>
  <si>
    <t>2/68</t>
  </si>
  <si>
    <t>1/69</t>
  </si>
  <si>
    <t>1/70</t>
  </si>
  <si>
    <t>2/69</t>
  </si>
  <si>
    <t>2/70</t>
  </si>
  <si>
    <t>หน่อยกิตรวม</t>
  </si>
  <si>
    <t>ศึกษาทั่วไป-สังคมศาสตร์และมนุยศาสตร์</t>
  </si>
  <si>
    <t>ศึกษาทั่วไป-วิทยาศาสตร์และคณิตศาสตร์</t>
  </si>
  <si>
    <t>หมวดวิชา/กลุ่มวิชา</t>
  </si>
  <si>
    <t>หน่วยกิตตามโครงสร้าง</t>
  </si>
  <si>
    <t>หน่วยกิตในแผน</t>
  </si>
  <si>
    <t>แลกกับฟิสิก FUNSC115</t>
  </si>
  <si>
    <t>เปิดเทอมไหนบ้าง ???</t>
  </si>
  <si>
    <t>1/66</t>
  </si>
  <si>
    <t>2/66</t>
  </si>
  <si>
    <t xml:space="preserve">อาจารย์ที่ปรึกษา </t>
  </si>
  <si>
    <t>GEBXXXXX</t>
  </si>
  <si>
    <t>แคลคูลัสมูลฐานสาหรับวิศวกร</t>
  </si>
  <si>
    <t>1/</t>
  </si>
  <si>
    <t>2/</t>
  </si>
  <si>
    <t>ศึกษาทั่วไปบังคับ 1</t>
  </si>
  <si>
    <t>ศึกษาทั่วไปบังคับ 2</t>
  </si>
  <si>
    <t>ENGEE101</t>
  </si>
  <si>
    <t>ENGEE102</t>
  </si>
  <si>
    <t>ศึกษาทั่วไปบังคับ 3</t>
  </si>
  <si>
    <t>ศึกษาทั่วไปบังคับ 4</t>
  </si>
  <si>
    <t>ศึกษาทั่วไปบังคับ 5</t>
  </si>
  <si>
    <t>ENGCEXXX</t>
  </si>
  <si>
    <t>ศึกษาทั่วไปบังคับ 6</t>
  </si>
  <si>
    <t>ศึกษาทั่วไปบังคับ 7</t>
  </si>
  <si>
    <t>วิชาชีพเลือก 1</t>
  </si>
  <si>
    <t>วิชาชีพเลือก 2</t>
  </si>
  <si>
    <t>XXXXXXXX</t>
  </si>
  <si>
    <t>ศึกษาทั่วไปบังคับ 8</t>
  </si>
  <si>
    <t>วิชาชีพเลือก 3</t>
  </si>
  <si>
    <t>วิชาชีพเลือก 4</t>
  </si>
  <si>
    <t>วิชาเลือกเสรี 1</t>
  </si>
  <si>
    <t>ศึกษาทั่วไปเลือก 1</t>
  </si>
  <si>
    <t>ศึกษาทั่วไปเลือก 2</t>
  </si>
  <si>
    <t>วิชาเลือกเสรี 2</t>
  </si>
  <si>
    <t>ENGCE118&amp;ENGCE119</t>
  </si>
  <si>
    <t>โครงสร้างหลักสูตร</t>
  </si>
  <si>
    <t>หมวดวิชาศึกษาทั่วไป</t>
  </si>
  <si>
    <t>วิชาศึกษาทั่วไปบังคับ</t>
  </si>
  <si>
    <t>กลุ่มวิชาภาษาและการสื่อสาร</t>
  </si>
  <si>
    <t>กลุ่มวิชาสุขภาพ</t>
  </si>
  <si>
    <t>กลุ่มวิชาบูรณาการ</t>
  </si>
  <si>
    <t>วิชาศึกษาทั่วไปเลือก</t>
  </si>
  <si>
    <t>กลุ่มวิชาสังคมศาสตร์และมนุษยศาสตร์</t>
  </si>
  <si>
    <t>กลุ่มวิชาวิทยาศาสตร์และคณิตศาสตร์</t>
  </si>
  <si>
    <t>หมวดวิชาเฉพาะ</t>
  </si>
  <si>
    <t>วิชาแกน (กลุ่มวิชาพื้นฐานวิชาชีพ</t>
  </si>
  <si>
    <t>วิชาเฉพาะด้าน (กลุ่มวิชาชีพบังคับ)</t>
  </si>
  <si>
    <t>กลุ่มวิชาพื้นฐานทางวิทยาศาสตร์และคณิตศาสตร์</t>
  </si>
  <si>
    <t>กลุ่มวิชาพื้นฐานทางวิศวกรรมศาสตร์</t>
  </si>
  <si>
    <t>กลุ่มฮาร์ดแวร์และสถาปัตยกรรมคอมพิวเตอร์</t>
  </si>
  <si>
    <t>กลุ่มโครงสร้างพื้นฐานของระบบ</t>
  </si>
  <si>
    <t>กลุ่มเทคโนโลยีและวิธีการทางซอฟต์แวร์</t>
  </si>
  <si>
    <t>กลุ่มเทคโนโลยีเพื่องานประยุกต์</t>
  </si>
  <si>
    <t>กลุ่มฝึกวิชาชีพและโครงงาน</t>
  </si>
  <si>
    <t>วิชาเลือก (กลุ่มวิชาชีพเลือก)</t>
  </si>
  <si>
    <t>หมวดวิชาเลือกเสรี</t>
  </si>
  <si>
    <t>อาจารย์ผู้สอน</t>
  </si>
  <si>
    <t>68143206004-1</t>
  </si>
  <si>
    <t>68143206014-0</t>
  </si>
  <si>
    <t>68143206015-7</t>
  </si>
  <si>
    <t>68143206018-1</t>
  </si>
  <si>
    <t>68143206021-5</t>
  </si>
  <si>
    <t>68143206024-9</t>
  </si>
  <si>
    <t>68143206003-3</t>
  </si>
  <si>
    <t>68143206005-8</t>
  </si>
  <si>
    <t>68143206006-6</t>
  </si>
  <si>
    <t>68143206007-4</t>
  </si>
  <si>
    <t>68143206008-2</t>
  </si>
  <si>
    <t>68143206010-8</t>
  </si>
  <si>
    <t>68143206011-6</t>
  </si>
  <si>
    <t>68143206012-4</t>
  </si>
  <si>
    <t>68143206013-2</t>
  </si>
  <si>
    <t>68143206016-5</t>
  </si>
  <si>
    <t>68143206017-3</t>
  </si>
  <si>
    <t>68143206019-9</t>
  </si>
  <si>
    <t>68143206020-7</t>
  </si>
  <si>
    <t>อาจารย์ที่ปรึกษา ผศ.ณรงค์ เมตไตรพันธ์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</si>
</sst>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rgb="FFFF0000"/>
      <name val="TH SarabunPSK"/>
      <family val="2"/>
      <charset val="222"/>
    </font>
    <font>
      <sz val="8"/>
      <name val="Calibri"/>
      <family val="2"/>
    </font>
    <font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E074-3072-4CB6-AC65-4BD1670C386C}">
  <dimension ref="A1:H67"/>
  <sheetViews>
    <sheetView zoomScale="85" zoomScaleNormal="85" workbookViewId="0">
      <selection activeCell="J13" sqref="J13"/>
    </sheetView>
  </sheetViews>
  <sheetFormatPr defaultColWidth="8.7265625" defaultRowHeight="24" x14ac:dyDescent="0.8"/>
  <cols>
    <col min="1" max="1" width="5" style="1" customWidth="1"/>
    <col min="2" max="2" width="15" style="1" customWidth="1"/>
    <col min="3" max="3" width="46.36328125" style="1" bestFit="1" customWidth="1"/>
    <col min="4" max="4" width="40.36328125" style="1" bestFit="1" customWidth="1"/>
    <col min="5" max="5" width="13.7265625" style="1" bestFit="1" customWidth="1"/>
    <col min="6" max="6" width="19.36328125" style="1" bestFit="1" customWidth="1"/>
    <col min="7" max="7" width="21.1796875" style="1" bestFit="1" customWidth="1"/>
    <col min="8" max="8" width="12.08984375" style="1" bestFit="1" customWidth="1"/>
    <col min="9" max="16384" width="8.7265625" style="1"/>
  </cols>
  <sheetData>
    <row r="1" spans="1:8" s="4" customFormat="1" x14ac:dyDescent="0.35">
      <c r="A1" s="35" t="s">
        <v>0</v>
      </c>
      <c r="B1" s="35"/>
      <c r="C1" s="35"/>
      <c r="D1" s="35"/>
      <c r="E1" s="35"/>
      <c r="F1" s="35"/>
      <c r="G1" s="35"/>
      <c r="H1" s="35"/>
    </row>
    <row r="2" spans="1:8" s="4" customFormat="1" x14ac:dyDescent="0.35">
      <c r="A2" s="35" t="s">
        <v>177</v>
      </c>
      <c r="B2" s="35"/>
      <c r="C2" s="35"/>
      <c r="D2" s="35"/>
      <c r="E2" s="35"/>
      <c r="F2" s="35"/>
      <c r="G2" s="35"/>
      <c r="H2" s="35"/>
    </row>
    <row r="3" spans="1:8" s="4" customFormat="1" x14ac:dyDescent="0.35">
      <c r="A3" s="3" t="s">
        <v>1</v>
      </c>
      <c r="B3" s="3" t="s">
        <v>2</v>
      </c>
      <c r="C3" s="3" t="s">
        <v>3</v>
      </c>
      <c r="D3" s="3" t="s">
        <v>6</v>
      </c>
      <c r="E3" s="3" t="s">
        <v>4</v>
      </c>
      <c r="F3" s="3" t="s">
        <v>158</v>
      </c>
      <c r="G3" s="3" t="s">
        <v>5</v>
      </c>
      <c r="H3" s="3" t="s">
        <v>224</v>
      </c>
    </row>
    <row r="4" spans="1:8" s="4" customFormat="1" x14ac:dyDescent="0.35">
      <c r="A4" s="11">
        <v>1</v>
      </c>
      <c r="B4" s="11" t="s">
        <v>178</v>
      </c>
      <c r="C4" s="11" t="s">
        <v>182</v>
      </c>
      <c r="D4" s="29"/>
      <c r="E4" s="11">
        <v>3</v>
      </c>
      <c r="F4" s="13" t="s">
        <v>180</v>
      </c>
      <c r="G4" s="11"/>
      <c r="H4" s="11"/>
    </row>
    <row r="5" spans="1:8" s="4" customFormat="1" x14ac:dyDescent="0.35">
      <c r="A5" s="11">
        <v>2</v>
      </c>
      <c r="B5" s="11" t="s">
        <v>63</v>
      </c>
      <c r="C5" s="11" t="s">
        <v>179</v>
      </c>
      <c r="D5" s="29" t="s">
        <v>215</v>
      </c>
      <c r="E5" s="11">
        <v>3</v>
      </c>
      <c r="F5" s="13" t="s">
        <v>180</v>
      </c>
      <c r="G5" s="11"/>
      <c r="H5" s="11"/>
    </row>
    <row r="6" spans="1:8" s="4" customFormat="1" x14ac:dyDescent="0.35">
      <c r="A6" s="11">
        <v>3</v>
      </c>
      <c r="B6" s="11" t="s">
        <v>32</v>
      </c>
      <c r="C6" s="11" t="s">
        <v>39</v>
      </c>
      <c r="D6" s="29" t="s">
        <v>216</v>
      </c>
      <c r="E6" s="11">
        <v>3</v>
      </c>
      <c r="F6" s="13" t="s">
        <v>180</v>
      </c>
      <c r="G6" s="11"/>
      <c r="H6" s="11"/>
    </row>
    <row r="7" spans="1:8" s="4" customFormat="1" x14ac:dyDescent="0.35">
      <c r="A7" s="11">
        <v>4</v>
      </c>
      <c r="B7" s="11" t="s">
        <v>33</v>
      </c>
      <c r="C7" s="11" t="s">
        <v>40</v>
      </c>
      <c r="D7" s="29" t="s">
        <v>216</v>
      </c>
      <c r="E7" s="11">
        <v>3</v>
      </c>
      <c r="F7" s="13" t="s">
        <v>180</v>
      </c>
      <c r="G7" s="11"/>
      <c r="H7" s="11"/>
    </row>
    <row r="8" spans="1:8" s="4" customFormat="1" x14ac:dyDescent="0.35">
      <c r="A8" s="11">
        <v>5</v>
      </c>
      <c r="B8" s="11" t="s">
        <v>60</v>
      </c>
      <c r="C8" s="11" t="s">
        <v>52</v>
      </c>
      <c r="D8" s="29" t="s">
        <v>216</v>
      </c>
      <c r="E8" s="11">
        <v>1</v>
      </c>
      <c r="F8" s="13" t="s">
        <v>180</v>
      </c>
      <c r="G8" s="11"/>
      <c r="H8" s="11"/>
    </row>
    <row r="9" spans="1:8" s="4" customFormat="1" x14ac:dyDescent="0.35">
      <c r="A9" s="11">
        <v>6</v>
      </c>
      <c r="B9" s="11" t="s">
        <v>95</v>
      </c>
      <c r="C9" s="11" t="s">
        <v>96</v>
      </c>
      <c r="D9" s="29" t="s">
        <v>216</v>
      </c>
      <c r="E9" s="11">
        <v>3</v>
      </c>
      <c r="F9" s="13" t="s">
        <v>180</v>
      </c>
      <c r="G9" s="11"/>
      <c r="H9" s="11"/>
    </row>
    <row r="10" spans="1:8" s="4" customFormat="1" x14ac:dyDescent="0.35">
      <c r="A10" s="11">
        <v>7</v>
      </c>
      <c r="B10" s="11" t="s">
        <v>34</v>
      </c>
      <c r="C10" s="11" t="s">
        <v>41</v>
      </c>
      <c r="D10" s="29" t="s">
        <v>216</v>
      </c>
      <c r="E10" s="11">
        <v>3</v>
      </c>
      <c r="F10" s="13" t="s">
        <v>180</v>
      </c>
      <c r="G10" s="11"/>
      <c r="H10" s="11"/>
    </row>
    <row r="11" spans="1:8" s="4" customFormat="1" x14ac:dyDescent="0.35">
      <c r="A11" s="3">
        <v>8</v>
      </c>
      <c r="B11" s="3" t="s">
        <v>178</v>
      </c>
      <c r="C11" s="3" t="s">
        <v>183</v>
      </c>
      <c r="D11" s="30"/>
      <c r="E11" s="3">
        <v>3</v>
      </c>
      <c r="F11" s="12" t="s">
        <v>181</v>
      </c>
      <c r="G11" s="3"/>
      <c r="H11" s="3"/>
    </row>
    <row r="12" spans="1:8" s="4" customFormat="1" x14ac:dyDescent="0.35">
      <c r="A12" s="3">
        <v>9</v>
      </c>
      <c r="B12" s="3" t="s">
        <v>58</v>
      </c>
      <c r="C12" s="3" t="s">
        <v>50</v>
      </c>
      <c r="D12" s="30" t="s">
        <v>215</v>
      </c>
      <c r="E12" s="3">
        <v>3</v>
      </c>
      <c r="F12" s="12" t="s">
        <v>181</v>
      </c>
      <c r="G12" s="3" t="s">
        <v>63</v>
      </c>
      <c r="H12" s="3"/>
    </row>
    <row r="13" spans="1:8" s="4" customFormat="1" x14ac:dyDescent="0.35">
      <c r="A13" s="3">
        <v>10</v>
      </c>
      <c r="B13" s="3" t="s">
        <v>59</v>
      </c>
      <c r="C13" s="3" t="s">
        <v>51</v>
      </c>
      <c r="D13" s="30" t="s">
        <v>215</v>
      </c>
      <c r="E13" s="3">
        <v>4</v>
      </c>
      <c r="F13" s="12" t="s">
        <v>181</v>
      </c>
      <c r="G13" s="3"/>
      <c r="H13" s="3"/>
    </row>
    <row r="14" spans="1:8" s="4" customFormat="1" x14ac:dyDescent="0.35">
      <c r="A14" s="3">
        <v>11</v>
      </c>
      <c r="B14" s="3" t="s">
        <v>62</v>
      </c>
      <c r="C14" s="3" t="s">
        <v>54</v>
      </c>
      <c r="D14" s="30" t="s">
        <v>219</v>
      </c>
      <c r="E14" s="3">
        <v>3</v>
      </c>
      <c r="F14" s="12" t="s">
        <v>181</v>
      </c>
      <c r="G14" s="3" t="s">
        <v>33</v>
      </c>
      <c r="H14" s="3"/>
    </row>
    <row r="15" spans="1:8" s="4" customFormat="1" x14ac:dyDescent="0.35">
      <c r="A15" s="3">
        <v>12</v>
      </c>
      <c r="B15" s="3" t="s">
        <v>67</v>
      </c>
      <c r="C15" s="3" t="s">
        <v>75</v>
      </c>
      <c r="D15" s="30" t="s">
        <v>218</v>
      </c>
      <c r="E15" s="3">
        <v>3</v>
      </c>
      <c r="F15" s="12" t="s">
        <v>181</v>
      </c>
      <c r="G15" s="3"/>
      <c r="H15" s="3"/>
    </row>
    <row r="16" spans="1:8" s="4" customFormat="1" x14ac:dyDescent="0.35">
      <c r="A16" s="3">
        <v>13</v>
      </c>
      <c r="B16" s="3" t="s">
        <v>117</v>
      </c>
      <c r="C16" s="3" t="s">
        <v>118</v>
      </c>
      <c r="D16" s="30" t="s">
        <v>217</v>
      </c>
      <c r="E16" s="3">
        <v>2</v>
      </c>
      <c r="F16" s="12" t="s">
        <v>181</v>
      </c>
      <c r="G16" s="3"/>
      <c r="H16" s="3"/>
    </row>
    <row r="17" spans="1:8" s="4" customFormat="1" x14ac:dyDescent="0.35">
      <c r="A17" s="3">
        <v>14</v>
      </c>
      <c r="B17" s="3" t="s">
        <v>61</v>
      </c>
      <c r="C17" s="3" t="s">
        <v>53</v>
      </c>
      <c r="D17" s="30" t="s">
        <v>216</v>
      </c>
      <c r="E17" s="3">
        <v>3</v>
      </c>
      <c r="F17" s="12" t="s">
        <v>181</v>
      </c>
      <c r="G17" s="3"/>
      <c r="H17" s="3"/>
    </row>
    <row r="18" spans="1:8" s="4" customFormat="1" x14ac:dyDescent="0.35">
      <c r="A18" s="11">
        <v>15</v>
      </c>
      <c r="B18" s="11" t="s">
        <v>178</v>
      </c>
      <c r="C18" s="11" t="s">
        <v>186</v>
      </c>
      <c r="D18" s="29"/>
      <c r="E18" s="11">
        <v>3</v>
      </c>
      <c r="F18" s="13" t="s">
        <v>180</v>
      </c>
      <c r="G18" s="11"/>
      <c r="H18" s="11"/>
    </row>
    <row r="19" spans="1:8" s="4" customFormat="1" x14ac:dyDescent="0.35">
      <c r="A19" s="11">
        <v>16</v>
      </c>
      <c r="B19" s="11" t="s">
        <v>184</v>
      </c>
      <c r="C19" s="11" t="s">
        <v>74</v>
      </c>
      <c r="D19" s="29" t="s">
        <v>216</v>
      </c>
      <c r="E19" s="11">
        <v>3</v>
      </c>
      <c r="F19" s="13" t="s">
        <v>180</v>
      </c>
      <c r="G19" s="11" t="s">
        <v>63</v>
      </c>
      <c r="H19" s="11"/>
    </row>
    <row r="20" spans="1:8" s="4" customFormat="1" x14ac:dyDescent="0.35">
      <c r="A20" s="11">
        <v>17</v>
      </c>
      <c r="B20" s="11" t="s">
        <v>185</v>
      </c>
      <c r="C20" s="11" t="s">
        <v>110</v>
      </c>
      <c r="D20" s="29" t="s">
        <v>215</v>
      </c>
      <c r="E20" s="11">
        <v>3</v>
      </c>
      <c r="F20" s="13" t="s">
        <v>180</v>
      </c>
      <c r="G20" s="11" t="s">
        <v>63</v>
      </c>
      <c r="H20" s="11"/>
    </row>
    <row r="21" spans="1:8" s="4" customFormat="1" x14ac:dyDescent="0.35">
      <c r="A21" s="11">
        <v>18</v>
      </c>
      <c r="B21" s="11" t="s">
        <v>71</v>
      </c>
      <c r="C21" s="11" t="s">
        <v>79</v>
      </c>
      <c r="D21" s="29" t="s">
        <v>218</v>
      </c>
      <c r="E21" s="11">
        <v>3</v>
      </c>
      <c r="F21" s="13" t="s">
        <v>180</v>
      </c>
      <c r="G21" s="11" t="s">
        <v>61</v>
      </c>
      <c r="H21" s="11"/>
    </row>
    <row r="22" spans="1:8" s="4" customFormat="1" x14ac:dyDescent="0.35">
      <c r="A22" s="11">
        <v>19</v>
      </c>
      <c r="B22" s="11" t="s">
        <v>70</v>
      </c>
      <c r="C22" s="11" t="s">
        <v>78</v>
      </c>
      <c r="D22" s="29" t="s">
        <v>218</v>
      </c>
      <c r="E22" s="11">
        <v>3</v>
      </c>
      <c r="F22" s="13" t="s">
        <v>180</v>
      </c>
      <c r="G22" s="11"/>
      <c r="H22" s="11"/>
    </row>
    <row r="23" spans="1:8" s="4" customFormat="1" x14ac:dyDescent="0.35">
      <c r="A23" s="11">
        <v>20</v>
      </c>
      <c r="B23" s="11" t="s">
        <v>68</v>
      </c>
      <c r="C23" s="11" t="s">
        <v>76</v>
      </c>
      <c r="D23" s="29" t="s">
        <v>217</v>
      </c>
      <c r="E23" s="11">
        <v>3</v>
      </c>
      <c r="F23" s="13" t="s">
        <v>180</v>
      </c>
      <c r="G23" s="11" t="s">
        <v>61</v>
      </c>
      <c r="H23" s="11"/>
    </row>
    <row r="24" spans="1:8" s="4" customFormat="1" x14ac:dyDescent="0.35">
      <c r="A24" s="11">
        <v>21</v>
      </c>
      <c r="B24" s="11" t="s">
        <v>69</v>
      </c>
      <c r="C24" s="11" t="s">
        <v>77</v>
      </c>
      <c r="D24" s="29" t="s">
        <v>218</v>
      </c>
      <c r="E24" s="11">
        <v>3</v>
      </c>
      <c r="F24" s="13" t="s">
        <v>180</v>
      </c>
      <c r="G24" s="11" t="s">
        <v>62</v>
      </c>
      <c r="H24" s="11"/>
    </row>
    <row r="25" spans="1:8" s="4" customFormat="1" x14ac:dyDescent="0.35">
      <c r="A25" s="3">
        <v>22</v>
      </c>
      <c r="B25" s="3" t="s">
        <v>178</v>
      </c>
      <c r="C25" s="3" t="s">
        <v>187</v>
      </c>
      <c r="D25" s="30"/>
      <c r="E25" s="3">
        <v>3</v>
      </c>
      <c r="F25" s="12" t="s">
        <v>181</v>
      </c>
      <c r="G25" s="3"/>
      <c r="H25" s="3"/>
    </row>
    <row r="26" spans="1:8" s="4" customFormat="1" x14ac:dyDescent="0.35">
      <c r="A26" s="3">
        <v>23</v>
      </c>
      <c r="B26" s="3" t="s">
        <v>178</v>
      </c>
      <c r="C26" s="3" t="s">
        <v>188</v>
      </c>
      <c r="D26" s="30"/>
      <c r="E26" s="3">
        <v>3</v>
      </c>
      <c r="F26" s="12" t="s">
        <v>181</v>
      </c>
      <c r="G26" s="3"/>
      <c r="H26" s="3"/>
    </row>
    <row r="27" spans="1:8" s="4" customFormat="1" x14ac:dyDescent="0.35">
      <c r="A27" s="3">
        <v>24</v>
      </c>
      <c r="B27" s="3" t="s">
        <v>93</v>
      </c>
      <c r="C27" s="3" t="s">
        <v>94</v>
      </c>
      <c r="D27" s="30" t="s">
        <v>217</v>
      </c>
      <c r="E27" s="3">
        <v>3</v>
      </c>
      <c r="F27" s="12" t="s">
        <v>181</v>
      </c>
      <c r="G27" s="3" t="s">
        <v>61</v>
      </c>
      <c r="H27" s="3"/>
    </row>
    <row r="28" spans="1:8" s="4" customFormat="1" x14ac:dyDescent="0.35">
      <c r="A28" s="3">
        <v>25</v>
      </c>
      <c r="B28" s="3" t="s">
        <v>82</v>
      </c>
      <c r="C28" s="3" t="s">
        <v>83</v>
      </c>
      <c r="D28" s="30" t="s">
        <v>218</v>
      </c>
      <c r="E28" s="3">
        <v>3</v>
      </c>
      <c r="F28" s="12" t="s">
        <v>181</v>
      </c>
      <c r="G28" s="3" t="s">
        <v>69</v>
      </c>
      <c r="H28" s="3"/>
    </row>
    <row r="29" spans="1:8" s="4" customFormat="1" x14ac:dyDescent="0.35">
      <c r="A29" s="3">
        <v>26</v>
      </c>
      <c r="B29" s="3" t="s">
        <v>84</v>
      </c>
      <c r="C29" s="3" t="s">
        <v>85</v>
      </c>
      <c r="D29" s="30" t="s">
        <v>220</v>
      </c>
      <c r="E29" s="3">
        <v>3</v>
      </c>
      <c r="F29" s="12" t="s">
        <v>181</v>
      </c>
      <c r="G29" s="3" t="s">
        <v>62</v>
      </c>
      <c r="H29" s="3"/>
    </row>
    <row r="30" spans="1:8" s="4" customFormat="1" x14ac:dyDescent="0.35">
      <c r="A30" s="3">
        <v>27</v>
      </c>
      <c r="B30" s="3" t="s">
        <v>73</v>
      </c>
      <c r="C30" s="3" t="s">
        <v>81</v>
      </c>
      <c r="D30" s="30" t="s">
        <v>217</v>
      </c>
      <c r="E30" s="3">
        <v>3</v>
      </c>
      <c r="F30" s="12" t="s">
        <v>181</v>
      </c>
      <c r="G30" s="3" t="s">
        <v>61</v>
      </c>
      <c r="H30" s="3"/>
    </row>
    <row r="31" spans="1:8" s="4" customFormat="1" x14ac:dyDescent="0.35">
      <c r="A31" s="3">
        <v>28</v>
      </c>
      <c r="B31" s="3" t="s">
        <v>86</v>
      </c>
      <c r="C31" s="3" t="s">
        <v>87</v>
      </c>
      <c r="D31" s="30" t="s">
        <v>218</v>
      </c>
      <c r="E31" s="3">
        <v>3</v>
      </c>
      <c r="F31" s="12" t="s">
        <v>181</v>
      </c>
      <c r="G31" s="3" t="s">
        <v>202</v>
      </c>
      <c r="H31" s="3"/>
    </row>
    <row r="32" spans="1:8" s="4" customFormat="1" x14ac:dyDescent="0.35">
      <c r="A32" s="11">
        <v>29</v>
      </c>
      <c r="B32" s="11" t="s">
        <v>178</v>
      </c>
      <c r="C32" s="11" t="s">
        <v>190</v>
      </c>
      <c r="D32" s="29"/>
      <c r="E32" s="11">
        <v>3</v>
      </c>
      <c r="F32" s="13" t="s">
        <v>180</v>
      </c>
      <c r="G32" s="11"/>
      <c r="H32" s="11"/>
    </row>
    <row r="33" spans="1:8" s="4" customFormat="1" x14ac:dyDescent="0.35">
      <c r="A33" s="11">
        <v>30</v>
      </c>
      <c r="B33" s="11" t="s">
        <v>178</v>
      </c>
      <c r="C33" s="11" t="s">
        <v>191</v>
      </c>
      <c r="D33" s="29"/>
      <c r="E33" s="11">
        <v>3</v>
      </c>
      <c r="F33" s="13" t="s">
        <v>180</v>
      </c>
      <c r="G33" s="11"/>
      <c r="H33" s="11"/>
    </row>
    <row r="34" spans="1:8" s="4" customFormat="1" x14ac:dyDescent="0.35">
      <c r="A34" s="11">
        <v>31</v>
      </c>
      <c r="B34" s="11" t="s">
        <v>99</v>
      </c>
      <c r="C34" s="11" t="s">
        <v>100</v>
      </c>
      <c r="D34" s="29" t="s">
        <v>219</v>
      </c>
      <c r="E34" s="11">
        <v>3</v>
      </c>
      <c r="F34" s="13" t="s">
        <v>180</v>
      </c>
      <c r="G34" s="11"/>
      <c r="H34" s="11"/>
    </row>
    <row r="35" spans="1:8" s="4" customFormat="1" x14ac:dyDescent="0.35">
      <c r="A35" s="11">
        <v>32</v>
      </c>
      <c r="B35" s="11" t="s">
        <v>101</v>
      </c>
      <c r="C35" s="11" t="s">
        <v>102</v>
      </c>
      <c r="D35" s="29" t="s">
        <v>217</v>
      </c>
      <c r="E35" s="11">
        <v>3</v>
      </c>
      <c r="F35" s="13" t="s">
        <v>180</v>
      </c>
      <c r="G35" s="11" t="s">
        <v>93</v>
      </c>
      <c r="H35" s="11"/>
    </row>
    <row r="36" spans="1:8" s="4" customFormat="1" x14ac:dyDescent="0.35">
      <c r="A36" s="11">
        <v>33</v>
      </c>
      <c r="B36" s="11" t="s">
        <v>103</v>
      </c>
      <c r="C36" s="11" t="s">
        <v>104</v>
      </c>
      <c r="D36" s="29" t="s">
        <v>219</v>
      </c>
      <c r="E36" s="11">
        <v>3</v>
      </c>
      <c r="F36" s="13" t="s">
        <v>180</v>
      </c>
      <c r="G36" s="11" t="s">
        <v>84</v>
      </c>
      <c r="H36" s="11"/>
    </row>
    <row r="37" spans="1:8" s="4" customFormat="1" x14ac:dyDescent="0.35">
      <c r="A37" s="11">
        <v>34</v>
      </c>
      <c r="B37" s="11" t="s">
        <v>189</v>
      </c>
      <c r="C37" s="11" t="s">
        <v>192</v>
      </c>
      <c r="D37" s="29"/>
      <c r="E37" s="11">
        <v>3</v>
      </c>
      <c r="F37" s="13" t="s">
        <v>180</v>
      </c>
      <c r="G37" s="11"/>
      <c r="H37" s="11"/>
    </row>
    <row r="38" spans="1:8" s="4" customFormat="1" x14ac:dyDescent="0.35">
      <c r="A38" s="11">
        <v>35</v>
      </c>
      <c r="B38" s="11" t="s">
        <v>189</v>
      </c>
      <c r="C38" s="11" t="s">
        <v>193</v>
      </c>
      <c r="D38" s="29"/>
      <c r="E38" s="11">
        <v>3</v>
      </c>
      <c r="F38" s="13" t="s">
        <v>180</v>
      </c>
      <c r="G38" s="11"/>
      <c r="H38" s="11"/>
    </row>
    <row r="39" spans="1:8" s="4" customFormat="1" x14ac:dyDescent="0.35">
      <c r="A39" s="3">
        <v>36</v>
      </c>
      <c r="B39" s="3" t="s">
        <v>178</v>
      </c>
      <c r="C39" s="3" t="s">
        <v>195</v>
      </c>
      <c r="D39" s="30"/>
      <c r="E39" s="3">
        <v>3</v>
      </c>
      <c r="F39" s="12" t="s">
        <v>181</v>
      </c>
      <c r="G39" s="3"/>
      <c r="H39" s="3"/>
    </row>
    <row r="40" spans="1:8" s="4" customFormat="1" x14ac:dyDescent="0.35">
      <c r="A40" s="3">
        <v>37</v>
      </c>
      <c r="B40" s="3" t="s">
        <v>113</v>
      </c>
      <c r="C40" s="3" t="s">
        <v>114</v>
      </c>
      <c r="D40" s="30" t="s">
        <v>221</v>
      </c>
      <c r="E40" s="3">
        <v>1</v>
      </c>
      <c r="F40" s="12" t="s">
        <v>181</v>
      </c>
      <c r="G40" s="3"/>
      <c r="H40" s="3"/>
    </row>
    <row r="41" spans="1:8" s="4" customFormat="1" x14ac:dyDescent="0.35">
      <c r="A41" s="3">
        <v>38</v>
      </c>
      <c r="B41" s="3" t="s">
        <v>115</v>
      </c>
      <c r="C41" s="3" t="s">
        <v>116</v>
      </c>
      <c r="D41" s="30" t="s">
        <v>221</v>
      </c>
      <c r="E41" s="3">
        <v>1</v>
      </c>
      <c r="F41" s="12" t="s">
        <v>181</v>
      </c>
      <c r="G41" s="3"/>
      <c r="H41" s="3"/>
    </row>
    <row r="42" spans="1:8" s="4" customFormat="1" x14ac:dyDescent="0.35">
      <c r="A42" s="3">
        <v>39</v>
      </c>
      <c r="B42" s="3" t="s">
        <v>189</v>
      </c>
      <c r="C42" s="3" t="s">
        <v>196</v>
      </c>
      <c r="D42" s="30"/>
      <c r="E42" s="3">
        <v>3</v>
      </c>
      <c r="F42" s="12" t="s">
        <v>181</v>
      </c>
      <c r="G42" s="3"/>
      <c r="H42" s="3"/>
    </row>
    <row r="43" spans="1:8" s="4" customFormat="1" x14ac:dyDescent="0.35">
      <c r="A43" s="3">
        <v>40</v>
      </c>
      <c r="B43" s="3" t="s">
        <v>189</v>
      </c>
      <c r="C43" s="3" t="s">
        <v>197</v>
      </c>
      <c r="D43" s="30"/>
      <c r="E43" s="3">
        <v>3</v>
      </c>
      <c r="F43" s="12" t="s">
        <v>181</v>
      </c>
      <c r="G43" s="3"/>
      <c r="H43" s="3"/>
    </row>
    <row r="44" spans="1:8" s="4" customFormat="1" x14ac:dyDescent="0.35">
      <c r="A44" s="3">
        <v>41</v>
      </c>
      <c r="B44" s="3" t="s">
        <v>194</v>
      </c>
      <c r="C44" s="3" t="s">
        <v>198</v>
      </c>
      <c r="D44" s="30"/>
      <c r="E44" s="3">
        <v>3</v>
      </c>
      <c r="F44" s="12" t="s">
        <v>181</v>
      </c>
      <c r="G44" s="3"/>
      <c r="H44" s="3"/>
    </row>
    <row r="45" spans="1:8" s="4" customFormat="1" x14ac:dyDescent="0.35">
      <c r="A45" s="11">
        <v>42</v>
      </c>
      <c r="B45" s="11" t="s">
        <v>123</v>
      </c>
      <c r="C45" s="11" t="s">
        <v>124</v>
      </c>
      <c r="D45" s="29" t="s">
        <v>221</v>
      </c>
      <c r="E45" s="11">
        <v>6</v>
      </c>
      <c r="F45" s="13" t="s">
        <v>180</v>
      </c>
      <c r="G45" s="11"/>
      <c r="H45" s="11"/>
    </row>
    <row r="46" spans="1:8" s="4" customFormat="1" x14ac:dyDescent="0.35">
      <c r="A46" s="3">
        <v>43</v>
      </c>
      <c r="B46" s="3" t="s">
        <v>178</v>
      </c>
      <c r="C46" s="3" t="s">
        <v>199</v>
      </c>
      <c r="D46" s="30"/>
      <c r="E46" s="3">
        <v>3</v>
      </c>
      <c r="F46" s="12" t="s">
        <v>181</v>
      </c>
      <c r="G46" s="3"/>
      <c r="H46" s="3"/>
    </row>
    <row r="47" spans="1:8" s="4" customFormat="1" x14ac:dyDescent="0.35">
      <c r="A47" s="3">
        <v>44</v>
      </c>
      <c r="B47" s="3" t="s">
        <v>178</v>
      </c>
      <c r="C47" s="3" t="s">
        <v>200</v>
      </c>
      <c r="D47" s="30"/>
      <c r="E47" s="3">
        <v>3</v>
      </c>
      <c r="F47" s="12" t="s">
        <v>181</v>
      </c>
      <c r="G47" s="3"/>
      <c r="H47" s="3"/>
    </row>
    <row r="48" spans="1:8" s="4" customFormat="1" x14ac:dyDescent="0.35">
      <c r="A48" s="3">
        <v>45</v>
      </c>
      <c r="B48" s="3" t="s">
        <v>125</v>
      </c>
      <c r="C48" s="3" t="s">
        <v>126</v>
      </c>
      <c r="D48" s="30" t="s">
        <v>221</v>
      </c>
      <c r="E48" s="3">
        <v>3</v>
      </c>
      <c r="F48" s="12" t="s">
        <v>181</v>
      </c>
      <c r="G48" s="3"/>
      <c r="H48" s="3"/>
    </row>
    <row r="49" spans="1:8" s="4" customFormat="1" x14ac:dyDescent="0.35">
      <c r="A49" s="3">
        <v>46</v>
      </c>
      <c r="B49" s="3" t="s">
        <v>194</v>
      </c>
      <c r="C49" s="3" t="s">
        <v>201</v>
      </c>
      <c r="D49" s="30"/>
      <c r="E49" s="3">
        <v>3</v>
      </c>
      <c r="F49" s="12" t="s">
        <v>181</v>
      </c>
      <c r="G49" s="3"/>
      <c r="H49" s="3"/>
    </row>
    <row r="50" spans="1:8" x14ac:dyDescent="0.8">
      <c r="A50" s="43" t="s">
        <v>167</v>
      </c>
      <c r="B50" s="43"/>
      <c r="C50" s="43"/>
      <c r="D50" s="43"/>
      <c r="E50" s="31">
        <f>SUM(E4:E49)</f>
        <v>135</v>
      </c>
    </row>
    <row r="52" spans="1:8" x14ac:dyDescent="0.8">
      <c r="A52" s="35" t="s">
        <v>203</v>
      </c>
      <c r="B52" s="35"/>
      <c r="C52" s="35"/>
      <c r="D52" s="35"/>
      <c r="E52" s="3" t="s">
        <v>172</v>
      </c>
      <c r="F52" s="12" t="s">
        <v>171</v>
      </c>
    </row>
    <row r="53" spans="1:8" x14ac:dyDescent="0.8">
      <c r="A53" s="36" t="s">
        <v>204</v>
      </c>
      <c r="B53" s="36"/>
      <c r="C53" s="36" t="s">
        <v>205</v>
      </c>
      <c r="D53" s="26" t="s">
        <v>206</v>
      </c>
      <c r="E53" s="16">
        <f>SUMIF(D4:D49,"กลุ่มวิชาภาษาและการสื่อสาร",E4:E49)</f>
        <v>0</v>
      </c>
      <c r="F53" s="16">
        <v>12</v>
      </c>
    </row>
    <row r="54" spans="1:8" x14ac:dyDescent="0.8">
      <c r="A54" s="36"/>
      <c r="B54" s="36"/>
      <c r="C54" s="36"/>
      <c r="D54" s="27" t="s">
        <v>207</v>
      </c>
      <c r="E54" s="16">
        <f>SUMIF(D4:D49,"กลุ่มวิชาสุขภาพ",E4:E49)</f>
        <v>0</v>
      </c>
      <c r="F54" s="16">
        <v>3</v>
      </c>
    </row>
    <row r="55" spans="1:8" x14ac:dyDescent="0.8">
      <c r="A55" s="36"/>
      <c r="B55" s="36"/>
      <c r="C55" s="36"/>
      <c r="D55" s="27" t="s">
        <v>208</v>
      </c>
      <c r="E55" s="16">
        <f>SUMIF(D4:D49,"กลุ่มวิชาบูรณาการ",E4:E49)</f>
        <v>0</v>
      </c>
      <c r="F55" s="16">
        <v>9</v>
      </c>
    </row>
    <row r="56" spans="1:8" x14ac:dyDescent="0.8">
      <c r="A56" s="36"/>
      <c r="B56" s="36"/>
      <c r="C56" s="38" t="s">
        <v>209</v>
      </c>
      <c r="D56" s="27" t="s">
        <v>210</v>
      </c>
      <c r="E56" s="16">
        <f>SUMIF(D4:D49,"กลุ่มวิชาสังคมศาสตร์และมนุษยศาสตร์",E4:E49)</f>
        <v>0</v>
      </c>
      <c r="F56" s="16">
        <v>3</v>
      </c>
    </row>
    <row r="57" spans="1:8" x14ac:dyDescent="0.8">
      <c r="A57" s="36"/>
      <c r="B57" s="36"/>
      <c r="C57" s="38"/>
      <c r="D57" s="27" t="s">
        <v>211</v>
      </c>
      <c r="E57" s="16">
        <f>SUMIF(D4:D49,"กลุ่มวิชาวิทยาศาสตร์และคณิตศาสตร์",E4:E49)</f>
        <v>0</v>
      </c>
      <c r="F57" s="16">
        <v>3</v>
      </c>
    </row>
    <row r="58" spans="1:8" x14ac:dyDescent="0.8">
      <c r="A58" s="37" t="s">
        <v>212</v>
      </c>
      <c r="B58" s="37"/>
      <c r="C58" s="39" t="s">
        <v>213</v>
      </c>
      <c r="D58" s="28" t="s">
        <v>215</v>
      </c>
      <c r="E58" s="17">
        <f>SUMIF(D4:D49,"กลุ่มวิชาพื้นฐานทางวิทยาศาสตร์และคณิตศาสตร์",E4:E49)</f>
        <v>13</v>
      </c>
      <c r="F58" s="17">
        <v>10</v>
      </c>
    </row>
    <row r="59" spans="1:8" x14ac:dyDescent="0.8">
      <c r="A59" s="37"/>
      <c r="B59" s="37"/>
      <c r="C59" s="39"/>
      <c r="D59" s="28" t="s">
        <v>216</v>
      </c>
      <c r="E59" s="17">
        <f>SUMIF(D4:D49,"กลุ่มวิชาพื้นฐานทางวิศวกรรมศาสตร์",E4:E49)</f>
        <v>19</v>
      </c>
      <c r="F59" s="17">
        <v>22</v>
      </c>
    </row>
    <row r="60" spans="1:8" x14ac:dyDescent="0.8">
      <c r="A60" s="37"/>
      <c r="B60" s="37"/>
      <c r="C60" s="39" t="s">
        <v>214</v>
      </c>
      <c r="D60" s="28" t="s">
        <v>217</v>
      </c>
      <c r="E60" s="17">
        <f>SUMIF(D4:D49,"กลุ่มฮาร์ดแวร์และสถาปัตยกรรมคอมพิวเตอร์",E4:E49)</f>
        <v>14</v>
      </c>
      <c r="F60" s="17">
        <v>14</v>
      </c>
    </row>
    <row r="61" spans="1:8" x14ac:dyDescent="0.8">
      <c r="A61" s="37"/>
      <c r="B61" s="37"/>
      <c r="C61" s="39"/>
      <c r="D61" s="28" t="s">
        <v>218</v>
      </c>
      <c r="E61" s="17">
        <f>SUMIF(D4:D49,"กลุ่มโครงสร้างพื้นฐานของระบบ",E4:E49)</f>
        <v>18</v>
      </c>
      <c r="F61" s="17">
        <v>18</v>
      </c>
    </row>
    <row r="62" spans="1:8" x14ac:dyDescent="0.8">
      <c r="A62" s="37"/>
      <c r="B62" s="37"/>
      <c r="C62" s="39"/>
      <c r="D62" s="28" t="s">
        <v>219</v>
      </c>
      <c r="E62" s="17">
        <f>SUMIF(D4:D49,"กลุ่มเทคโนโลยีและวิธีการทางซอฟต์แวร์",E4:E49)</f>
        <v>9</v>
      </c>
      <c r="F62" s="17">
        <v>9</v>
      </c>
    </row>
    <row r="63" spans="1:8" x14ac:dyDescent="0.8">
      <c r="A63" s="37"/>
      <c r="B63" s="37"/>
      <c r="C63" s="39"/>
      <c r="D63" s="28" t="s">
        <v>220</v>
      </c>
      <c r="E63" s="17">
        <f>SUMIF(D4:D49,"กลุ่มเทคโนโลยีเพื่องานประยุกต์",E4:E49)</f>
        <v>3</v>
      </c>
      <c r="F63" s="17">
        <v>3</v>
      </c>
    </row>
    <row r="64" spans="1:8" x14ac:dyDescent="0.8">
      <c r="A64" s="37"/>
      <c r="B64" s="37"/>
      <c r="C64" s="39"/>
      <c r="D64" s="28" t="s">
        <v>221</v>
      </c>
      <c r="E64" s="17">
        <f>SUMIF(D4:D49,"กลุ่มฝึกวิชาชีพและโครงงาน",E4:E49)</f>
        <v>11</v>
      </c>
      <c r="F64" s="17">
        <v>11</v>
      </c>
    </row>
    <row r="65" spans="1:6" x14ac:dyDescent="0.8">
      <c r="A65" s="37"/>
      <c r="B65" s="37"/>
      <c r="C65" s="39" t="s">
        <v>222</v>
      </c>
      <c r="D65" s="39"/>
      <c r="E65" s="17">
        <f>SUMIF(D4:D49,"กลุ่มวิชาภาษาและการสื่อสาร",E4:E49)</f>
        <v>0</v>
      </c>
      <c r="F65" s="17">
        <v>12</v>
      </c>
    </row>
    <row r="66" spans="1:6" x14ac:dyDescent="0.8">
      <c r="A66" s="32" t="s">
        <v>223</v>
      </c>
      <c r="B66" s="33"/>
      <c r="C66" s="33"/>
      <c r="D66" s="34"/>
      <c r="E66" s="18">
        <f>SUMIF(D4:D49,"กลุ่มวิชาภาษาและการสื่อสาร",E4:E49)</f>
        <v>0</v>
      </c>
      <c r="F66" s="18">
        <v>6</v>
      </c>
    </row>
    <row r="67" spans="1:6" x14ac:dyDescent="0.8">
      <c r="A67" s="40" t="s">
        <v>167</v>
      </c>
      <c r="B67" s="41"/>
      <c r="C67" s="41"/>
      <c r="D67" s="42"/>
      <c r="E67" s="2">
        <f>SUM(E53:E66)</f>
        <v>87</v>
      </c>
      <c r="F67" s="2">
        <f>SUM(F53:F66)</f>
        <v>135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67:D67"/>
    <mergeCell ref="A50:D50"/>
    <mergeCell ref="A52:D52"/>
    <mergeCell ref="A66:D66"/>
    <mergeCell ref="A2:H2"/>
    <mergeCell ref="A1:H1"/>
    <mergeCell ref="A53:B57"/>
    <mergeCell ref="A58:B65"/>
    <mergeCell ref="C53:C55"/>
    <mergeCell ref="C56:C57"/>
    <mergeCell ref="C58:C59"/>
    <mergeCell ref="C60:C64"/>
    <mergeCell ref="C65:D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DDE1-92DE-4A19-9EAA-D9EF9EA969D8}">
  <dimension ref="A1:N62"/>
  <sheetViews>
    <sheetView zoomScale="70" zoomScaleNormal="70" workbookViewId="0">
      <selection activeCell="H3" sqref="H3"/>
    </sheetView>
  </sheetViews>
  <sheetFormatPr defaultColWidth="8.7265625" defaultRowHeight="24" x14ac:dyDescent="0.8"/>
  <cols>
    <col min="1" max="1" width="5" style="1" customWidth="1"/>
    <col min="2" max="2" width="15" style="1" customWidth="1"/>
    <col min="3" max="3" width="46.36328125" style="1" bestFit="1" customWidth="1"/>
    <col min="4" max="4" width="33.54296875" style="1" bestFit="1" customWidth="1"/>
    <col min="5" max="5" width="13.7265625" style="1" bestFit="1" customWidth="1"/>
    <col min="6" max="6" width="19.36328125" style="1" bestFit="1" customWidth="1"/>
    <col min="7" max="7" width="22.36328125" style="1" bestFit="1" customWidth="1"/>
    <col min="8" max="8" width="12" style="1" bestFit="1" customWidth="1"/>
    <col min="9" max="14" width="16.81640625" style="1" bestFit="1" customWidth="1"/>
    <col min="15" max="16384" width="8.7265625" style="1"/>
  </cols>
  <sheetData>
    <row r="1" spans="1:14" s="4" customFormat="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s="4" customFormat="1" x14ac:dyDescent="0.35">
      <c r="A2" s="35" t="s">
        <v>154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s="4" customFormat="1" x14ac:dyDescent="0.35">
      <c r="A3" s="3" t="s">
        <v>1</v>
      </c>
      <c r="B3" s="3" t="s">
        <v>2</v>
      </c>
      <c r="C3" s="3" t="s">
        <v>3</v>
      </c>
      <c r="D3" s="3" t="s">
        <v>6</v>
      </c>
      <c r="E3" s="3" t="s">
        <v>4</v>
      </c>
      <c r="F3" s="3" t="s">
        <v>158</v>
      </c>
      <c r="G3" s="3" t="s">
        <v>5</v>
      </c>
      <c r="H3" s="3" t="s">
        <v>224</v>
      </c>
      <c r="I3" s="3" t="s">
        <v>145</v>
      </c>
      <c r="J3" s="3" t="s">
        <v>146</v>
      </c>
      <c r="K3" s="3" t="s">
        <v>147</v>
      </c>
      <c r="L3" s="3" t="s">
        <v>148</v>
      </c>
      <c r="M3" s="3" t="s">
        <v>149</v>
      </c>
      <c r="N3" s="3" t="s">
        <v>150</v>
      </c>
    </row>
    <row r="4" spans="1:14" s="4" customFormat="1" x14ac:dyDescent="0.35">
      <c r="A4" s="11">
        <v>1</v>
      </c>
      <c r="B4" s="11" t="s">
        <v>30</v>
      </c>
      <c r="C4" s="11" t="s">
        <v>36</v>
      </c>
      <c r="D4" s="11" t="s">
        <v>43</v>
      </c>
      <c r="E4" s="11">
        <v>3</v>
      </c>
      <c r="F4" s="13" t="s">
        <v>175</v>
      </c>
      <c r="G4" s="11"/>
      <c r="H4" s="11"/>
      <c r="I4" s="3" t="s">
        <v>143</v>
      </c>
      <c r="J4" s="3" t="s">
        <v>139</v>
      </c>
      <c r="K4" s="3" t="s">
        <v>139</v>
      </c>
      <c r="L4" s="3" t="s">
        <v>139</v>
      </c>
      <c r="M4" s="3" t="s">
        <v>138</v>
      </c>
      <c r="N4" s="3" t="s">
        <v>144</v>
      </c>
    </row>
    <row r="5" spans="1:14" s="4" customFormat="1" x14ac:dyDescent="0.35">
      <c r="A5" s="11">
        <v>2</v>
      </c>
      <c r="B5" s="11" t="s">
        <v>31</v>
      </c>
      <c r="C5" s="11" t="s">
        <v>37</v>
      </c>
      <c r="D5" s="11" t="s">
        <v>44</v>
      </c>
      <c r="E5" s="11">
        <v>3</v>
      </c>
      <c r="F5" s="13" t="s">
        <v>175</v>
      </c>
      <c r="G5" s="11"/>
      <c r="H5" s="11"/>
      <c r="I5" s="3" t="s">
        <v>139</v>
      </c>
      <c r="J5" s="3" t="s">
        <v>139</v>
      </c>
      <c r="K5" s="3" t="s">
        <v>139</v>
      </c>
      <c r="L5" s="3" t="s">
        <v>139</v>
      </c>
      <c r="M5" s="3" t="s">
        <v>139</v>
      </c>
      <c r="N5" s="3" t="s">
        <v>139</v>
      </c>
    </row>
    <row r="6" spans="1:14" s="4" customFormat="1" x14ac:dyDescent="0.35">
      <c r="A6" s="11">
        <v>3</v>
      </c>
      <c r="B6" s="11" t="s">
        <v>63</v>
      </c>
      <c r="C6" s="11" t="s">
        <v>38</v>
      </c>
      <c r="D6" s="11" t="s">
        <v>45</v>
      </c>
      <c r="E6" s="11">
        <v>3</v>
      </c>
      <c r="F6" s="13" t="s">
        <v>175</v>
      </c>
      <c r="G6" s="11"/>
      <c r="H6" s="11"/>
      <c r="I6" s="3" t="s">
        <v>144</v>
      </c>
      <c r="J6" s="3" t="s">
        <v>139</v>
      </c>
      <c r="K6" s="3" t="s">
        <v>144</v>
      </c>
      <c r="L6" s="3" t="s">
        <v>139</v>
      </c>
      <c r="M6" s="3" t="s">
        <v>140</v>
      </c>
      <c r="N6" s="3" t="s">
        <v>141</v>
      </c>
    </row>
    <row r="7" spans="1:14" s="4" customFormat="1" x14ac:dyDescent="0.35">
      <c r="A7" s="11">
        <v>4</v>
      </c>
      <c r="B7" s="11" t="s">
        <v>32</v>
      </c>
      <c r="C7" s="11" t="s">
        <v>39</v>
      </c>
      <c r="D7" s="11" t="s">
        <v>45</v>
      </c>
      <c r="E7" s="11">
        <v>3</v>
      </c>
      <c r="F7" s="13" t="s">
        <v>175</v>
      </c>
      <c r="G7" s="11"/>
      <c r="H7" s="11"/>
      <c r="I7" s="3" t="s">
        <v>144</v>
      </c>
      <c r="J7" s="3" t="s">
        <v>139</v>
      </c>
      <c r="K7" s="3" t="s">
        <v>138</v>
      </c>
      <c r="L7" s="3" t="s">
        <v>139</v>
      </c>
      <c r="M7" s="3" t="s">
        <v>143</v>
      </c>
      <c r="N7" s="3" t="s">
        <v>144</v>
      </c>
    </row>
    <row r="8" spans="1:14" s="4" customFormat="1" x14ac:dyDescent="0.35">
      <c r="A8" s="11">
        <v>5</v>
      </c>
      <c r="B8" s="11" t="s">
        <v>33</v>
      </c>
      <c r="C8" s="11" t="s">
        <v>40</v>
      </c>
      <c r="D8" s="11" t="s">
        <v>45</v>
      </c>
      <c r="E8" s="11">
        <v>3</v>
      </c>
      <c r="F8" s="13" t="s">
        <v>175</v>
      </c>
      <c r="G8" s="11"/>
      <c r="H8" s="11"/>
      <c r="I8" s="3" t="s">
        <v>144</v>
      </c>
      <c r="J8" s="3" t="s">
        <v>142</v>
      </c>
      <c r="K8" s="3" t="s">
        <v>143</v>
      </c>
      <c r="L8" s="3" t="s">
        <v>144</v>
      </c>
      <c r="M8" s="3" t="s">
        <v>144</v>
      </c>
      <c r="N8" s="3" t="s">
        <v>144</v>
      </c>
    </row>
    <row r="9" spans="1:14" s="4" customFormat="1" x14ac:dyDescent="0.35">
      <c r="A9" s="11">
        <v>6</v>
      </c>
      <c r="B9" s="11" t="s">
        <v>34</v>
      </c>
      <c r="C9" s="11" t="s">
        <v>41</v>
      </c>
      <c r="D9" s="11" t="s">
        <v>45</v>
      </c>
      <c r="E9" s="11">
        <v>3</v>
      </c>
      <c r="F9" s="13" t="s">
        <v>175</v>
      </c>
      <c r="G9" s="11"/>
      <c r="H9" s="11"/>
      <c r="I9" s="3" t="s">
        <v>144</v>
      </c>
      <c r="J9" s="3" t="s">
        <v>139</v>
      </c>
      <c r="K9" s="3" t="s">
        <v>140</v>
      </c>
      <c r="L9" s="3" t="s">
        <v>138</v>
      </c>
      <c r="M9" s="3" t="s">
        <v>144</v>
      </c>
      <c r="N9" s="3" t="s">
        <v>140</v>
      </c>
    </row>
    <row r="10" spans="1:14" s="4" customFormat="1" x14ac:dyDescent="0.35">
      <c r="A10" s="11">
        <v>7</v>
      </c>
      <c r="B10" s="11" t="s">
        <v>35</v>
      </c>
      <c r="C10" s="11" t="s">
        <v>42</v>
      </c>
      <c r="D10" s="11" t="s">
        <v>46</v>
      </c>
      <c r="E10" s="11">
        <v>3</v>
      </c>
      <c r="F10" s="13" t="s">
        <v>175</v>
      </c>
      <c r="G10" s="11"/>
      <c r="H10" s="11"/>
      <c r="I10" s="3" t="s">
        <v>139</v>
      </c>
      <c r="J10" s="3" t="s">
        <v>139</v>
      </c>
      <c r="K10" s="3" t="s">
        <v>139</v>
      </c>
      <c r="L10" s="3" t="s">
        <v>139</v>
      </c>
      <c r="M10" s="3" t="s">
        <v>142</v>
      </c>
      <c r="N10" s="3" t="s">
        <v>139</v>
      </c>
    </row>
    <row r="11" spans="1:14" s="4" customFormat="1" x14ac:dyDescent="0.35">
      <c r="A11" s="11">
        <v>8</v>
      </c>
      <c r="B11" s="3" t="s">
        <v>55</v>
      </c>
      <c r="C11" s="3" t="s">
        <v>47</v>
      </c>
      <c r="D11" s="3" t="s">
        <v>43</v>
      </c>
      <c r="E11" s="3">
        <v>3</v>
      </c>
      <c r="F11" s="12" t="s">
        <v>176</v>
      </c>
      <c r="G11" s="3"/>
      <c r="H11" s="3"/>
      <c r="I11" s="3" t="s">
        <v>140</v>
      </c>
      <c r="J11" s="3" t="s">
        <v>139</v>
      </c>
      <c r="K11" s="3" t="s">
        <v>143</v>
      </c>
      <c r="L11" s="3" t="s">
        <v>139</v>
      </c>
      <c r="M11" s="3" t="s">
        <v>138</v>
      </c>
      <c r="N11" s="3" t="s">
        <v>144</v>
      </c>
    </row>
    <row r="12" spans="1:14" s="4" customFormat="1" x14ac:dyDescent="0.35">
      <c r="A12" s="11">
        <v>9</v>
      </c>
      <c r="B12" s="3" t="s">
        <v>56</v>
      </c>
      <c r="C12" s="3" t="s">
        <v>48</v>
      </c>
      <c r="D12" s="3" t="s">
        <v>64</v>
      </c>
      <c r="E12" s="3">
        <v>3</v>
      </c>
      <c r="F12" s="12" t="s">
        <v>176</v>
      </c>
      <c r="G12" s="3"/>
      <c r="H12" s="3"/>
      <c r="I12" s="3" t="s">
        <v>139</v>
      </c>
      <c r="J12" s="3" t="s">
        <v>139</v>
      </c>
      <c r="K12" s="3" t="s">
        <v>142</v>
      </c>
      <c r="L12" s="3" t="s">
        <v>139</v>
      </c>
      <c r="M12" s="3" t="s">
        <v>139</v>
      </c>
      <c r="N12" s="3" t="s">
        <v>139</v>
      </c>
    </row>
    <row r="13" spans="1:14" s="4" customFormat="1" x14ac:dyDescent="0.35">
      <c r="A13" s="11">
        <v>10</v>
      </c>
      <c r="B13" s="3" t="s">
        <v>57</v>
      </c>
      <c r="C13" s="3" t="s">
        <v>49</v>
      </c>
      <c r="D13" s="3" t="s">
        <v>43</v>
      </c>
      <c r="E13" s="3">
        <v>3</v>
      </c>
      <c r="F13" s="12" t="s">
        <v>176</v>
      </c>
      <c r="G13" s="3"/>
      <c r="H13" s="3"/>
      <c r="I13" s="3" t="s">
        <v>143</v>
      </c>
      <c r="J13" s="3" t="s">
        <v>139</v>
      </c>
      <c r="K13" s="3" t="s">
        <v>138</v>
      </c>
      <c r="L13" s="3" t="s">
        <v>139</v>
      </c>
      <c r="M13" s="3" t="s">
        <v>138</v>
      </c>
      <c r="N13" s="3" t="s">
        <v>138</v>
      </c>
    </row>
    <row r="14" spans="1:14" s="4" customFormat="1" x14ac:dyDescent="0.35">
      <c r="A14" s="11">
        <v>11</v>
      </c>
      <c r="B14" s="3" t="s">
        <v>58</v>
      </c>
      <c r="C14" s="3" t="s">
        <v>50</v>
      </c>
      <c r="D14" s="3" t="s">
        <v>45</v>
      </c>
      <c r="E14" s="3">
        <v>3</v>
      </c>
      <c r="F14" s="12" t="s">
        <v>176</v>
      </c>
      <c r="G14" s="3" t="s">
        <v>63</v>
      </c>
      <c r="H14" s="3"/>
      <c r="I14" s="3" t="s">
        <v>141</v>
      </c>
      <c r="J14" s="3" t="s">
        <v>139</v>
      </c>
      <c r="K14" s="3" t="s">
        <v>140</v>
      </c>
      <c r="L14" s="3" t="s">
        <v>139</v>
      </c>
      <c r="M14" s="3" t="s">
        <v>139</v>
      </c>
      <c r="N14" s="3" t="s">
        <v>138</v>
      </c>
    </row>
    <row r="15" spans="1:14" s="4" customFormat="1" x14ac:dyDescent="0.35">
      <c r="A15" s="11">
        <v>12</v>
      </c>
      <c r="B15" s="3" t="s">
        <v>59</v>
      </c>
      <c r="C15" s="3" t="s">
        <v>51</v>
      </c>
      <c r="D15" s="3" t="s">
        <v>45</v>
      </c>
      <c r="E15" s="3">
        <v>4</v>
      </c>
      <c r="F15" s="12" t="s">
        <v>176</v>
      </c>
      <c r="G15" s="3"/>
      <c r="H15" s="3"/>
      <c r="I15" s="3" t="s">
        <v>143</v>
      </c>
      <c r="J15" s="3" t="s">
        <v>139</v>
      </c>
      <c r="K15" s="3" t="s">
        <v>143</v>
      </c>
      <c r="L15" s="3" t="s">
        <v>142</v>
      </c>
      <c r="M15" s="3" t="s">
        <v>142</v>
      </c>
      <c r="N15" s="3" t="s">
        <v>142</v>
      </c>
    </row>
    <row r="16" spans="1:14" s="4" customFormat="1" x14ac:dyDescent="0.35">
      <c r="A16" s="11">
        <v>13</v>
      </c>
      <c r="B16" s="3" t="s">
        <v>60</v>
      </c>
      <c r="C16" s="3" t="s">
        <v>52</v>
      </c>
      <c r="D16" s="3" t="s">
        <v>45</v>
      </c>
      <c r="E16" s="3">
        <v>1</v>
      </c>
      <c r="F16" s="12" t="s">
        <v>176</v>
      </c>
      <c r="G16" s="3"/>
      <c r="H16" s="3"/>
      <c r="I16" s="3" t="s">
        <v>138</v>
      </c>
      <c r="J16" s="3" t="s">
        <v>139</v>
      </c>
      <c r="K16" s="3" t="s">
        <v>138</v>
      </c>
      <c r="L16" s="3" t="s">
        <v>142</v>
      </c>
      <c r="M16" s="3" t="s">
        <v>139</v>
      </c>
      <c r="N16" s="3" t="s">
        <v>142</v>
      </c>
    </row>
    <row r="17" spans="1:14" s="4" customFormat="1" x14ac:dyDescent="0.35">
      <c r="A17" s="11">
        <v>14</v>
      </c>
      <c r="B17" s="3" t="s">
        <v>61</v>
      </c>
      <c r="C17" s="3" t="s">
        <v>53</v>
      </c>
      <c r="D17" s="3" t="s">
        <v>45</v>
      </c>
      <c r="E17" s="3">
        <v>3</v>
      </c>
      <c r="F17" s="12" t="s">
        <v>176</v>
      </c>
      <c r="G17" s="3"/>
      <c r="H17" s="3"/>
      <c r="I17" s="3" t="s">
        <v>143</v>
      </c>
      <c r="J17" s="3" t="s">
        <v>139</v>
      </c>
      <c r="K17" s="3" t="s">
        <v>142</v>
      </c>
      <c r="L17" s="3" t="s">
        <v>139</v>
      </c>
      <c r="M17" s="3" t="s">
        <v>138</v>
      </c>
      <c r="N17" s="3" t="s">
        <v>138</v>
      </c>
    </row>
    <row r="18" spans="1:14" s="4" customFormat="1" x14ac:dyDescent="0.35">
      <c r="A18" s="11">
        <v>15</v>
      </c>
      <c r="B18" s="3" t="s">
        <v>62</v>
      </c>
      <c r="C18" s="3" t="s">
        <v>54</v>
      </c>
      <c r="D18" s="3" t="s">
        <v>65</v>
      </c>
      <c r="E18" s="3">
        <v>3</v>
      </c>
      <c r="F18" s="12" t="s">
        <v>176</v>
      </c>
      <c r="G18" s="3" t="s">
        <v>33</v>
      </c>
      <c r="H18" s="3"/>
      <c r="I18" s="3" t="s">
        <v>143</v>
      </c>
      <c r="J18" s="3" t="s">
        <v>142</v>
      </c>
      <c r="K18" s="3" t="s">
        <v>144</v>
      </c>
      <c r="L18" s="3" t="s">
        <v>144</v>
      </c>
      <c r="M18" s="3" t="s">
        <v>144</v>
      </c>
      <c r="N18" s="3" t="s">
        <v>138</v>
      </c>
    </row>
    <row r="19" spans="1:14" s="4" customFormat="1" x14ac:dyDescent="0.35">
      <c r="A19" s="11">
        <v>16</v>
      </c>
      <c r="B19" s="11" t="s">
        <v>66</v>
      </c>
      <c r="C19" s="11" t="s">
        <v>74</v>
      </c>
      <c r="D19" s="11" t="s">
        <v>45</v>
      </c>
      <c r="E19" s="11">
        <v>3</v>
      </c>
      <c r="F19" s="13" t="s">
        <v>159</v>
      </c>
      <c r="G19" s="11" t="s">
        <v>63</v>
      </c>
      <c r="H19" s="11"/>
      <c r="I19" s="3" t="s">
        <v>140</v>
      </c>
      <c r="J19" s="3" t="s">
        <v>139</v>
      </c>
      <c r="K19" s="3" t="s">
        <v>141</v>
      </c>
      <c r="L19" s="3" t="s">
        <v>142</v>
      </c>
      <c r="M19" s="3" t="s">
        <v>140</v>
      </c>
      <c r="N19" s="3" t="s">
        <v>143</v>
      </c>
    </row>
    <row r="20" spans="1:14" s="4" customFormat="1" x14ac:dyDescent="0.35">
      <c r="A20" s="11">
        <v>17</v>
      </c>
      <c r="B20" s="11" t="s">
        <v>67</v>
      </c>
      <c r="C20" s="11" t="s">
        <v>75</v>
      </c>
      <c r="D20" s="11" t="s">
        <v>65</v>
      </c>
      <c r="E20" s="11">
        <v>3</v>
      </c>
      <c r="F20" s="13" t="s">
        <v>159</v>
      </c>
      <c r="G20" s="11"/>
      <c r="H20" s="11"/>
      <c r="I20" s="3" t="s">
        <v>141</v>
      </c>
      <c r="J20" s="3" t="s">
        <v>139</v>
      </c>
      <c r="K20" s="3" t="s">
        <v>139</v>
      </c>
      <c r="L20" s="3" t="s">
        <v>144</v>
      </c>
      <c r="M20" s="3" t="s">
        <v>143</v>
      </c>
      <c r="N20" s="3" t="s">
        <v>142</v>
      </c>
    </row>
    <row r="21" spans="1:14" s="4" customFormat="1" x14ac:dyDescent="0.35">
      <c r="A21" s="11">
        <v>18</v>
      </c>
      <c r="B21" s="11" t="s">
        <v>68</v>
      </c>
      <c r="C21" s="11" t="s">
        <v>76</v>
      </c>
      <c r="D21" s="11" t="s">
        <v>65</v>
      </c>
      <c r="E21" s="11">
        <v>3</v>
      </c>
      <c r="F21" s="13" t="s">
        <v>159</v>
      </c>
      <c r="G21" s="11" t="s">
        <v>61</v>
      </c>
      <c r="H21" s="11"/>
      <c r="I21" s="3" t="s">
        <v>141</v>
      </c>
      <c r="J21" s="3" t="s">
        <v>139</v>
      </c>
      <c r="K21" s="3" t="s">
        <v>138</v>
      </c>
      <c r="L21" s="3" t="s">
        <v>139</v>
      </c>
      <c r="M21" s="3" t="s">
        <v>139</v>
      </c>
      <c r="N21" s="3" t="s">
        <v>141</v>
      </c>
    </row>
    <row r="22" spans="1:14" s="4" customFormat="1" x14ac:dyDescent="0.35">
      <c r="A22" s="11">
        <v>19</v>
      </c>
      <c r="B22" s="11" t="s">
        <v>69</v>
      </c>
      <c r="C22" s="11" t="s">
        <v>77</v>
      </c>
      <c r="D22" s="11" t="s">
        <v>65</v>
      </c>
      <c r="E22" s="11">
        <v>3</v>
      </c>
      <c r="F22" s="13" t="s">
        <v>159</v>
      </c>
      <c r="G22" s="11" t="s">
        <v>62</v>
      </c>
      <c r="H22" s="11"/>
      <c r="I22" s="3" t="s">
        <v>144</v>
      </c>
      <c r="J22" s="3" t="s">
        <v>139</v>
      </c>
      <c r="K22" s="3" t="s">
        <v>144</v>
      </c>
      <c r="L22" s="3" t="s">
        <v>144</v>
      </c>
      <c r="M22" s="3" t="s">
        <v>140</v>
      </c>
      <c r="N22" s="3" t="s">
        <v>143</v>
      </c>
    </row>
    <row r="23" spans="1:14" s="4" customFormat="1" x14ac:dyDescent="0.35">
      <c r="A23" s="11">
        <v>20</v>
      </c>
      <c r="B23" s="11" t="s">
        <v>70</v>
      </c>
      <c r="C23" s="11" t="s">
        <v>78</v>
      </c>
      <c r="D23" s="11" t="s">
        <v>65</v>
      </c>
      <c r="E23" s="11">
        <v>3</v>
      </c>
      <c r="F23" s="13" t="s">
        <v>159</v>
      </c>
      <c r="G23" s="11"/>
      <c r="H23" s="11"/>
      <c r="I23" s="7"/>
      <c r="J23" s="3" t="s">
        <v>139</v>
      </c>
      <c r="K23" s="3" t="s">
        <v>141</v>
      </c>
      <c r="L23" s="3" t="s">
        <v>139</v>
      </c>
      <c r="M23" s="3" t="s">
        <v>140</v>
      </c>
      <c r="N23" s="7"/>
    </row>
    <row r="24" spans="1:14" s="4" customFormat="1" x14ac:dyDescent="0.35">
      <c r="A24" s="11">
        <v>21</v>
      </c>
      <c r="B24" s="11" t="s">
        <v>71</v>
      </c>
      <c r="C24" s="11" t="s">
        <v>79</v>
      </c>
      <c r="D24" s="11" t="s">
        <v>65</v>
      </c>
      <c r="E24" s="11">
        <v>3</v>
      </c>
      <c r="F24" s="13" t="s">
        <v>159</v>
      </c>
      <c r="G24" s="11" t="s">
        <v>61</v>
      </c>
      <c r="H24" s="11"/>
      <c r="I24" s="3" t="s">
        <v>141</v>
      </c>
      <c r="J24" s="3" t="s">
        <v>139</v>
      </c>
      <c r="K24" s="3" t="s">
        <v>141</v>
      </c>
      <c r="L24" s="3" t="s">
        <v>138</v>
      </c>
      <c r="M24" s="3" t="s">
        <v>140</v>
      </c>
      <c r="N24" s="7"/>
    </row>
    <row r="25" spans="1:14" s="4" customFormat="1" x14ac:dyDescent="0.35">
      <c r="A25" s="11">
        <v>22</v>
      </c>
      <c r="B25" s="11" t="s">
        <v>72</v>
      </c>
      <c r="C25" s="11" t="s">
        <v>80</v>
      </c>
      <c r="D25" s="11" t="s">
        <v>43</v>
      </c>
      <c r="E25" s="11">
        <v>3</v>
      </c>
      <c r="F25" s="13" t="s">
        <v>159</v>
      </c>
      <c r="G25" s="11"/>
      <c r="H25" s="11"/>
      <c r="I25" s="3" t="s">
        <v>143</v>
      </c>
      <c r="J25" s="3" t="s">
        <v>139</v>
      </c>
      <c r="K25" s="3" t="s">
        <v>139</v>
      </c>
      <c r="L25" s="3" t="s">
        <v>139</v>
      </c>
      <c r="M25" s="3" t="s">
        <v>142</v>
      </c>
      <c r="N25" s="3" t="s">
        <v>138</v>
      </c>
    </row>
    <row r="26" spans="1:14" s="4" customFormat="1" x14ac:dyDescent="0.35">
      <c r="A26" s="11">
        <v>23</v>
      </c>
      <c r="B26" s="11" t="s">
        <v>73</v>
      </c>
      <c r="C26" s="11" t="s">
        <v>81</v>
      </c>
      <c r="D26" s="11" t="s">
        <v>65</v>
      </c>
      <c r="E26" s="11">
        <v>3</v>
      </c>
      <c r="F26" s="13" t="s">
        <v>159</v>
      </c>
      <c r="G26" s="11" t="s">
        <v>61</v>
      </c>
      <c r="H26" s="11"/>
      <c r="I26" s="3" t="s">
        <v>138</v>
      </c>
      <c r="J26" s="3" t="s">
        <v>139</v>
      </c>
      <c r="K26" s="3" t="s">
        <v>139</v>
      </c>
      <c r="L26" s="3" t="s">
        <v>139</v>
      </c>
      <c r="M26" s="3" t="s">
        <v>142</v>
      </c>
      <c r="N26" s="3" t="s">
        <v>142</v>
      </c>
    </row>
    <row r="27" spans="1:14" s="4" customFormat="1" x14ac:dyDescent="0.35">
      <c r="A27" s="11">
        <v>24</v>
      </c>
      <c r="B27" s="3" t="s">
        <v>82</v>
      </c>
      <c r="C27" s="3" t="s">
        <v>83</v>
      </c>
      <c r="D27" s="3" t="s">
        <v>65</v>
      </c>
      <c r="E27" s="3">
        <v>3</v>
      </c>
      <c r="F27" s="12" t="s">
        <v>160</v>
      </c>
      <c r="G27" s="3" t="s">
        <v>69</v>
      </c>
      <c r="H27" s="3"/>
      <c r="I27" s="3" t="s">
        <v>141</v>
      </c>
      <c r="J27" s="3" t="s">
        <v>142</v>
      </c>
      <c r="K27" s="3" t="s">
        <v>140</v>
      </c>
      <c r="L27" s="3" t="s">
        <v>144</v>
      </c>
      <c r="M27" s="3" t="s">
        <v>140</v>
      </c>
      <c r="N27" s="3" t="s">
        <v>141</v>
      </c>
    </row>
    <row r="28" spans="1:14" s="4" customFormat="1" x14ac:dyDescent="0.35">
      <c r="A28" s="11">
        <v>25</v>
      </c>
      <c r="B28" s="3" t="s">
        <v>84</v>
      </c>
      <c r="C28" s="3" t="s">
        <v>85</v>
      </c>
      <c r="D28" s="3" t="s">
        <v>65</v>
      </c>
      <c r="E28" s="3">
        <v>3</v>
      </c>
      <c r="F28" s="12" t="s">
        <v>160</v>
      </c>
      <c r="G28" s="3" t="s">
        <v>62</v>
      </c>
      <c r="H28" s="3"/>
      <c r="I28" s="7"/>
      <c r="J28" s="3" t="s">
        <v>139</v>
      </c>
      <c r="K28" s="3" t="s">
        <v>141</v>
      </c>
      <c r="L28" s="3" t="s">
        <v>143</v>
      </c>
      <c r="M28" s="3" t="s">
        <v>144</v>
      </c>
      <c r="N28" s="3" t="s">
        <v>141</v>
      </c>
    </row>
    <row r="29" spans="1:14" s="4" customFormat="1" x14ac:dyDescent="0.35">
      <c r="A29" s="11">
        <v>26</v>
      </c>
      <c r="B29" s="3" t="s">
        <v>86</v>
      </c>
      <c r="C29" s="3" t="s">
        <v>87</v>
      </c>
      <c r="D29" s="3" t="s">
        <v>65</v>
      </c>
      <c r="E29" s="3">
        <v>3</v>
      </c>
      <c r="F29" s="12" t="s">
        <v>160</v>
      </c>
      <c r="G29" s="3" t="s">
        <v>88</v>
      </c>
      <c r="H29" s="3"/>
      <c r="I29" s="7"/>
      <c r="J29" s="3" t="s">
        <v>139</v>
      </c>
      <c r="K29" s="3" t="s">
        <v>141</v>
      </c>
      <c r="L29" s="3" t="s">
        <v>138</v>
      </c>
      <c r="M29" s="3" t="s">
        <v>144</v>
      </c>
      <c r="N29" s="7"/>
    </row>
    <row r="30" spans="1:14" s="4" customFormat="1" x14ac:dyDescent="0.35">
      <c r="A30" s="11">
        <v>27</v>
      </c>
      <c r="B30" s="3" t="s">
        <v>89</v>
      </c>
      <c r="C30" s="3" t="s">
        <v>90</v>
      </c>
      <c r="D30" s="3" t="s">
        <v>44</v>
      </c>
      <c r="E30" s="3">
        <v>3</v>
      </c>
      <c r="F30" s="12" t="s">
        <v>160</v>
      </c>
      <c r="G30" s="3"/>
      <c r="H30" s="3"/>
      <c r="I30" s="3" t="s">
        <v>142</v>
      </c>
      <c r="J30" s="3" t="s">
        <v>139</v>
      </c>
      <c r="K30" s="3" t="s">
        <v>139</v>
      </c>
      <c r="L30" s="3" t="s">
        <v>139</v>
      </c>
      <c r="M30" s="3" t="s">
        <v>139</v>
      </c>
      <c r="N30" s="3" t="s">
        <v>139</v>
      </c>
    </row>
    <row r="31" spans="1:14" s="4" customFormat="1" x14ac:dyDescent="0.35">
      <c r="A31" s="11">
        <v>28</v>
      </c>
      <c r="B31" s="3" t="s">
        <v>91</v>
      </c>
      <c r="C31" s="3" t="s">
        <v>92</v>
      </c>
      <c r="D31" s="3" t="s">
        <v>46</v>
      </c>
      <c r="E31" s="3">
        <v>3</v>
      </c>
      <c r="F31" s="12" t="s">
        <v>160</v>
      </c>
      <c r="G31" s="3" t="s">
        <v>71</v>
      </c>
      <c r="H31" s="3"/>
      <c r="I31" s="3" t="s">
        <v>143</v>
      </c>
      <c r="J31" s="3" t="s">
        <v>139</v>
      </c>
      <c r="K31" s="3" t="s">
        <v>143</v>
      </c>
      <c r="L31" s="3" t="s">
        <v>138</v>
      </c>
      <c r="M31" s="3" t="s">
        <v>138</v>
      </c>
      <c r="N31" s="7"/>
    </row>
    <row r="32" spans="1:14" s="4" customFormat="1" x14ac:dyDescent="0.35">
      <c r="A32" s="11">
        <v>29</v>
      </c>
      <c r="B32" s="3" t="s">
        <v>93</v>
      </c>
      <c r="C32" s="3" t="s">
        <v>94</v>
      </c>
      <c r="D32" s="3" t="s">
        <v>65</v>
      </c>
      <c r="E32" s="3">
        <v>3</v>
      </c>
      <c r="F32" s="12" t="s">
        <v>160</v>
      </c>
      <c r="G32" s="3" t="s">
        <v>61</v>
      </c>
      <c r="H32" s="3"/>
      <c r="I32" s="3" t="s">
        <v>144</v>
      </c>
      <c r="J32" s="3" t="s">
        <v>139</v>
      </c>
      <c r="K32" s="3" t="s">
        <v>143</v>
      </c>
      <c r="L32" s="3" t="s">
        <v>138</v>
      </c>
      <c r="M32" s="3" t="s">
        <v>143</v>
      </c>
      <c r="N32" s="3" t="s">
        <v>143</v>
      </c>
    </row>
    <row r="33" spans="1:14" s="4" customFormat="1" x14ac:dyDescent="0.35">
      <c r="A33" s="11">
        <v>30</v>
      </c>
      <c r="B33" s="3" t="s">
        <v>95</v>
      </c>
      <c r="C33" s="3" t="s">
        <v>96</v>
      </c>
      <c r="D33" s="3" t="s">
        <v>45</v>
      </c>
      <c r="E33" s="3">
        <v>3</v>
      </c>
      <c r="F33" s="12" t="s">
        <v>160</v>
      </c>
      <c r="G33" s="3"/>
      <c r="H33" s="3"/>
      <c r="I33" s="3" t="s">
        <v>144</v>
      </c>
      <c r="J33" s="3" t="s">
        <v>139</v>
      </c>
      <c r="K33" s="3" t="s">
        <v>140</v>
      </c>
      <c r="L33" s="3" t="s">
        <v>143</v>
      </c>
      <c r="M33" s="3" t="s">
        <v>143</v>
      </c>
      <c r="N33" s="3" t="s">
        <v>138</v>
      </c>
    </row>
    <row r="34" spans="1:14" s="4" customFormat="1" x14ac:dyDescent="0.35">
      <c r="A34" s="11">
        <v>31</v>
      </c>
      <c r="B34" s="3" t="s">
        <v>97</v>
      </c>
      <c r="C34" s="3" t="s">
        <v>98</v>
      </c>
      <c r="D34" s="3" t="s">
        <v>44</v>
      </c>
      <c r="E34" s="3">
        <v>3</v>
      </c>
      <c r="F34" s="12" t="s">
        <v>160</v>
      </c>
      <c r="G34" s="3"/>
      <c r="H34" s="3"/>
      <c r="I34" s="7"/>
      <c r="J34" s="3" t="s">
        <v>139</v>
      </c>
      <c r="K34" s="7"/>
      <c r="L34" s="3" t="s">
        <v>139</v>
      </c>
      <c r="M34" s="3" t="s">
        <v>139</v>
      </c>
      <c r="N34" s="7"/>
    </row>
    <row r="35" spans="1:14" s="4" customFormat="1" x14ac:dyDescent="0.35">
      <c r="A35" s="11">
        <v>32</v>
      </c>
      <c r="B35" s="11" t="s">
        <v>99</v>
      </c>
      <c r="C35" s="11" t="s">
        <v>100</v>
      </c>
      <c r="D35" s="11" t="s">
        <v>65</v>
      </c>
      <c r="E35" s="11">
        <v>3</v>
      </c>
      <c r="F35" s="13" t="s">
        <v>161</v>
      </c>
      <c r="G35" s="11"/>
      <c r="H35" s="11"/>
      <c r="I35" s="3"/>
      <c r="J35" s="3"/>
      <c r="K35" s="3"/>
      <c r="L35" s="3"/>
      <c r="M35" s="3"/>
      <c r="N35" s="3"/>
    </row>
    <row r="36" spans="1:14" s="4" customFormat="1" x14ac:dyDescent="0.35">
      <c r="A36" s="11">
        <v>33</v>
      </c>
      <c r="B36" s="11" t="s">
        <v>101</v>
      </c>
      <c r="C36" s="11" t="s">
        <v>102</v>
      </c>
      <c r="D36" s="11" t="s">
        <v>65</v>
      </c>
      <c r="E36" s="11">
        <v>3</v>
      </c>
      <c r="F36" s="13" t="s">
        <v>161</v>
      </c>
      <c r="G36" s="11" t="s">
        <v>93</v>
      </c>
      <c r="H36" s="11"/>
      <c r="I36" s="3"/>
      <c r="J36" s="3"/>
      <c r="K36" s="3"/>
      <c r="L36" s="3"/>
      <c r="M36" s="3"/>
      <c r="N36" s="3"/>
    </row>
    <row r="37" spans="1:14" s="4" customFormat="1" x14ac:dyDescent="0.35">
      <c r="A37" s="11">
        <v>34</v>
      </c>
      <c r="B37" s="11" t="s">
        <v>103</v>
      </c>
      <c r="C37" s="11" t="s">
        <v>104</v>
      </c>
      <c r="D37" s="11" t="s">
        <v>65</v>
      </c>
      <c r="E37" s="11">
        <v>3</v>
      </c>
      <c r="F37" s="13" t="s">
        <v>161</v>
      </c>
      <c r="G37" s="11" t="s">
        <v>84</v>
      </c>
      <c r="H37" s="11"/>
      <c r="I37" s="3"/>
      <c r="J37" s="3"/>
      <c r="K37" s="3"/>
      <c r="L37" s="3"/>
      <c r="M37" s="3"/>
      <c r="N37" s="3"/>
    </row>
    <row r="38" spans="1:14" s="4" customFormat="1" x14ac:dyDescent="0.35">
      <c r="A38" s="11">
        <v>35</v>
      </c>
      <c r="B38" s="11" t="s">
        <v>105</v>
      </c>
      <c r="C38" s="11" t="s">
        <v>106</v>
      </c>
      <c r="D38" s="11" t="s">
        <v>168</v>
      </c>
      <c r="E38" s="11">
        <v>3</v>
      </c>
      <c r="F38" s="13" t="s">
        <v>161</v>
      </c>
      <c r="G38" s="11"/>
      <c r="H38" s="11"/>
      <c r="I38" s="3"/>
      <c r="J38" s="3"/>
      <c r="K38" s="3"/>
      <c r="L38" s="3"/>
      <c r="M38" s="3"/>
      <c r="N38" s="3"/>
    </row>
    <row r="39" spans="1:14" s="4" customFormat="1" x14ac:dyDescent="0.35">
      <c r="A39" s="11">
        <v>36</v>
      </c>
      <c r="B39" s="11" t="s">
        <v>107</v>
      </c>
      <c r="C39" s="11" t="s">
        <v>108</v>
      </c>
      <c r="D39" s="11" t="s">
        <v>169</v>
      </c>
      <c r="E39" s="11">
        <v>3</v>
      </c>
      <c r="F39" s="13" t="s">
        <v>161</v>
      </c>
      <c r="G39" s="11"/>
      <c r="H39" s="11"/>
      <c r="I39" s="3"/>
      <c r="J39" s="3"/>
      <c r="K39" s="3"/>
      <c r="L39" s="3"/>
      <c r="M39" s="3"/>
      <c r="N39" s="3"/>
    </row>
    <row r="40" spans="1:14" s="4" customFormat="1" x14ac:dyDescent="0.35">
      <c r="A40" s="11">
        <v>37</v>
      </c>
      <c r="B40" s="11" t="s">
        <v>109</v>
      </c>
      <c r="C40" s="11" t="s">
        <v>110</v>
      </c>
      <c r="D40" s="11" t="s">
        <v>45</v>
      </c>
      <c r="E40" s="11">
        <v>3</v>
      </c>
      <c r="F40" s="13" t="s">
        <v>161</v>
      </c>
      <c r="G40" s="11" t="s">
        <v>63</v>
      </c>
      <c r="H40" s="11"/>
      <c r="I40" s="3"/>
      <c r="J40" s="3"/>
      <c r="K40" s="3"/>
      <c r="L40" s="3"/>
      <c r="M40" s="3"/>
      <c r="N40" s="3"/>
    </row>
    <row r="41" spans="1:14" s="4" customFormat="1" x14ac:dyDescent="0.35">
      <c r="A41" s="11">
        <v>38</v>
      </c>
      <c r="B41" s="11" t="s">
        <v>111</v>
      </c>
      <c r="C41" s="11" t="s">
        <v>112</v>
      </c>
      <c r="D41" s="11" t="s">
        <v>46</v>
      </c>
      <c r="E41" s="11">
        <v>3</v>
      </c>
      <c r="F41" s="13" t="s">
        <v>161</v>
      </c>
      <c r="G41" s="11"/>
      <c r="H41" s="11"/>
      <c r="I41" s="3"/>
      <c r="J41" s="3"/>
      <c r="K41" s="3"/>
      <c r="L41" s="3"/>
      <c r="M41" s="3"/>
      <c r="N41" s="3"/>
    </row>
    <row r="42" spans="1:14" s="4" customFormat="1" x14ac:dyDescent="0.35">
      <c r="A42" s="11">
        <v>39</v>
      </c>
      <c r="B42" s="3" t="s">
        <v>113</v>
      </c>
      <c r="C42" s="3" t="s">
        <v>114</v>
      </c>
      <c r="D42" s="3" t="s">
        <v>65</v>
      </c>
      <c r="E42" s="3">
        <v>1</v>
      </c>
      <c r="F42" s="12" t="s">
        <v>162</v>
      </c>
      <c r="G42" s="3"/>
      <c r="H42" s="3"/>
      <c r="I42" s="3"/>
      <c r="J42" s="3"/>
      <c r="K42" s="3"/>
      <c r="L42" s="3"/>
      <c r="M42" s="3"/>
      <c r="N42" s="3"/>
    </row>
    <row r="43" spans="1:14" s="4" customFormat="1" x14ac:dyDescent="0.35">
      <c r="A43" s="11">
        <v>40</v>
      </c>
      <c r="B43" s="3" t="s">
        <v>115</v>
      </c>
      <c r="C43" s="3" t="s">
        <v>116</v>
      </c>
      <c r="D43" s="3" t="s">
        <v>65</v>
      </c>
      <c r="E43" s="3">
        <v>1</v>
      </c>
      <c r="F43" s="12" t="s">
        <v>162</v>
      </c>
      <c r="G43" s="3"/>
      <c r="H43" s="3"/>
      <c r="I43" s="3"/>
      <c r="J43" s="3"/>
      <c r="K43" s="3"/>
      <c r="L43" s="3"/>
      <c r="M43" s="3"/>
      <c r="N43" s="3"/>
    </row>
    <row r="44" spans="1:14" s="4" customFormat="1" x14ac:dyDescent="0.35">
      <c r="A44" s="11">
        <v>41</v>
      </c>
      <c r="B44" s="3" t="s">
        <v>117</v>
      </c>
      <c r="C44" s="3" t="s">
        <v>118</v>
      </c>
      <c r="D44" s="3" t="s">
        <v>65</v>
      </c>
      <c r="E44" s="3">
        <v>2</v>
      </c>
      <c r="F44" s="12" t="s">
        <v>162</v>
      </c>
      <c r="G44" s="3"/>
      <c r="H44" s="3"/>
      <c r="I44" s="3"/>
      <c r="J44" s="3"/>
      <c r="K44" s="3"/>
      <c r="L44" s="3"/>
      <c r="M44" s="3"/>
      <c r="N44" s="3"/>
    </row>
    <row r="45" spans="1:14" s="4" customFormat="1" x14ac:dyDescent="0.35">
      <c r="A45" s="11">
        <v>42</v>
      </c>
      <c r="B45" s="3" t="s">
        <v>119</v>
      </c>
      <c r="C45" s="3" t="s">
        <v>119</v>
      </c>
      <c r="D45" s="3" t="s">
        <v>120</v>
      </c>
      <c r="E45" s="3">
        <v>3</v>
      </c>
      <c r="F45" s="12" t="s">
        <v>162</v>
      </c>
      <c r="G45" s="3"/>
      <c r="H45" s="3"/>
      <c r="I45" s="3"/>
      <c r="J45" s="3"/>
      <c r="K45" s="3"/>
      <c r="L45" s="3"/>
      <c r="M45" s="3"/>
      <c r="N45" s="3"/>
    </row>
    <row r="46" spans="1:14" s="4" customFormat="1" x14ac:dyDescent="0.35">
      <c r="A46" s="11">
        <v>43</v>
      </c>
      <c r="B46" s="3" t="s">
        <v>119</v>
      </c>
      <c r="C46" s="3" t="s">
        <v>119</v>
      </c>
      <c r="D46" s="3" t="s">
        <v>120</v>
      </c>
      <c r="E46" s="3">
        <v>3</v>
      </c>
      <c r="F46" s="12" t="s">
        <v>162</v>
      </c>
      <c r="G46" s="3"/>
      <c r="H46" s="3"/>
      <c r="I46" s="3"/>
      <c r="J46" s="3"/>
      <c r="K46" s="3"/>
      <c r="L46" s="3"/>
      <c r="M46" s="3"/>
      <c r="N46" s="3"/>
    </row>
    <row r="47" spans="1:14" s="4" customFormat="1" x14ac:dyDescent="0.35">
      <c r="A47" s="11">
        <v>44</v>
      </c>
      <c r="B47" s="3" t="s">
        <v>121</v>
      </c>
      <c r="C47" s="3" t="s">
        <v>122</v>
      </c>
      <c r="D47" s="3" t="s">
        <v>46</v>
      </c>
      <c r="E47" s="3">
        <v>3</v>
      </c>
      <c r="F47" s="12" t="s">
        <v>162</v>
      </c>
      <c r="G47" s="3"/>
      <c r="H47" s="3"/>
      <c r="I47" s="3"/>
      <c r="J47" s="3"/>
      <c r="K47" s="3"/>
      <c r="L47" s="3"/>
      <c r="M47" s="3"/>
      <c r="N47" s="3"/>
    </row>
    <row r="48" spans="1:14" s="4" customFormat="1" x14ac:dyDescent="0.35">
      <c r="A48" s="11">
        <v>45</v>
      </c>
      <c r="B48" s="11" t="s">
        <v>123</v>
      </c>
      <c r="C48" s="11" t="s">
        <v>124</v>
      </c>
      <c r="D48" s="11" t="s">
        <v>65</v>
      </c>
      <c r="E48" s="11">
        <v>6</v>
      </c>
      <c r="F48" s="13" t="s">
        <v>163</v>
      </c>
      <c r="G48" s="11" t="s">
        <v>115</v>
      </c>
      <c r="H48" s="11"/>
      <c r="I48" s="3"/>
      <c r="J48" s="3"/>
      <c r="K48" s="3"/>
      <c r="L48" s="3"/>
      <c r="M48" s="3"/>
      <c r="N48" s="3"/>
    </row>
    <row r="49" spans="1:14" s="4" customFormat="1" x14ac:dyDescent="0.35">
      <c r="A49" s="11">
        <v>46</v>
      </c>
      <c r="B49" s="3" t="s">
        <v>125</v>
      </c>
      <c r="C49" s="3" t="s">
        <v>126</v>
      </c>
      <c r="D49" s="3" t="s">
        <v>65</v>
      </c>
      <c r="E49" s="3">
        <v>3</v>
      </c>
      <c r="F49" s="12" t="s">
        <v>165</v>
      </c>
      <c r="G49" s="3" t="s">
        <v>113</v>
      </c>
      <c r="H49" s="3"/>
      <c r="I49" s="3"/>
      <c r="J49" s="3"/>
      <c r="K49" s="3"/>
      <c r="L49" s="3"/>
      <c r="M49" s="3"/>
      <c r="N49" s="3"/>
    </row>
    <row r="50" spans="1:14" x14ac:dyDescent="0.8">
      <c r="A50" s="35" t="s">
        <v>167</v>
      </c>
      <c r="B50" s="35"/>
      <c r="C50" s="35"/>
      <c r="D50" s="35"/>
      <c r="E50" s="3">
        <f>SUM(E4:E49)</f>
        <v>135</v>
      </c>
    </row>
    <row r="52" spans="1:14" x14ac:dyDescent="0.8">
      <c r="A52" s="35" t="s">
        <v>170</v>
      </c>
      <c r="B52" s="35"/>
      <c r="C52" s="35"/>
      <c r="D52" s="35"/>
      <c r="E52" s="3" t="s">
        <v>172</v>
      </c>
      <c r="F52" s="12" t="s">
        <v>171</v>
      </c>
    </row>
    <row r="53" spans="1:14" x14ac:dyDescent="0.8">
      <c r="A53" s="38" t="s">
        <v>43</v>
      </c>
      <c r="B53" s="38"/>
      <c r="C53" s="38"/>
      <c r="D53" s="38"/>
      <c r="E53" s="16">
        <f>SUMIF(D4:D49,"ศึกษาทั่วไป-บังคับ-ภาษาและการสื่อสาร",E4:E49)</f>
        <v>12</v>
      </c>
      <c r="F53" s="2">
        <v>12</v>
      </c>
    </row>
    <row r="54" spans="1:14" x14ac:dyDescent="0.8">
      <c r="A54" s="38" t="s">
        <v>64</v>
      </c>
      <c r="B54" s="38"/>
      <c r="C54" s="38"/>
      <c r="D54" s="38"/>
      <c r="E54" s="16">
        <f>SUMIF(D4:D49,"ศึกษาทั่วไป-บังคับ-สุขภาพ",E4:E49)</f>
        <v>3</v>
      </c>
      <c r="F54" s="2">
        <v>3</v>
      </c>
    </row>
    <row r="55" spans="1:14" x14ac:dyDescent="0.8">
      <c r="A55" s="38" t="s">
        <v>44</v>
      </c>
      <c r="B55" s="38"/>
      <c r="C55" s="38"/>
      <c r="D55" s="38"/>
      <c r="E55" s="16">
        <f>SUMIF(D4:D49,"ศึกษาทั่วไป-บังคับ-บูรณาการ",E4:E49)</f>
        <v>9</v>
      </c>
      <c r="F55" s="2">
        <v>9</v>
      </c>
    </row>
    <row r="56" spans="1:14" x14ac:dyDescent="0.8">
      <c r="A56" s="38" t="s">
        <v>168</v>
      </c>
      <c r="B56" s="38"/>
      <c r="C56" s="38"/>
      <c r="D56" s="38"/>
      <c r="E56" s="16">
        <f>SUMIF(D1:D45,"ศึกษาทั่วไป-สังคมศาสตร์และมนุยศาสตร์",E1:E45)</f>
        <v>3</v>
      </c>
      <c r="F56" s="2">
        <v>3</v>
      </c>
    </row>
    <row r="57" spans="1:14" x14ac:dyDescent="0.8">
      <c r="A57" s="38" t="s">
        <v>169</v>
      </c>
      <c r="B57" s="38"/>
      <c r="C57" s="38"/>
      <c r="D57" s="38"/>
      <c r="E57" s="16">
        <f>SUMIF(D4:D49,"ศึกษาทั่วไป-วิทยาศาสตร์และคณิตศาสตร์",E4:E49)</f>
        <v>3</v>
      </c>
      <c r="F57" s="2">
        <v>3</v>
      </c>
    </row>
    <row r="58" spans="1:14" x14ac:dyDescent="0.8">
      <c r="A58" s="39" t="s">
        <v>45</v>
      </c>
      <c r="B58" s="39"/>
      <c r="C58" s="39"/>
      <c r="D58" s="39"/>
      <c r="E58" s="17">
        <f>SUMIF(D4:D49,"วิชาเฉพาะพื้นฐานวิชาชีพ",E4:E49)</f>
        <v>32</v>
      </c>
      <c r="F58" s="2">
        <v>32</v>
      </c>
    </row>
    <row r="59" spans="1:14" x14ac:dyDescent="0.8">
      <c r="A59" s="39" t="s">
        <v>65</v>
      </c>
      <c r="B59" s="39"/>
      <c r="C59" s="39"/>
      <c r="D59" s="39"/>
      <c r="E59" s="17">
        <f>SUMIF(D4:D49,"วิชาเฉพาะชีพบังคับ",E4:E49)</f>
        <v>55</v>
      </c>
      <c r="F59" s="2">
        <v>55</v>
      </c>
    </row>
    <row r="60" spans="1:14" x14ac:dyDescent="0.8">
      <c r="A60" s="39" t="s">
        <v>46</v>
      </c>
      <c r="B60" s="39"/>
      <c r="C60" s="39"/>
      <c r="D60" s="39"/>
      <c r="E60" s="17">
        <f>SUMIF(D4:D49,"วิชาเฉพาะชีพเลือก",E4:E49)</f>
        <v>12</v>
      </c>
      <c r="F60" s="2">
        <v>12</v>
      </c>
    </row>
    <row r="61" spans="1:14" x14ac:dyDescent="0.8">
      <c r="A61" s="44" t="s">
        <v>120</v>
      </c>
      <c r="B61" s="44"/>
      <c r="C61" s="44"/>
      <c r="D61" s="44"/>
      <c r="E61" s="18">
        <f>SUMIF(D4:D49,"วิชาเลือกเสรี",E4:E49)</f>
        <v>6</v>
      </c>
      <c r="F61" s="2">
        <v>6</v>
      </c>
    </row>
    <row r="62" spans="1:14" x14ac:dyDescent="0.8">
      <c r="A62" s="45" t="s">
        <v>167</v>
      </c>
      <c r="B62" s="45"/>
      <c r="C62" s="45"/>
      <c r="D62" s="45"/>
      <c r="E62" s="2">
        <f>SUM(E53:E61)</f>
        <v>135</v>
      </c>
      <c r="F62" s="2">
        <f>SUM(F53:F61)</f>
        <v>135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50:D50"/>
    <mergeCell ref="A52:D52"/>
    <mergeCell ref="A1:N1"/>
    <mergeCell ref="A2:N2"/>
    <mergeCell ref="A53:D53"/>
    <mergeCell ref="A59:D59"/>
    <mergeCell ref="A60:D60"/>
    <mergeCell ref="A61:D61"/>
    <mergeCell ref="A62:D62"/>
    <mergeCell ref="A54:D54"/>
    <mergeCell ref="A55:D55"/>
    <mergeCell ref="A56:D56"/>
    <mergeCell ref="A57:D57"/>
    <mergeCell ref="A58:D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A7B8-58F1-4C26-92F5-54C715A3D202}">
  <dimension ref="A1:R62"/>
  <sheetViews>
    <sheetView zoomScale="55" zoomScaleNormal="55" workbookViewId="0">
      <selection activeCell="H3" sqref="H3"/>
    </sheetView>
  </sheetViews>
  <sheetFormatPr defaultColWidth="8.7265625" defaultRowHeight="24" x14ac:dyDescent="0.8"/>
  <cols>
    <col min="1" max="1" width="6.26953125" style="1" bestFit="1" customWidth="1"/>
    <col min="2" max="2" width="12.81640625" style="1" bestFit="1" customWidth="1"/>
    <col min="3" max="3" width="51.54296875" style="1" bestFit="1" customWidth="1"/>
    <col min="4" max="4" width="37" style="1" bestFit="1" customWidth="1"/>
    <col min="5" max="5" width="13.7265625" style="1" bestFit="1" customWidth="1"/>
    <col min="6" max="6" width="19.453125" style="1" bestFit="1" customWidth="1"/>
    <col min="7" max="7" width="25.54296875" style="1" bestFit="1" customWidth="1"/>
    <col min="8" max="8" width="12.36328125" style="1" bestFit="1" customWidth="1"/>
    <col min="9" max="9" width="16.81640625" style="1" customWidth="1"/>
    <col min="10" max="11" width="18.26953125" style="1" bestFit="1" customWidth="1"/>
    <col min="12" max="12" width="18.26953125" style="1" customWidth="1"/>
    <col min="13" max="18" width="18.26953125" style="1" bestFit="1" customWidth="1"/>
    <col min="19" max="16384" width="8.7265625" style="1"/>
  </cols>
  <sheetData>
    <row r="1" spans="1:18" x14ac:dyDescent="0.8">
      <c r="A1" s="46" t="s">
        <v>157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8" x14ac:dyDescent="0.8">
      <c r="A2" s="46" t="s">
        <v>154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8">
      <c r="A3" s="2" t="s">
        <v>1</v>
      </c>
      <c r="B3" s="2" t="s">
        <v>2</v>
      </c>
      <c r="C3" s="2" t="s">
        <v>3</v>
      </c>
      <c r="D3" s="2" t="s">
        <v>6</v>
      </c>
      <c r="E3" s="2" t="s">
        <v>4</v>
      </c>
      <c r="F3" s="3" t="s">
        <v>158</v>
      </c>
      <c r="G3" s="2" t="s">
        <v>5</v>
      </c>
      <c r="H3" s="3" t="s">
        <v>224</v>
      </c>
      <c r="I3" s="2" t="s">
        <v>128</v>
      </c>
      <c r="J3" s="2" t="s">
        <v>129</v>
      </c>
      <c r="K3" s="2" t="s">
        <v>130</v>
      </c>
      <c r="L3" s="2" t="s">
        <v>136</v>
      </c>
      <c r="M3" s="2" t="s">
        <v>131</v>
      </c>
      <c r="N3" s="2" t="s">
        <v>132</v>
      </c>
      <c r="O3" s="2" t="s">
        <v>133</v>
      </c>
      <c r="P3" s="2" t="s">
        <v>134</v>
      </c>
      <c r="Q3" s="2" t="s">
        <v>135</v>
      </c>
      <c r="R3" s="2" t="s">
        <v>136</v>
      </c>
    </row>
    <row r="4" spans="1:18" x14ac:dyDescent="0.8">
      <c r="A4" s="11">
        <v>1</v>
      </c>
      <c r="B4" s="11" t="s">
        <v>30</v>
      </c>
      <c r="C4" s="11" t="s">
        <v>36</v>
      </c>
      <c r="D4" s="11" t="s">
        <v>43</v>
      </c>
      <c r="E4" s="11">
        <v>3</v>
      </c>
      <c r="F4" s="13" t="s">
        <v>175</v>
      </c>
      <c r="G4" s="11"/>
      <c r="H4" s="11"/>
      <c r="I4" s="3" t="s">
        <v>137</v>
      </c>
      <c r="J4" s="3" t="s">
        <v>139</v>
      </c>
      <c r="K4" s="3" t="s">
        <v>137</v>
      </c>
      <c r="L4" s="3" t="s">
        <v>137</v>
      </c>
      <c r="M4" s="3" t="s">
        <v>137</v>
      </c>
      <c r="N4" s="3" t="s">
        <v>137</v>
      </c>
      <c r="O4" s="3" t="s">
        <v>137</v>
      </c>
      <c r="P4" s="3" t="s">
        <v>137</v>
      </c>
      <c r="Q4" s="2" t="s">
        <v>137</v>
      </c>
      <c r="R4" s="2" t="s">
        <v>137</v>
      </c>
    </row>
    <row r="5" spans="1:18" x14ac:dyDescent="0.8">
      <c r="A5" s="11">
        <v>2</v>
      </c>
      <c r="B5" s="11" t="s">
        <v>31</v>
      </c>
      <c r="C5" s="11" t="s">
        <v>37</v>
      </c>
      <c r="D5" s="11" t="s">
        <v>44</v>
      </c>
      <c r="E5" s="11">
        <v>3</v>
      </c>
      <c r="F5" s="13" t="s">
        <v>175</v>
      </c>
      <c r="G5" s="11"/>
      <c r="H5" s="11"/>
      <c r="I5" s="3" t="s">
        <v>138</v>
      </c>
      <c r="J5" s="3" t="s">
        <v>139</v>
      </c>
      <c r="K5" s="3" t="s">
        <v>139</v>
      </c>
      <c r="L5" s="3" t="s">
        <v>139</v>
      </c>
      <c r="M5" s="3" t="s">
        <v>139</v>
      </c>
      <c r="N5" s="3" t="s">
        <v>139</v>
      </c>
      <c r="O5" s="3" t="s">
        <v>139</v>
      </c>
      <c r="P5" s="3" t="s">
        <v>139</v>
      </c>
      <c r="Q5" s="2" t="s">
        <v>139</v>
      </c>
      <c r="R5" s="2" t="s">
        <v>139</v>
      </c>
    </row>
    <row r="6" spans="1:18" x14ac:dyDescent="0.8">
      <c r="A6" s="11">
        <v>3</v>
      </c>
      <c r="B6" s="11" t="s">
        <v>63</v>
      </c>
      <c r="C6" s="11" t="s">
        <v>38</v>
      </c>
      <c r="D6" s="11" t="s">
        <v>45</v>
      </c>
      <c r="E6" s="11">
        <v>3</v>
      </c>
      <c r="F6" s="13" t="s">
        <v>175</v>
      </c>
      <c r="G6" s="11"/>
      <c r="H6" s="11"/>
      <c r="I6" s="3" t="s">
        <v>141</v>
      </c>
      <c r="J6" s="3" t="s">
        <v>141</v>
      </c>
      <c r="K6" s="3" t="s">
        <v>141</v>
      </c>
      <c r="L6" s="3" t="s">
        <v>139</v>
      </c>
      <c r="M6" s="3" t="s">
        <v>141</v>
      </c>
      <c r="N6" s="3" t="s">
        <v>140</v>
      </c>
      <c r="O6" s="3" t="s">
        <v>140</v>
      </c>
      <c r="P6" s="3" t="s">
        <v>140</v>
      </c>
      <c r="Q6" s="2" t="s">
        <v>140</v>
      </c>
      <c r="R6" s="2" t="s">
        <v>139</v>
      </c>
    </row>
    <row r="7" spans="1:18" x14ac:dyDescent="0.8">
      <c r="A7" s="11">
        <v>4</v>
      </c>
      <c r="B7" s="11" t="s">
        <v>32</v>
      </c>
      <c r="C7" s="11" t="s">
        <v>39</v>
      </c>
      <c r="D7" s="11" t="s">
        <v>45</v>
      </c>
      <c r="E7" s="11">
        <v>3</v>
      </c>
      <c r="F7" s="13" t="s">
        <v>175</v>
      </c>
      <c r="G7" s="11"/>
      <c r="H7" s="11"/>
      <c r="I7" s="3" t="s">
        <v>138</v>
      </c>
      <c r="J7" s="3" t="s">
        <v>142</v>
      </c>
      <c r="K7" s="3" t="s">
        <v>142</v>
      </c>
      <c r="L7" s="10" t="s">
        <v>138</v>
      </c>
      <c r="M7" s="3" t="s">
        <v>139</v>
      </c>
      <c r="N7" s="3" t="s">
        <v>144</v>
      </c>
      <c r="O7" s="3" t="s">
        <v>142</v>
      </c>
      <c r="P7" s="3" t="s">
        <v>142</v>
      </c>
      <c r="Q7" s="2" t="s">
        <v>144</v>
      </c>
      <c r="R7" s="2" t="s">
        <v>138</v>
      </c>
    </row>
    <row r="8" spans="1:18" x14ac:dyDescent="0.8">
      <c r="A8" s="11">
        <v>5</v>
      </c>
      <c r="B8" s="11" t="s">
        <v>33</v>
      </c>
      <c r="C8" s="11" t="s">
        <v>40</v>
      </c>
      <c r="D8" s="11" t="s">
        <v>45</v>
      </c>
      <c r="E8" s="11">
        <v>3</v>
      </c>
      <c r="F8" s="13" t="s">
        <v>175</v>
      </c>
      <c r="G8" s="11"/>
      <c r="H8" s="11"/>
      <c r="I8" s="3" t="s">
        <v>137</v>
      </c>
      <c r="J8" s="3" t="s">
        <v>143</v>
      </c>
      <c r="K8" s="3" t="s">
        <v>137</v>
      </c>
      <c r="L8" s="3" t="s">
        <v>144</v>
      </c>
      <c r="M8" s="3" t="s">
        <v>138</v>
      </c>
      <c r="N8" s="3" t="s">
        <v>141</v>
      </c>
      <c r="O8" s="3" t="s">
        <v>142</v>
      </c>
      <c r="P8" s="3" t="s">
        <v>141</v>
      </c>
      <c r="Q8" s="2" t="s">
        <v>137</v>
      </c>
      <c r="R8" s="2" t="s">
        <v>144</v>
      </c>
    </row>
    <row r="9" spans="1:18" x14ac:dyDescent="0.8">
      <c r="A9" s="11">
        <v>6</v>
      </c>
      <c r="B9" s="11" t="s">
        <v>34</v>
      </c>
      <c r="C9" s="11" t="s">
        <v>41</v>
      </c>
      <c r="D9" s="11" t="s">
        <v>45</v>
      </c>
      <c r="E9" s="11">
        <v>3</v>
      </c>
      <c r="F9" s="13" t="s">
        <v>175</v>
      </c>
      <c r="G9" s="11"/>
      <c r="H9" s="11"/>
      <c r="I9" s="3" t="s">
        <v>138</v>
      </c>
      <c r="J9" s="3" t="s">
        <v>143</v>
      </c>
      <c r="K9" s="3" t="s">
        <v>142</v>
      </c>
      <c r="L9" s="3" t="s">
        <v>144</v>
      </c>
      <c r="M9" s="3" t="s">
        <v>144</v>
      </c>
      <c r="N9" s="3" t="s">
        <v>140</v>
      </c>
      <c r="O9" s="3" t="s">
        <v>143</v>
      </c>
      <c r="P9" s="3" t="s">
        <v>140</v>
      </c>
      <c r="Q9" s="2" t="s">
        <v>144</v>
      </c>
      <c r="R9" s="2" t="s">
        <v>144</v>
      </c>
    </row>
    <row r="10" spans="1:18" x14ac:dyDescent="0.8">
      <c r="A10" s="11">
        <v>7</v>
      </c>
      <c r="B10" s="11" t="s">
        <v>35</v>
      </c>
      <c r="C10" s="11" t="s">
        <v>42</v>
      </c>
      <c r="D10" s="11" t="s">
        <v>46</v>
      </c>
      <c r="E10" s="11">
        <v>3</v>
      </c>
      <c r="F10" s="13" t="s">
        <v>175</v>
      </c>
      <c r="G10" s="11"/>
      <c r="H10" s="11"/>
      <c r="I10" s="3" t="s">
        <v>144</v>
      </c>
      <c r="J10" s="3" t="s">
        <v>139</v>
      </c>
      <c r="K10" s="3" t="s">
        <v>139</v>
      </c>
      <c r="L10" s="3" t="s">
        <v>138</v>
      </c>
      <c r="M10" s="3" t="s">
        <v>139</v>
      </c>
      <c r="N10" s="3" t="s">
        <v>140</v>
      </c>
      <c r="O10" s="3" t="s">
        <v>139</v>
      </c>
      <c r="P10" s="3" t="s">
        <v>139</v>
      </c>
      <c r="Q10" s="2" t="s">
        <v>138</v>
      </c>
      <c r="R10" s="2" t="s">
        <v>138</v>
      </c>
    </row>
    <row r="11" spans="1:18" x14ac:dyDescent="0.8">
      <c r="A11" s="11">
        <v>8</v>
      </c>
      <c r="B11" s="3" t="s">
        <v>55</v>
      </c>
      <c r="C11" s="3" t="s">
        <v>47</v>
      </c>
      <c r="D11" s="3" t="s">
        <v>43</v>
      </c>
      <c r="E11" s="3">
        <v>3</v>
      </c>
      <c r="F11" s="12" t="s">
        <v>176</v>
      </c>
      <c r="G11" s="3"/>
      <c r="H11" s="3"/>
      <c r="I11" s="3" t="s">
        <v>138</v>
      </c>
      <c r="J11" s="3" t="s">
        <v>138</v>
      </c>
      <c r="K11" s="3" t="s">
        <v>141</v>
      </c>
      <c r="L11" s="3" t="s">
        <v>144</v>
      </c>
      <c r="M11" s="3" t="s">
        <v>140</v>
      </c>
      <c r="N11" s="3" t="s">
        <v>143</v>
      </c>
      <c r="O11" s="3" t="s">
        <v>139</v>
      </c>
      <c r="P11" s="3" t="s">
        <v>143</v>
      </c>
      <c r="Q11" s="2" t="s">
        <v>143</v>
      </c>
      <c r="R11" s="2" t="s">
        <v>144</v>
      </c>
    </row>
    <row r="12" spans="1:18" x14ac:dyDescent="0.8">
      <c r="A12" s="11">
        <v>9</v>
      </c>
      <c r="B12" s="3" t="s">
        <v>56</v>
      </c>
      <c r="C12" s="3" t="s">
        <v>48</v>
      </c>
      <c r="D12" s="3" t="s">
        <v>64</v>
      </c>
      <c r="E12" s="3">
        <v>3</v>
      </c>
      <c r="F12" s="12" t="s">
        <v>176</v>
      </c>
      <c r="G12" s="3"/>
      <c r="H12" s="3"/>
      <c r="I12" s="3" t="s">
        <v>139</v>
      </c>
      <c r="J12" s="3" t="s">
        <v>139</v>
      </c>
      <c r="K12" s="3" t="s">
        <v>139</v>
      </c>
      <c r="L12" s="3" t="s">
        <v>139</v>
      </c>
      <c r="M12" s="3" t="s">
        <v>138</v>
      </c>
      <c r="N12" s="3" t="s">
        <v>142</v>
      </c>
      <c r="O12" s="3" t="s">
        <v>139</v>
      </c>
      <c r="P12" s="3" t="s">
        <v>139</v>
      </c>
      <c r="Q12" s="2" t="s">
        <v>142</v>
      </c>
      <c r="R12" s="2" t="s">
        <v>139</v>
      </c>
    </row>
    <row r="13" spans="1:18" x14ac:dyDescent="0.8">
      <c r="A13" s="11">
        <v>10</v>
      </c>
      <c r="B13" s="3" t="s">
        <v>57</v>
      </c>
      <c r="C13" s="3" t="s">
        <v>49</v>
      </c>
      <c r="D13" s="3" t="s">
        <v>43</v>
      </c>
      <c r="E13" s="3">
        <v>3</v>
      </c>
      <c r="F13" s="12" t="s">
        <v>176</v>
      </c>
      <c r="G13" s="3"/>
      <c r="H13" s="3"/>
      <c r="I13" s="3" t="s">
        <v>137</v>
      </c>
      <c r="J13" s="3" t="s">
        <v>137</v>
      </c>
      <c r="K13" s="3" t="s">
        <v>137</v>
      </c>
      <c r="L13" s="3" t="s">
        <v>137</v>
      </c>
      <c r="M13" s="3" t="s">
        <v>137</v>
      </c>
      <c r="N13" s="3" t="s">
        <v>137</v>
      </c>
      <c r="O13" s="7"/>
      <c r="P13" s="3" t="s">
        <v>144</v>
      </c>
      <c r="Q13" s="2" t="s">
        <v>141</v>
      </c>
      <c r="R13" s="2" t="s">
        <v>137</v>
      </c>
    </row>
    <row r="14" spans="1:18" x14ac:dyDescent="0.8">
      <c r="A14" s="11">
        <v>11</v>
      </c>
      <c r="B14" s="3" t="s">
        <v>58</v>
      </c>
      <c r="C14" s="3" t="s">
        <v>50</v>
      </c>
      <c r="D14" s="3" t="s">
        <v>45</v>
      </c>
      <c r="E14" s="3">
        <v>3</v>
      </c>
      <c r="F14" s="12" t="s">
        <v>176</v>
      </c>
      <c r="G14" s="3" t="s">
        <v>63</v>
      </c>
      <c r="H14" s="3"/>
      <c r="I14" s="3" t="s">
        <v>138</v>
      </c>
      <c r="J14" s="3" t="s">
        <v>143</v>
      </c>
      <c r="K14" s="3" t="s">
        <v>144</v>
      </c>
      <c r="L14" s="3" t="s">
        <v>144</v>
      </c>
      <c r="M14" s="3" t="s">
        <v>140</v>
      </c>
      <c r="N14" s="3" t="s">
        <v>141</v>
      </c>
      <c r="O14" s="3" t="s">
        <v>144</v>
      </c>
      <c r="P14" s="3" t="s">
        <v>140</v>
      </c>
      <c r="Q14" s="9"/>
      <c r="R14" s="2" t="s">
        <v>144</v>
      </c>
    </row>
    <row r="15" spans="1:18" x14ac:dyDescent="0.8">
      <c r="A15" s="11">
        <v>12</v>
      </c>
      <c r="B15" s="3" t="s">
        <v>59</v>
      </c>
      <c r="C15" s="3" t="s">
        <v>51</v>
      </c>
      <c r="D15" s="3" t="s">
        <v>45</v>
      </c>
      <c r="E15" s="3">
        <v>4</v>
      </c>
      <c r="F15" s="12" t="s">
        <v>176</v>
      </c>
      <c r="G15" s="3"/>
      <c r="H15" s="3"/>
      <c r="I15" s="3" t="s">
        <v>142</v>
      </c>
      <c r="J15" s="3" t="s">
        <v>142</v>
      </c>
      <c r="K15" s="3" t="s">
        <v>142</v>
      </c>
      <c r="L15" s="3" t="s">
        <v>143</v>
      </c>
      <c r="M15" s="3" t="s">
        <v>138</v>
      </c>
      <c r="N15" s="3" t="s">
        <v>143</v>
      </c>
      <c r="O15" s="3" t="s">
        <v>142</v>
      </c>
      <c r="P15" s="3" t="s">
        <v>138</v>
      </c>
      <c r="Q15" s="2" t="s">
        <v>143</v>
      </c>
      <c r="R15" s="2" t="s">
        <v>143</v>
      </c>
    </row>
    <row r="16" spans="1:18" x14ac:dyDescent="0.8">
      <c r="A16" s="11">
        <v>13</v>
      </c>
      <c r="B16" s="3" t="s">
        <v>60</v>
      </c>
      <c r="C16" s="3" t="s">
        <v>52</v>
      </c>
      <c r="D16" s="3" t="s">
        <v>45</v>
      </c>
      <c r="E16" s="3">
        <v>1</v>
      </c>
      <c r="F16" s="12" t="s">
        <v>176</v>
      </c>
      <c r="G16" s="3"/>
      <c r="H16" s="3"/>
      <c r="I16" s="3" t="s">
        <v>140</v>
      </c>
      <c r="J16" s="3" t="s">
        <v>139</v>
      </c>
      <c r="K16" s="3" t="s">
        <v>141</v>
      </c>
      <c r="L16" s="3" t="s">
        <v>138</v>
      </c>
      <c r="M16" s="3" t="s">
        <v>140</v>
      </c>
      <c r="N16" s="3" t="s">
        <v>143</v>
      </c>
      <c r="O16" s="3" t="s">
        <v>140</v>
      </c>
      <c r="P16" s="3" t="s">
        <v>139</v>
      </c>
      <c r="Q16" s="2" t="s">
        <v>139</v>
      </c>
      <c r="R16" s="2" t="s">
        <v>138</v>
      </c>
    </row>
    <row r="17" spans="1:18" x14ac:dyDescent="0.8">
      <c r="A17" s="11">
        <v>14</v>
      </c>
      <c r="B17" s="3" t="s">
        <v>61</v>
      </c>
      <c r="C17" s="3" t="s">
        <v>53</v>
      </c>
      <c r="D17" s="3" t="s">
        <v>45</v>
      </c>
      <c r="E17" s="3">
        <v>3</v>
      </c>
      <c r="F17" s="12" t="s">
        <v>176</v>
      </c>
      <c r="G17" s="3"/>
      <c r="H17" s="3"/>
      <c r="I17" s="3" t="s">
        <v>139</v>
      </c>
      <c r="J17" s="3" t="s">
        <v>139</v>
      </c>
      <c r="K17" s="3" t="s">
        <v>142</v>
      </c>
      <c r="L17" s="3" t="s">
        <v>139</v>
      </c>
      <c r="M17" s="3" t="s">
        <v>139</v>
      </c>
      <c r="N17" s="3" t="s">
        <v>144</v>
      </c>
      <c r="O17" s="3" t="s">
        <v>139</v>
      </c>
      <c r="P17" s="3" t="s">
        <v>139</v>
      </c>
      <c r="Q17" s="2" t="s">
        <v>141</v>
      </c>
      <c r="R17" s="2" t="s">
        <v>139</v>
      </c>
    </row>
    <row r="18" spans="1:18" x14ac:dyDescent="0.8">
      <c r="A18" s="11">
        <v>15</v>
      </c>
      <c r="B18" s="3" t="s">
        <v>62</v>
      </c>
      <c r="C18" s="3" t="s">
        <v>54</v>
      </c>
      <c r="D18" s="3" t="s">
        <v>65</v>
      </c>
      <c r="E18" s="3">
        <v>3</v>
      </c>
      <c r="F18" s="12" t="s">
        <v>176</v>
      </c>
      <c r="G18" s="3" t="s">
        <v>33</v>
      </c>
      <c r="H18" s="3"/>
      <c r="I18" s="3" t="s">
        <v>138</v>
      </c>
      <c r="J18" s="3" t="s">
        <v>138</v>
      </c>
      <c r="K18" s="3" t="s">
        <v>144</v>
      </c>
      <c r="L18" s="3" t="s">
        <v>138</v>
      </c>
      <c r="M18" s="3" t="s">
        <v>142</v>
      </c>
      <c r="N18" s="3" t="s">
        <v>140</v>
      </c>
      <c r="O18" s="3" t="s">
        <v>142</v>
      </c>
      <c r="P18" s="3" t="s">
        <v>140</v>
      </c>
      <c r="Q18" s="2" t="s">
        <v>141</v>
      </c>
      <c r="R18" s="2" t="s">
        <v>138</v>
      </c>
    </row>
    <row r="19" spans="1:18" x14ac:dyDescent="0.8">
      <c r="A19" s="11">
        <v>16</v>
      </c>
      <c r="B19" s="11" t="s">
        <v>66</v>
      </c>
      <c r="C19" s="11" t="s">
        <v>74</v>
      </c>
      <c r="D19" s="11" t="s">
        <v>45</v>
      </c>
      <c r="E19" s="11">
        <v>3</v>
      </c>
      <c r="F19" s="13" t="s">
        <v>159</v>
      </c>
      <c r="G19" s="11" t="s">
        <v>63</v>
      </c>
      <c r="H19" s="11"/>
      <c r="I19" s="3" t="s">
        <v>140</v>
      </c>
      <c r="J19" s="3" t="s">
        <v>144</v>
      </c>
      <c r="K19" s="3" t="s">
        <v>140</v>
      </c>
      <c r="L19" s="3" t="s">
        <v>141</v>
      </c>
      <c r="M19" s="7"/>
      <c r="N19" s="3" t="s">
        <v>141</v>
      </c>
      <c r="O19" s="3" t="s">
        <v>140</v>
      </c>
      <c r="P19" s="3" t="s">
        <v>138</v>
      </c>
      <c r="Q19" s="9"/>
      <c r="R19" s="2" t="s">
        <v>141</v>
      </c>
    </row>
    <row r="20" spans="1:18" x14ac:dyDescent="0.8">
      <c r="A20" s="11">
        <v>17</v>
      </c>
      <c r="B20" s="11" t="s">
        <v>67</v>
      </c>
      <c r="C20" s="11" t="s">
        <v>75</v>
      </c>
      <c r="D20" s="11" t="s">
        <v>65</v>
      </c>
      <c r="E20" s="11">
        <v>3</v>
      </c>
      <c r="F20" s="13" t="s">
        <v>159</v>
      </c>
      <c r="G20" s="11"/>
      <c r="H20" s="11"/>
      <c r="I20" s="3" t="s">
        <v>143</v>
      </c>
      <c r="J20" s="3" t="s">
        <v>138</v>
      </c>
      <c r="K20" s="3" t="s">
        <v>144</v>
      </c>
      <c r="L20" s="3" t="s">
        <v>138</v>
      </c>
      <c r="M20" s="3" t="s">
        <v>138</v>
      </c>
      <c r="N20" s="3" t="s">
        <v>141</v>
      </c>
      <c r="O20" s="3" t="s">
        <v>138</v>
      </c>
      <c r="P20" s="3" t="s">
        <v>143</v>
      </c>
      <c r="Q20" s="9"/>
      <c r="R20" s="2" t="s">
        <v>138</v>
      </c>
    </row>
    <row r="21" spans="1:18" x14ac:dyDescent="0.8">
      <c r="A21" s="11">
        <v>18</v>
      </c>
      <c r="B21" s="11" t="s">
        <v>68</v>
      </c>
      <c r="C21" s="11" t="s">
        <v>76</v>
      </c>
      <c r="D21" s="11" t="s">
        <v>65</v>
      </c>
      <c r="E21" s="11">
        <v>3</v>
      </c>
      <c r="F21" s="13" t="s">
        <v>159</v>
      </c>
      <c r="G21" s="11" t="s">
        <v>61</v>
      </c>
      <c r="H21" s="11"/>
      <c r="I21" s="3" t="s">
        <v>142</v>
      </c>
      <c r="J21" s="3" t="s">
        <v>142</v>
      </c>
      <c r="K21" s="7"/>
      <c r="L21" s="7"/>
      <c r="M21" s="7"/>
      <c r="N21" s="3" t="s">
        <v>144</v>
      </c>
      <c r="O21" s="3" t="s">
        <v>143</v>
      </c>
      <c r="P21" s="3" t="s">
        <v>139</v>
      </c>
      <c r="Q21" s="9"/>
      <c r="R21" s="9"/>
    </row>
    <row r="22" spans="1:18" x14ac:dyDescent="0.8">
      <c r="A22" s="11">
        <v>19</v>
      </c>
      <c r="B22" s="11" t="s">
        <v>69</v>
      </c>
      <c r="C22" s="11" t="s">
        <v>77</v>
      </c>
      <c r="D22" s="11" t="s">
        <v>65</v>
      </c>
      <c r="E22" s="11">
        <v>3</v>
      </c>
      <c r="F22" s="13" t="s">
        <v>159</v>
      </c>
      <c r="G22" s="11" t="s">
        <v>62</v>
      </c>
      <c r="H22" s="11"/>
      <c r="I22" s="3" t="s">
        <v>144</v>
      </c>
      <c r="J22" s="3" t="s">
        <v>144</v>
      </c>
      <c r="K22" s="3" t="s">
        <v>144</v>
      </c>
      <c r="L22" s="3" t="s">
        <v>143</v>
      </c>
      <c r="M22" s="3" t="s">
        <v>143</v>
      </c>
      <c r="N22" s="3" t="s">
        <v>140</v>
      </c>
      <c r="O22" s="3" t="s">
        <v>137</v>
      </c>
      <c r="P22" s="3" t="s">
        <v>137</v>
      </c>
      <c r="Q22" s="9"/>
      <c r="R22" s="2" t="s">
        <v>143</v>
      </c>
    </row>
    <row r="23" spans="1:18" x14ac:dyDescent="0.8">
      <c r="A23" s="11">
        <v>20</v>
      </c>
      <c r="B23" s="11" t="s">
        <v>70</v>
      </c>
      <c r="C23" s="11" t="s">
        <v>78</v>
      </c>
      <c r="D23" s="11" t="s">
        <v>65</v>
      </c>
      <c r="E23" s="11">
        <v>3</v>
      </c>
      <c r="F23" s="13" t="s">
        <v>159</v>
      </c>
      <c r="G23" s="11"/>
      <c r="H23" s="11"/>
      <c r="I23" s="3" t="s">
        <v>143</v>
      </c>
      <c r="J23" s="3" t="s">
        <v>144</v>
      </c>
      <c r="K23" s="3" t="s">
        <v>140</v>
      </c>
      <c r="L23" s="3" t="s">
        <v>141</v>
      </c>
      <c r="M23" s="3" t="s">
        <v>144</v>
      </c>
      <c r="N23" s="3" t="s">
        <v>140</v>
      </c>
      <c r="O23" s="3" t="s">
        <v>141</v>
      </c>
      <c r="P23" s="3" t="s">
        <v>139</v>
      </c>
      <c r="Q23" s="2" t="s">
        <v>140</v>
      </c>
      <c r="R23" s="2" t="s">
        <v>141</v>
      </c>
    </row>
    <row r="24" spans="1:18" x14ac:dyDescent="0.8">
      <c r="A24" s="11">
        <v>21</v>
      </c>
      <c r="B24" s="11" t="s">
        <v>72</v>
      </c>
      <c r="C24" s="11" t="s">
        <v>80</v>
      </c>
      <c r="D24" s="11" t="s">
        <v>43</v>
      </c>
      <c r="E24" s="11">
        <v>3</v>
      </c>
      <c r="F24" s="13" t="s">
        <v>159</v>
      </c>
      <c r="G24" s="11"/>
      <c r="H24" s="11"/>
      <c r="I24" s="3" t="s">
        <v>137</v>
      </c>
      <c r="J24" s="3" t="s">
        <v>137</v>
      </c>
      <c r="K24" s="3" t="s">
        <v>139</v>
      </c>
      <c r="L24" s="3" t="s">
        <v>138</v>
      </c>
      <c r="M24" s="3" t="s">
        <v>139</v>
      </c>
      <c r="N24" s="3" t="s">
        <v>137</v>
      </c>
      <c r="O24" s="3" t="s">
        <v>139</v>
      </c>
      <c r="P24" s="3" t="s">
        <v>139</v>
      </c>
      <c r="Q24" s="2" t="s">
        <v>142</v>
      </c>
      <c r="R24" s="2" t="s">
        <v>138</v>
      </c>
    </row>
    <row r="25" spans="1:18" x14ac:dyDescent="0.8">
      <c r="A25" s="11">
        <v>22</v>
      </c>
      <c r="B25" s="11" t="s">
        <v>73</v>
      </c>
      <c r="C25" s="11" t="s">
        <v>81</v>
      </c>
      <c r="D25" s="11" t="s">
        <v>65</v>
      </c>
      <c r="E25" s="11">
        <v>3</v>
      </c>
      <c r="F25" s="13" t="s">
        <v>159</v>
      </c>
      <c r="G25" s="11" t="s">
        <v>61</v>
      </c>
      <c r="H25" s="11"/>
      <c r="I25" s="3" t="s">
        <v>138</v>
      </c>
      <c r="J25" s="3" t="s">
        <v>139</v>
      </c>
      <c r="K25" s="3" t="s">
        <v>138</v>
      </c>
      <c r="L25" s="3" t="s">
        <v>142</v>
      </c>
      <c r="M25" s="3" t="s">
        <v>139</v>
      </c>
      <c r="N25" s="3" t="s">
        <v>139</v>
      </c>
      <c r="O25" s="3" t="s">
        <v>139</v>
      </c>
      <c r="P25" s="3" t="s">
        <v>142</v>
      </c>
      <c r="Q25" s="2" t="s">
        <v>138</v>
      </c>
      <c r="R25" s="2" t="s">
        <v>142</v>
      </c>
    </row>
    <row r="26" spans="1:18" x14ac:dyDescent="0.8">
      <c r="A26" s="11">
        <v>23</v>
      </c>
      <c r="B26" s="3" t="s">
        <v>82</v>
      </c>
      <c r="C26" s="3" t="s">
        <v>83</v>
      </c>
      <c r="D26" s="3" t="s">
        <v>65</v>
      </c>
      <c r="E26" s="3">
        <v>3</v>
      </c>
      <c r="F26" s="12" t="s">
        <v>160</v>
      </c>
      <c r="G26" s="3" t="s">
        <v>69</v>
      </c>
      <c r="H26" s="3"/>
      <c r="I26" s="3" t="s">
        <v>140</v>
      </c>
      <c r="J26" s="3" t="s">
        <v>137</v>
      </c>
      <c r="K26" s="3" t="s">
        <v>144</v>
      </c>
      <c r="L26" s="3" t="s">
        <v>140</v>
      </c>
      <c r="M26" s="3" t="s">
        <v>144</v>
      </c>
      <c r="N26" s="3" t="s">
        <v>141</v>
      </c>
      <c r="O26" s="3" t="s">
        <v>144</v>
      </c>
      <c r="P26" s="3" t="s">
        <v>143</v>
      </c>
      <c r="Q26" s="9"/>
      <c r="R26" s="2" t="s">
        <v>140</v>
      </c>
    </row>
    <row r="27" spans="1:18" x14ac:dyDescent="0.8">
      <c r="A27" s="11">
        <v>24</v>
      </c>
      <c r="B27" s="3" t="s">
        <v>84</v>
      </c>
      <c r="C27" s="3" t="s">
        <v>85</v>
      </c>
      <c r="D27" s="3" t="s">
        <v>65</v>
      </c>
      <c r="E27" s="3">
        <v>3</v>
      </c>
      <c r="F27" s="12" t="s">
        <v>160</v>
      </c>
      <c r="G27" s="3" t="s">
        <v>62</v>
      </c>
      <c r="H27" s="3"/>
      <c r="I27" s="3" t="s">
        <v>141</v>
      </c>
      <c r="J27" s="3" t="s">
        <v>137</v>
      </c>
      <c r="K27" s="3" t="s">
        <v>141</v>
      </c>
      <c r="L27" s="3"/>
      <c r="M27" s="7"/>
      <c r="N27" s="7"/>
      <c r="O27" s="3" t="s">
        <v>137</v>
      </c>
      <c r="P27" s="3" t="s">
        <v>137</v>
      </c>
      <c r="Q27" s="9"/>
      <c r="R27" s="2"/>
    </row>
    <row r="28" spans="1:18" x14ac:dyDescent="0.8">
      <c r="A28" s="11">
        <v>25</v>
      </c>
      <c r="B28" s="3" t="s">
        <v>86</v>
      </c>
      <c r="C28" s="3" t="s">
        <v>87</v>
      </c>
      <c r="D28" s="3" t="s">
        <v>65</v>
      </c>
      <c r="E28" s="3">
        <v>3</v>
      </c>
      <c r="F28" s="12" t="s">
        <v>160</v>
      </c>
      <c r="G28" s="3" t="s">
        <v>88</v>
      </c>
      <c r="H28" s="3"/>
      <c r="I28" s="3" t="s">
        <v>144</v>
      </c>
      <c r="J28" s="3" t="s">
        <v>143</v>
      </c>
      <c r="K28" s="3" t="s">
        <v>141</v>
      </c>
      <c r="L28" s="3" t="s">
        <v>141</v>
      </c>
      <c r="M28" s="7"/>
      <c r="N28" s="3" t="s">
        <v>144</v>
      </c>
      <c r="O28" s="3" t="s">
        <v>140</v>
      </c>
      <c r="P28" s="3" t="s">
        <v>143</v>
      </c>
      <c r="Q28" s="9"/>
      <c r="R28" s="2" t="s">
        <v>141</v>
      </c>
    </row>
    <row r="29" spans="1:18" x14ac:dyDescent="0.8">
      <c r="A29" s="11">
        <v>26</v>
      </c>
      <c r="B29" s="3" t="s">
        <v>89</v>
      </c>
      <c r="C29" s="3" t="s">
        <v>90</v>
      </c>
      <c r="D29" s="3" t="s">
        <v>44</v>
      </c>
      <c r="E29" s="3">
        <v>3</v>
      </c>
      <c r="F29" s="12" t="s">
        <v>160</v>
      </c>
      <c r="G29" s="3"/>
      <c r="H29" s="3"/>
      <c r="I29" s="3" t="s">
        <v>139</v>
      </c>
      <c r="J29" s="3" t="s">
        <v>139</v>
      </c>
      <c r="K29" s="3" t="s">
        <v>139</v>
      </c>
      <c r="L29" s="3" t="s">
        <v>142</v>
      </c>
      <c r="M29" s="3" t="s">
        <v>139</v>
      </c>
      <c r="N29" s="3" t="s">
        <v>142</v>
      </c>
      <c r="O29" s="3" t="s">
        <v>139</v>
      </c>
      <c r="P29" s="3" t="s">
        <v>142</v>
      </c>
      <c r="Q29" s="2" t="s">
        <v>138</v>
      </c>
      <c r="R29" s="2" t="s">
        <v>142</v>
      </c>
    </row>
    <row r="30" spans="1:18" x14ac:dyDescent="0.8">
      <c r="A30" s="11">
        <v>27</v>
      </c>
      <c r="B30" s="3" t="s">
        <v>93</v>
      </c>
      <c r="C30" s="3" t="s">
        <v>94</v>
      </c>
      <c r="D30" s="3" t="s">
        <v>65</v>
      </c>
      <c r="E30" s="3">
        <v>3</v>
      </c>
      <c r="F30" s="12" t="s">
        <v>160</v>
      </c>
      <c r="G30" s="3" t="s">
        <v>61</v>
      </c>
      <c r="H30" s="3"/>
      <c r="I30" s="3" t="s">
        <v>143</v>
      </c>
      <c r="J30" s="3" t="s">
        <v>142</v>
      </c>
      <c r="K30" s="3" t="s">
        <v>138</v>
      </c>
      <c r="L30" s="3" t="s">
        <v>143</v>
      </c>
      <c r="M30" s="3" t="s">
        <v>138</v>
      </c>
      <c r="N30" s="3" t="s">
        <v>138</v>
      </c>
      <c r="O30" s="3" t="s">
        <v>143</v>
      </c>
      <c r="P30" s="3" t="s">
        <v>138</v>
      </c>
      <c r="Q30" s="2" t="s">
        <v>143</v>
      </c>
      <c r="R30" s="2" t="s">
        <v>143</v>
      </c>
    </row>
    <row r="31" spans="1:18" x14ac:dyDescent="0.8">
      <c r="A31" s="11">
        <v>28</v>
      </c>
      <c r="B31" s="3" t="s">
        <v>95</v>
      </c>
      <c r="C31" s="3" t="s">
        <v>96</v>
      </c>
      <c r="D31" s="3" t="s">
        <v>45</v>
      </c>
      <c r="E31" s="3">
        <v>3</v>
      </c>
      <c r="F31" s="12" t="s">
        <v>160</v>
      </c>
      <c r="G31" s="3"/>
      <c r="H31" s="3"/>
      <c r="I31" s="3" t="s">
        <v>140</v>
      </c>
      <c r="J31" s="3" t="s">
        <v>140</v>
      </c>
      <c r="K31" s="3" t="s">
        <v>144</v>
      </c>
      <c r="L31" s="3" t="s">
        <v>137</v>
      </c>
      <c r="M31" s="3" t="s">
        <v>141</v>
      </c>
      <c r="N31" s="3" t="s">
        <v>137</v>
      </c>
      <c r="O31" s="3" t="s">
        <v>144</v>
      </c>
      <c r="P31" s="3"/>
      <c r="Q31" s="2"/>
      <c r="R31" s="2" t="s">
        <v>137</v>
      </c>
    </row>
    <row r="32" spans="1:18" x14ac:dyDescent="0.8">
      <c r="A32" s="11">
        <v>29</v>
      </c>
      <c r="B32" s="3" t="s">
        <v>97</v>
      </c>
      <c r="C32" s="3" t="s">
        <v>98</v>
      </c>
      <c r="D32" s="3" t="s">
        <v>44</v>
      </c>
      <c r="E32" s="3">
        <v>3</v>
      </c>
      <c r="F32" s="12" t="s">
        <v>160</v>
      </c>
      <c r="G32" s="3"/>
      <c r="H32" s="3"/>
      <c r="I32" s="3" t="s">
        <v>137</v>
      </c>
      <c r="J32" s="3" t="s">
        <v>139</v>
      </c>
      <c r="K32" s="3" t="s">
        <v>137</v>
      </c>
      <c r="L32" s="3" t="s">
        <v>137</v>
      </c>
      <c r="M32" s="3" t="s">
        <v>137</v>
      </c>
      <c r="N32" s="3" t="s">
        <v>137</v>
      </c>
      <c r="O32" s="3" t="s">
        <v>142</v>
      </c>
      <c r="P32" s="3" t="s">
        <v>139</v>
      </c>
      <c r="Q32" s="2" t="s">
        <v>137</v>
      </c>
      <c r="R32" s="2" t="s">
        <v>137</v>
      </c>
    </row>
    <row r="33" spans="1:18" x14ac:dyDescent="0.8">
      <c r="A33" s="11">
        <v>30</v>
      </c>
      <c r="B33" s="3" t="s">
        <v>99</v>
      </c>
      <c r="C33" s="3" t="s">
        <v>100</v>
      </c>
      <c r="D33" s="3" t="s">
        <v>65</v>
      </c>
      <c r="E33" s="3">
        <v>3</v>
      </c>
      <c r="F33" s="12" t="s">
        <v>160</v>
      </c>
      <c r="G33" s="3"/>
      <c r="H33" s="3"/>
      <c r="I33" s="3" t="s">
        <v>140</v>
      </c>
      <c r="J33" s="3" t="s">
        <v>143</v>
      </c>
      <c r="K33" s="3" t="s">
        <v>144</v>
      </c>
      <c r="L33" s="3" t="s">
        <v>141</v>
      </c>
      <c r="M33" s="3" t="s">
        <v>141</v>
      </c>
      <c r="N33" s="7"/>
      <c r="O33" s="3" t="s">
        <v>144</v>
      </c>
      <c r="P33" s="3" t="s">
        <v>143</v>
      </c>
      <c r="Q33" s="2" t="s">
        <v>141</v>
      </c>
      <c r="R33" s="2" t="s">
        <v>141</v>
      </c>
    </row>
    <row r="34" spans="1:18" x14ac:dyDescent="0.8">
      <c r="A34" s="11">
        <v>31</v>
      </c>
      <c r="B34" s="3" t="s">
        <v>105</v>
      </c>
      <c r="C34" s="3" t="s">
        <v>106</v>
      </c>
      <c r="D34" s="3" t="s">
        <v>168</v>
      </c>
      <c r="E34" s="3">
        <v>3</v>
      </c>
      <c r="F34" s="12" t="s">
        <v>160</v>
      </c>
      <c r="G34" s="3"/>
      <c r="H34" s="3"/>
      <c r="I34" s="3" t="s">
        <v>137</v>
      </c>
      <c r="J34" s="3" t="s">
        <v>137</v>
      </c>
      <c r="K34" s="3" t="s">
        <v>137</v>
      </c>
      <c r="L34" s="3"/>
      <c r="M34" s="3" t="s">
        <v>137</v>
      </c>
      <c r="N34" s="7"/>
      <c r="O34" s="3" t="s">
        <v>137</v>
      </c>
      <c r="P34" s="7"/>
      <c r="Q34" s="9"/>
      <c r="R34" s="9"/>
    </row>
    <row r="35" spans="1:18" x14ac:dyDescent="0.8">
      <c r="A35" s="11">
        <v>32</v>
      </c>
      <c r="B35" s="3" t="s">
        <v>107</v>
      </c>
      <c r="C35" s="3" t="s">
        <v>108</v>
      </c>
      <c r="D35" s="3" t="s">
        <v>169</v>
      </c>
      <c r="E35" s="3">
        <v>3</v>
      </c>
      <c r="F35" s="12" t="s">
        <v>160</v>
      </c>
      <c r="G35" s="3"/>
      <c r="H35" s="3"/>
      <c r="I35" s="3" t="s">
        <v>137</v>
      </c>
      <c r="J35" s="3" t="s">
        <v>137</v>
      </c>
      <c r="K35" s="3" t="s">
        <v>137</v>
      </c>
      <c r="L35" s="3" t="s">
        <v>137</v>
      </c>
      <c r="M35" s="3" t="s">
        <v>139</v>
      </c>
      <c r="N35" s="3" t="s">
        <v>139</v>
      </c>
      <c r="O35" s="3" t="s">
        <v>139</v>
      </c>
      <c r="P35" s="7"/>
      <c r="Q35" s="2" t="s">
        <v>137</v>
      </c>
      <c r="R35" s="2" t="s">
        <v>137</v>
      </c>
    </row>
    <row r="36" spans="1:18" x14ac:dyDescent="0.8">
      <c r="A36" s="11">
        <v>33</v>
      </c>
      <c r="B36" s="3" t="s">
        <v>113</v>
      </c>
      <c r="C36" s="3" t="s">
        <v>114</v>
      </c>
      <c r="D36" s="3" t="s">
        <v>65</v>
      </c>
      <c r="E36" s="3">
        <v>1</v>
      </c>
      <c r="F36" s="12" t="s">
        <v>160</v>
      </c>
      <c r="G36" s="3"/>
      <c r="H36" s="3"/>
      <c r="I36" s="3" t="s">
        <v>142</v>
      </c>
      <c r="J36" s="3" t="s">
        <v>139</v>
      </c>
      <c r="K36" s="3" t="s">
        <v>142</v>
      </c>
      <c r="L36" s="3" t="s">
        <v>139</v>
      </c>
      <c r="M36" s="3" t="s">
        <v>139</v>
      </c>
      <c r="N36" s="3" t="s">
        <v>142</v>
      </c>
      <c r="O36" s="3" t="s">
        <v>139</v>
      </c>
      <c r="P36" s="3" t="s">
        <v>142</v>
      </c>
      <c r="Q36" s="9"/>
      <c r="R36" s="2" t="s">
        <v>139</v>
      </c>
    </row>
    <row r="37" spans="1:18" x14ac:dyDescent="0.8">
      <c r="A37" s="11">
        <v>34</v>
      </c>
      <c r="B37" s="3" t="s">
        <v>115</v>
      </c>
      <c r="C37" s="3" t="s">
        <v>116</v>
      </c>
      <c r="D37" s="3" t="s">
        <v>65</v>
      </c>
      <c r="E37" s="3">
        <v>1</v>
      </c>
      <c r="F37" s="12" t="s">
        <v>160</v>
      </c>
      <c r="G37" s="3"/>
      <c r="H37" s="3"/>
      <c r="I37" s="3" t="s">
        <v>139</v>
      </c>
      <c r="J37" s="3" t="s">
        <v>139</v>
      </c>
      <c r="K37" s="3" t="s">
        <v>139</v>
      </c>
      <c r="L37" s="3" t="s">
        <v>139</v>
      </c>
      <c r="M37" s="3" t="s">
        <v>139</v>
      </c>
      <c r="N37" s="3" t="s">
        <v>139</v>
      </c>
      <c r="O37" s="3" t="s">
        <v>139</v>
      </c>
      <c r="P37" s="3" t="s">
        <v>139</v>
      </c>
      <c r="Q37" s="2" t="s">
        <v>139</v>
      </c>
      <c r="R37" s="2" t="s">
        <v>139</v>
      </c>
    </row>
    <row r="38" spans="1:18" x14ac:dyDescent="0.8">
      <c r="A38" s="11">
        <v>35</v>
      </c>
      <c r="B38" s="3" t="s">
        <v>117</v>
      </c>
      <c r="C38" s="3" t="s">
        <v>118</v>
      </c>
      <c r="D38" s="3" t="s">
        <v>65</v>
      </c>
      <c r="E38" s="3">
        <v>2</v>
      </c>
      <c r="F38" s="12" t="s">
        <v>160</v>
      </c>
      <c r="G38" s="3"/>
      <c r="H38" s="3"/>
      <c r="I38" s="3" t="s">
        <v>137</v>
      </c>
      <c r="J38" s="3" t="s">
        <v>137</v>
      </c>
      <c r="K38" s="3" t="s">
        <v>137</v>
      </c>
      <c r="L38" s="3" t="s">
        <v>137</v>
      </c>
      <c r="M38" s="3" t="s">
        <v>137</v>
      </c>
      <c r="N38" s="3" t="s">
        <v>137</v>
      </c>
      <c r="O38" s="3" t="s">
        <v>137</v>
      </c>
      <c r="P38" s="3" t="s">
        <v>137</v>
      </c>
      <c r="Q38" s="2" t="s">
        <v>137</v>
      </c>
      <c r="R38" s="2" t="s">
        <v>137</v>
      </c>
    </row>
    <row r="39" spans="1:18" x14ac:dyDescent="0.8">
      <c r="A39" s="11">
        <v>36</v>
      </c>
      <c r="B39" s="3" t="s">
        <v>109</v>
      </c>
      <c r="C39" s="3" t="s">
        <v>110</v>
      </c>
      <c r="D39" s="3" t="s">
        <v>45</v>
      </c>
      <c r="E39" s="3">
        <v>3</v>
      </c>
      <c r="F39" s="12" t="s">
        <v>160</v>
      </c>
      <c r="G39" s="3" t="s">
        <v>63</v>
      </c>
      <c r="H39" s="3"/>
      <c r="I39" s="3" t="s">
        <v>142</v>
      </c>
      <c r="J39" s="3" t="s">
        <v>139</v>
      </c>
      <c r="K39" s="3" t="s">
        <v>138</v>
      </c>
      <c r="L39" s="3" t="s">
        <v>144</v>
      </c>
      <c r="M39" s="3" t="s">
        <v>143</v>
      </c>
      <c r="N39" s="3" t="s">
        <v>144</v>
      </c>
      <c r="O39" s="3" t="s">
        <v>138</v>
      </c>
      <c r="P39" s="3" t="s">
        <v>143</v>
      </c>
      <c r="Q39" s="2"/>
      <c r="R39" s="2" t="s">
        <v>144</v>
      </c>
    </row>
    <row r="40" spans="1:18" s="25" customFormat="1" x14ac:dyDescent="0.8">
      <c r="A40" s="11">
        <v>37</v>
      </c>
      <c r="B40" s="22" t="s">
        <v>123</v>
      </c>
      <c r="C40" s="22" t="s">
        <v>124</v>
      </c>
      <c r="D40" s="22" t="s">
        <v>65</v>
      </c>
      <c r="E40" s="22">
        <v>6</v>
      </c>
      <c r="F40" s="23" t="s">
        <v>161</v>
      </c>
      <c r="G40" s="22" t="s">
        <v>115</v>
      </c>
      <c r="H40" s="22"/>
      <c r="I40" s="22"/>
      <c r="J40" s="22"/>
      <c r="K40" s="22"/>
      <c r="L40" s="22"/>
      <c r="M40" s="22"/>
      <c r="N40" s="22"/>
      <c r="O40" s="22"/>
      <c r="P40" s="22"/>
      <c r="Q40" s="24"/>
      <c r="R40" s="24"/>
    </row>
    <row r="41" spans="1:18" x14ac:dyDescent="0.8">
      <c r="A41" s="11">
        <v>38</v>
      </c>
      <c r="B41" s="3" t="s">
        <v>101</v>
      </c>
      <c r="C41" s="3" t="s">
        <v>102</v>
      </c>
      <c r="D41" s="3" t="s">
        <v>65</v>
      </c>
      <c r="E41" s="3">
        <v>3</v>
      </c>
      <c r="F41" s="12" t="s">
        <v>162</v>
      </c>
      <c r="G41" s="3" t="s">
        <v>93</v>
      </c>
      <c r="H41" s="3"/>
      <c r="I41" s="7"/>
      <c r="J41" s="7"/>
      <c r="K41" s="7"/>
      <c r="L41" s="7"/>
      <c r="M41" s="7"/>
      <c r="N41" s="7"/>
      <c r="O41" s="7"/>
      <c r="P41" s="7"/>
      <c r="Q41" s="9"/>
      <c r="R41" s="9"/>
    </row>
    <row r="42" spans="1:18" x14ac:dyDescent="0.8">
      <c r="A42" s="11">
        <v>39</v>
      </c>
      <c r="B42" s="3" t="s">
        <v>103</v>
      </c>
      <c r="C42" s="3" t="s">
        <v>104</v>
      </c>
      <c r="D42" s="3" t="s">
        <v>65</v>
      </c>
      <c r="E42" s="3">
        <v>3</v>
      </c>
      <c r="F42" s="12" t="s">
        <v>162</v>
      </c>
      <c r="G42" s="3" t="s">
        <v>84</v>
      </c>
      <c r="H42" s="3"/>
      <c r="I42" s="7"/>
      <c r="J42" s="7"/>
      <c r="K42" s="7"/>
      <c r="L42" s="7"/>
      <c r="M42" s="7"/>
      <c r="N42" s="7"/>
      <c r="O42" s="7"/>
      <c r="P42" s="7"/>
      <c r="Q42" s="9"/>
      <c r="R42" s="9"/>
    </row>
    <row r="43" spans="1:18" x14ac:dyDescent="0.8">
      <c r="A43" s="11">
        <v>40</v>
      </c>
      <c r="B43" s="3" t="s">
        <v>71</v>
      </c>
      <c r="C43" s="3" t="s">
        <v>79</v>
      </c>
      <c r="D43" s="3" t="s">
        <v>65</v>
      </c>
      <c r="E43" s="3">
        <v>3</v>
      </c>
      <c r="F43" s="12" t="s">
        <v>162</v>
      </c>
      <c r="G43" s="3" t="s">
        <v>61</v>
      </c>
      <c r="H43" s="3"/>
      <c r="I43" s="7"/>
      <c r="J43" s="7"/>
      <c r="K43" s="7"/>
      <c r="L43" s="7"/>
      <c r="M43" s="7"/>
      <c r="N43" s="7"/>
      <c r="O43" s="7"/>
      <c r="P43" s="7"/>
      <c r="Q43" s="9"/>
      <c r="R43" s="9"/>
    </row>
    <row r="44" spans="1:18" x14ac:dyDescent="0.8">
      <c r="A44" s="11">
        <v>41</v>
      </c>
      <c r="B44" s="3" t="s">
        <v>125</v>
      </c>
      <c r="C44" s="3" t="s">
        <v>126</v>
      </c>
      <c r="D44" s="3" t="s">
        <v>65</v>
      </c>
      <c r="E44" s="3">
        <v>3</v>
      </c>
      <c r="F44" s="12" t="s">
        <v>162</v>
      </c>
      <c r="G44" s="3" t="s">
        <v>113</v>
      </c>
      <c r="H44" s="3"/>
      <c r="I44" s="3"/>
      <c r="J44" s="3"/>
      <c r="K44" s="3"/>
      <c r="L44" s="3"/>
      <c r="M44" s="3"/>
      <c r="N44" s="3"/>
      <c r="O44" s="3"/>
      <c r="P44" s="3"/>
      <c r="Q44" s="2"/>
      <c r="R44" s="2"/>
    </row>
    <row r="45" spans="1:18" x14ac:dyDescent="0.8">
      <c r="A45" s="11">
        <v>42</v>
      </c>
      <c r="B45" s="3" t="s">
        <v>121</v>
      </c>
      <c r="C45" s="3" t="s">
        <v>122</v>
      </c>
      <c r="D45" s="3" t="s">
        <v>46</v>
      </c>
      <c r="E45" s="3">
        <v>3</v>
      </c>
      <c r="F45" s="12" t="s">
        <v>162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</row>
    <row r="46" spans="1:18" x14ac:dyDescent="0.8">
      <c r="A46" s="11">
        <v>43</v>
      </c>
      <c r="B46" s="11" t="s">
        <v>111</v>
      </c>
      <c r="C46" s="11" t="s">
        <v>112</v>
      </c>
      <c r="D46" s="11" t="s">
        <v>46</v>
      </c>
      <c r="E46" s="11">
        <v>3</v>
      </c>
      <c r="F46" s="13" t="s">
        <v>163</v>
      </c>
      <c r="G46" s="11"/>
      <c r="H46" s="11"/>
      <c r="I46" s="7"/>
      <c r="J46" s="7"/>
      <c r="K46" s="7"/>
      <c r="L46" s="7"/>
      <c r="M46" s="7"/>
      <c r="N46" s="7"/>
      <c r="O46" s="7"/>
      <c r="P46" s="7"/>
      <c r="Q46" s="9"/>
      <c r="R46" s="9"/>
    </row>
    <row r="47" spans="1:18" x14ac:dyDescent="0.8">
      <c r="A47" s="11">
        <v>44</v>
      </c>
      <c r="B47" s="11" t="s">
        <v>119</v>
      </c>
      <c r="C47" s="11" t="s">
        <v>119</v>
      </c>
      <c r="D47" s="11" t="s">
        <v>120</v>
      </c>
      <c r="E47" s="11">
        <v>3</v>
      </c>
      <c r="F47" s="13" t="s">
        <v>163</v>
      </c>
      <c r="G47" s="11"/>
      <c r="H47" s="11"/>
      <c r="I47" s="3"/>
      <c r="J47" s="3"/>
      <c r="K47" s="3"/>
      <c r="L47" s="3"/>
      <c r="M47" s="3"/>
      <c r="N47" s="3"/>
      <c r="O47" s="3"/>
      <c r="P47" s="3"/>
      <c r="Q47" s="2"/>
      <c r="R47" s="2"/>
    </row>
    <row r="48" spans="1:18" x14ac:dyDescent="0.8">
      <c r="A48" s="11">
        <v>45</v>
      </c>
      <c r="B48" s="11" t="s">
        <v>119</v>
      </c>
      <c r="C48" s="11" t="s">
        <v>119</v>
      </c>
      <c r="D48" s="11" t="s">
        <v>120</v>
      </c>
      <c r="E48" s="11">
        <v>3</v>
      </c>
      <c r="F48" s="13" t="s">
        <v>163</v>
      </c>
      <c r="G48" s="11"/>
      <c r="H48" s="11"/>
      <c r="I48" s="3"/>
      <c r="J48" s="3"/>
      <c r="K48" s="3"/>
      <c r="L48" s="3"/>
      <c r="M48" s="3"/>
      <c r="N48" s="3"/>
      <c r="O48" s="3"/>
      <c r="P48" s="3"/>
      <c r="Q48" s="2"/>
      <c r="R48" s="2"/>
    </row>
    <row r="49" spans="1:18" x14ac:dyDescent="0.8">
      <c r="A49" s="11">
        <v>46</v>
      </c>
      <c r="B49" s="11" t="s">
        <v>91</v>
      </c>
      <c r="C49" s="11" t="s">
        <v>92</v>
      </c>
      <c r="D49" s="11" t="s">
        <v>46</v>
      </c>
      <c r="E49" s="11">
        <v>3</v>
      </c>
      <c r="F49" s="13" t="s">
        <v>163</v>
      </c>
      <c r="G49" s="11" t="s">
        <v>71</v>
      </c>
      <c r="H49" s="11"/>
      <c r="I49" s="7"/>
      <c r="J49" s="7"/>
      <c r="K49" s="7"/>
      <c r="L49" s="7"/>
      <c r="M49" s="7"/>
      <c r="N49" s="7"/>
      <c r="O49" s="7"/>
      <c r="P49" s="7"/>
      <c r="Q49" s="9"/>
      <c r="R49" s="9"/>
    </row>
    <row r="50" spans="1:18" x14ac:dyDescent="0.8">
      <c r="A50" s="35" t="s">
        <v>167</v>
      </c>
      <c r="B50" s="35"/>
      <c r="C50" s="35"/>
      <c r="D50" s="35"/>
      <c r="E50" s="3">
        <f>SUM(E4:E49)</f>
        <v>135</v>
      </c>
    </row>
    <row r="52" spans="1:18" x14ac:dyDescent="0.8">
      <c r="A52" s="35" t="s">
        <v>170</v>
      </c>
      <c r="B52" s="35"/>
      <c r="C52" s="35"/>
      <c r="D52" s="35"/>
      <c r="E52" s="3" t="s">
        <v>172</v>
      </c>
      <c r="F52" s="12" t="s">
        <v>171</v>
      </c>
    </row>
    <row r="53" spans="1:18" x14ac:dyDescent="0.8">
      <c r="A53" s="38" t="s">
        <v>43</v>
      </c>
      <c r="B53" s="38"/>
      <c r="C53" s="38"/>
      <c r="D53" s="38"/>
      <c r="E53" s="16">
        <f>SUMIF(D4:D49,"ศึกษาทั่วไป-บังคับ-ภาษาและการสื่อสาร",E4:E49)</f>
        <v>12</v>
      </c>
      <c r="F53" s="2">
        <v>12</v>
      </c>
    </row>
    <row r="54" spans="1:18" x14ac:dyDescent="0.8">
      <c r="A54" s="38" t="s">
        <v>64</v>
      </c>
      <c r="B54" s="38"/>
      <c r="C54" s="38"/>
      <c r="D54" s="38"/>
      <c r="E54" s="16">
        <f>SUMIF(D4:D49,"ศึกษาทั่วไป-บังคับ-สุขภาพ",E4:E49)</f>
        <v>3</v>
      </c>
      <c r="F54" s="2">
        <v>3</v>
      </c>
    </row>
    <row r="55" spans="1:18" x14ac:dyDescent="0.8">
      <c r="A55" s="38" t="s">
        <v>44</v>
      </c>
      <c r="B55" s="38"/>
      <c r="C55" s="38"/>
      <c r="D55" s="38"/>
      <c r="E55" s="16">
        <f>SUMIF(D4:D49,"ศึกษาทั่วไป-บังคับ-บูรณาการ",E4:E49)</f>
        <v>9</v>
      </c>
      <c r="F55" s="2">
        <v>9</v>
      </c>
    </row>
    <row r="56" spans="1:18" x14ac:dyDescent="0.8">
      <c r="A56" s="38" t="s">
        <v>168</v>
      </c>
      <c r="B56" s="38"/>
      <c r="C56" s="38"/>
      <c r="D56" s="38"/>
      <c r="E56" s="16">
        <f>SUMIF(D1:D43,"ศึกษาทั่วไป-สังคมศาสตร์และมนุยศาสตร์",E1:E43)</f>
        <v>3</v>
      </c>
      <c r="F56" s="2">
        <v>3</v>
      </c>
    </row>
    <row r="57" spans="1:18" x14ac:dyDescent="0.8">
      <c r="A57" s="38" t="s">
        <v>169</v>
      </c>
      <c r="B57" s="38"/>
      <c r="C57" s="38"/>
      <c r="D57" s="38"/>
      <c r="E57" s="16">
        <f>SUMIF(D4:D49,"ศึกษาทั่วไป-วิทยาศาสตร์และคณิตศาสตร์",E4:E49)</f>
        <v>3</v>
      </c>
      <c r="F57" s="2">
        <v>3</v>
      </c>
    </row>
    <row r="58" spans="1:18" x14ac:dyDescent="0.8">
      <c r="A58" s="39" t="s">
        <v>45</v>
      </c>
      <c r="B58" s="39"/>
      <c r="C58" s="39"/>
      <c r="D58" s="39"/>
      <c r="E58" s="17">
        <f>SUMIF(D4:D49,"วิชาเฉพาะพื้นฐานวิชาชีพ",E4:E49)</f>
        <v>32</v>
      </c>
      <c r="F58" s="2">
        <v>32</v>
      </c>
    </row>
    <row r="59" spans="1:18" x14ac:dyDescent="0.8">
      <c r="A59" s="39" t="s">
        <v>65</v>
      </c>
      <c r="B59" s="39"/>
      <c r="C59" s="39"/>
      <c r="D59" s="39"/>
      <c r="E59" s="17">
        <f>SUMIF(D4:D49,"วิชาเฉพาะชีพบังคับ",E4:E49)</f>
        <v>55</v>
      </c>
      <c r="F59" s="2">
        <v>55</v>
      </c>
    </row>
    <row r="60" spans="1:18" x14ac:dyDescent="0.8">
      <c r="A60" s="39" t="s">
        <v>46</v>
      </c>
      <c r="B60" s="39"/>
      <c r="C60" s="39"/>
      <c r="D60" s="39"/>
      <c r="E60" s="17">
        <f>SUMIF(D4:D49,"วิชาเฉพาะชีพเลือก",E4:E49)</f>
        <v>12</v>
      </c>
      <c r="F60" s="2">
        <v>12</v>
      </c>
    </row>
    <row r="61" spans="1:18" x14ac:dyDescent="0.8">
      <c r="A61" s="44" t="s">
        <v>120</v>
      </c>
      <c r="B61" s="44"/>
      <c r="C61" s="44"/>
      <c r="D61" s="44"/>
      <c r="E61" s="18">
        <f>SUMIF(D4:D49,"วิชาเลือกเสรี",E4:E49)</f>
        <v>6</v>
      </c>
      <c r="F61" s="2">
        <v>6</v>
      </c>
    </row>
    <row r="62" spans="1:18" x14ac:dyDescent="0.8">
      <c r="A62" s="45" t="s">
        <v>167</v>
      </c>
      <c r="B62" s="45"/>
      <c r="C62" s="45"/>
      <c r="D62" s="45"/>
      <c r="E62" s="2">
        <f>SUM(E53:E61)</f>
        <v>135</v>
      </c>
      <c r="F62" s="2">
        <f>SUM(F53:F61)</f>
        <v>135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50:D50"/>
    <mergeCell ref="A52:D52"/>
    <mergeCell ref="A1:R1"/>
    <mergeCell ref="A2:R2"/>
    <mergeCell ref="A53:D53"/>
    <mergeCell ref="A59:D59"/>
    <mergeCell ref="A60:D60"/>
    <mergeCell ref="A61:D61"/>
    <mergeCell ref="A62:D62"/>
    <mergeCell ref="A54:D54"/>
    <mergeCell ref="A55:D55"/>
    <mergeCell ref="A56:D56"/>
    <mergeCell ref="A57:D57"/>
    <mergeCell ref="A58:D58"/>
  </mergeCells>
  <phoneticPr fontId="4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zoomScale="70" zoomScaleNormal="70" workbookViewId="0">
      <selection activeCell="H3" sqref="H3"/>
    </sheetView>
  </sheetViews>
  <sheetFormatPr defaultColWidth="8.7265625" defaultRowHeight="24" x14ac:dyDescent="0.8"/>
  <cols>
    <col min="1" max="1" width="5" style="1" customWidth="1"/>
    <col min="2" max="2" width="15" style="1" customWidth="1"/>
    <col min="3" max="3" width="45" style="1" customWidth="1"/>
    <col min="4" max="4" width="33.54296875" style="1" bestFit="1" customWidth="1"/>
    <col min="5" max="5" width="13.7265625" style="1" bestFit="1" customWidth="1"/>
    <col min="6" max="6" width="19.36328125" style="1" bestFit="1" customWidth="1"/>
    <col min="7" max="7" width="24" style="1" bestFit="1" customWidth="1"/>
    <col min="8" max="8" width="12" style="1" bestFit="1" customWidth="1"/>
    <col min="9" max="9" width="20.90625" style="1" bestFit="1" customWidth="1"/>
    <col min="10" max="16" width="16.81640625" style="1" bestFit="1" customWidth="1"/>
    <col min="17" max="16384" width="8.7265625" style="1"/>
  </cols>
  <sheetData>
    <row r="1" spans="1:16" s="4" customFormat="1" x14ac:dyDescent="0.35">
      <c r="A1" s="35" t="s">
        <v>156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s="4" customFormat="1" x14ac:dyDescent="0.35">
      <c r="A2" s="35" t="s">
        <v>127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s="4" customFormat="1" x14ac:dyDescent="0.35">
      <c r="A3" s="3" t="s">
        <v>1</v>
      </c>
      <c r="B3" s="3" t="s">
        <v>2</v>
      </c>
      <c r="C3" s="3" t="s">
        <v>3</v>
      </c>
      <c r="D3" s="3" t="s">
        <v>6</v>
      </c>
      <c r="E3" s="3" t="s">
        <v>4</v>
      </c>
      <c r="F3" s="3" t="s">
        <v>158</v>
      </c>
      <c r="G3" s="3" t="s">
        <v>5</v>
      </c>
      <c r="H3" s="3" t="s">
        <v>224</v>
      </c>
      <c r="I3" s="3" t="s">
        <v>14</v>
      </c>
      <c r="J3" s="3" t="s">
        <v>18</v>
      </c>
      <c r="K3" s="3" t="s">
        <v>19</v>
      </c>
      <c r="L3" s="3" t="s">
        <v>20</v>
      </c>
      <c r="M3" s="3" t="s">
        <v>26</v>
      </c>
      <c r="N3" s="3" t="s">
        <v>27</v>
      </c>
      <c r="O3" s="3" t="s">
        <v>28</v>
      </c>
      <c r="P3" s="3" t="s">
        <v>29</v>
      </c>
    </row>
    <row r="4" spans="1:16" s="4" customFormat="1" x14ac:dyDescent="0.35">
      <c r="A4" s="11">
        <v>1</v>
      </c>
      <c r="B4" s="11" t="s">
        <v>30</v>
      </c>
      <c r="C4" s="11" t="s">
        <v>36</v>
      </c>
      <c r="D4" s="11" t="s">
        <v>43</v>
      </c>
      <c r="E4" s="11">
        <v>3</v>
      </c>
      <c r="F4" s="13" t="s">
        <v>159</v>
      </c>
      <c r="G4" s="11"/>
      <c r="H4" s="11"/>
      <c r="I4" s="5" t="s">
        <v>140</v>
      </c>
      <c r="J4" s="5" t="s">
        <v>144</v>
      </c>
      <c r="K4" s="5" t="s">
        <v>138</v>
      </c>
      <c r="L4" s="5" t="s">
        <v>140</v>
      </c>
      <c r="M4" s="5" t="s">
        <v>139</v>
      </c>
      <c r="N4" s="5" t="s">
        <v>139</v>
      </c>
      <c r="O4" s="5" t="s">
        <v>139</v>
      </c>
      <c r="P4" s="5" t="s">
        <v>140</v>
      </c>
    </row>
    <row r="5" spans="1:16" s="4" customFormat="1" x14ac:dyDescent="0.35">
      <c r="A5" s="11">
        <v>2</v>
      </c>
      <c r="B5" s="11" t="s">
        <v>31</v>
      </c>
      <c r="C5" s="11" t="s">
        <v>37</v>
      </c>
      <c r="D5" s="11" t="s">
        <v>44</v>
      </c>
      <c r="E5" s="11">
        <v>3</v>
      </c>
      <c r="F5" s="13" t="s">
        <v>159</v>
      </c>
      <c r="G5" s="11"/>
      <c r="H5" s="11"/>
      <c r="I5" s="5" t="s">
        <v>142</v>
      </c>
      <c r="J5" s="5" t="s">
        <v>142</v>
      </c>
      <c r="K5" s="5" t="s">
        <v>142</v>
      </c>
      <c r="L5" s="5" t="s">
        <v>138</v>
      </c>
      <c r="M5" s="5" t="s">
        <v>139</v>
      </c>
      <c r="N5" s="5" t="s">
        <v>139</v>
      </c>
      <c r="O5" s="5" t="s">
        <v>139</v>
      </c>
      <c r="P5" s="5" t="s">
        <v>142</v>
      </c>
    </row>
    <row r="6" spans="1:16" s="4" customFormat="1" x14ac:dyDescent="0.35">
      <c r="A6" s="11">
        <v>3</v>
      </c>
      <c r="B6" s="11" t="s">
        <v>63</v>
      </c>
      <c r="C6" s="11" t="s">
        <v>38</v>
      </c>
      <c r="D6" s="11" t="s">
        <v>45</v>
      </c>
      <c r="E6" s="11">
        <v>3</v>
      </c>
      <c r="F6" s="13" t="s">
        <v>159</v>
      </c>
      <c r="G6" s="11"/>
      <c r="H6" s="11"/>
      <c r="I6" s="5" t="s">
        <v>140</v>
      </c>
      <c r="J6" s="5" t="s">
        <v>141</v>
      </c>
      <c r="K6" s="5" t="s">
        <v>141</v>
      </c>
      <c r="L6" s="5" t="s">
        <v>141</v>
      </c>
      <c r="M6" s="5" t="s">
        <v>140</v>
      </c>
      <c r="N6" s="5" t="s">
        <v>139</v>
      </c>
      <c r="O6" s="5" t="s">
        <v>139</v>
      </c>
      <c r="P6" s="5" t="s">
        <v>140</v>
      </c>
    </row>
    <row r="7" spans="1:16" s="4" customFormat="1" x14ac:dyDescent="0.35">
      <c r="A7" s="11">
        <v>4</v>
      </c>
      <c r="B7" s="11" t="s">
        <v>32</v>
      </c>
      <c r="C7" s="11" t="s">
        <v>39</v>
      </c>
      <c r="D7" s="11" t="s">
        <v>45</v>
      </c>
      <c r="E7" s="11">
        <v>3</v>
      </c>
      <c r="F7" s="13" t="s">
        <v>159</v>
      </c>
      <c r="G7" s="11"/>
      <c r="H7" s="11"/>
      <c r="I7" s="5" t="s">
        <v>138</v>
      </c>
      <c r="J7" s="5" t="s">
        <v>143</v>
      </c>
      <c r="K7" s="5" t="s">
        <v>140</v>
      </c>
      <c r="L7" s="5" t="s">
        <v>143</v>
      </c>
      <c r="M7" s="5" t="s">
        <v>143</v>
      </c>
      <c r="N7" s="5" t="s">
        <v>142</v>
      </c>
      <c r="O7" s="5" t="s">
        <v>139</v>
      </c>
      <c r="P7" s="5" t="s">
        <v>143</v>
      </c>
    </row>
    <row r="8" spans="1:16" s="4" customFormat="1" x14ac:dyDescent="0.35">
      <c r="A8" s="11">
        <v>5</v>
      </c>
      <c r="B8" s="11" t="s">
        <v>33</v>
      </c>
      <c r="C8" s="11" t="s">
        <v>40</v>
      </c>
      <c r="D8" s="11" t="s">
        <v>45</v>
      </c>
      <c r="E8" s="11">
        <v>3</v>
      </c>
      <c r="F8" s="13" t="s">
        <v>159</v>
      </c>
      <c r="G8" s="11"/>
      <c r="H8" s="11"/>
      <c r="I8" s="5" t="s">
        <v>138</v>
      </c>
      <c r="J8" s="5" t="s">
        <v>140</v>
      </c>
      <c r="K8" s="5" t="s">
        <v>144</v>
      </c>
      <c r="L8" s="5" t="s">
        <v>143</v>
      </c>
      <c r="M8" s="5" t="s">
        <v>140</v>
      </c>
      <c r="N8" s="5" t="s">
        <v>143</v>
      </c>
      <c r="O8" s="5" t="s">
        <v>142</v>
      </c>
      <c r="P8" s="5" t="s">
        <v>144</v>
      </c>
    </row>
    <row r="9" spans="1:16" s="4" customFormat="1" x14ac:dyDescent="0.35">
      <c r="A9" s="11">
        <v>6</v>
      </c>
      <c r="B9" s="11" t="s">
        <v>34</v>
      </c>
      <c r="C9" s="11" t="s">
        <v>41</v>
      </c>
      <c r="D9" s="11" t="s">
        <v>45</v>
      </c>
      <c r="E9" s="11">
        <v>3</v>
      </c>
      <c r="F9" s="13" t="s">
        <v>159</v>
      </c>
      <c r="G9" s="11"/>
      <c r="H9" s="11"/>
      <c r="I9" s="5" t="s">
        <v>144</v>
      </c>
      <c r="J9" s="5" t="s">
        <v>140</v>
      </c>
      <c r="K9" s="5" t="s">
        <v>144</v>
      </c>
      <c r="L9" s="5" t="s">
        <v>138</v>
      </c>
      <c r="M9" s="5" t="s">
        <v>141</v>
      </c>
      <c r="N9" s="5" t="s">
        <v>142</v>
      </c>
      <c r="O9" s="5" t="s">
        <v>138</v>
      </c>
      <c r="P9" s="5" t="s">
        <v>140</v>
      </c>
    </row>
    <row r="10" spans="1:16" s="4" customFormat="1" x14ac:dyDescent="0.35">
      <c r="A10" s="11">
        <v>7</v>
      </c>
      <c r="B10" s="11" t="s">
        <v>35</v>
      </c>
      <c r="C10" s="11" t="s">
        <v>42</v>
      </c>
      <c r="D10" s="11" t="s">
        <v>46</v>
      </c>
      <c r="E10" s="11">
        <v>3</v>
      </c>
      <c r="F10" s="13" t="s">
        <v>159</v>
      </c>
      <c r="G10" s="11"/>
      <c r="H10" s="11"/>
      <c r="I10" s="5" t="s">
        <v>142</v>
      </c>
      <c r="J10" s="5" t="s">
        <v>142</v>
      </c>
      <c r="K10" s="5" t="s">
        <v>144</v>
      </c>
      <c r="L10" s="5" t="s">
        <v>144</v>
      </c>
      <c r="M10" s="5" t="s">
        <v>143</v>
      </c>
      <c r="N10" s="5" t="s">
        <v>139</v>
      </c>
      <c r="O10" s="5" t="s">
        <v>139</v>
      </c>
      <c r="P10" s="5" t="s">
        <v>143</v>
      </c>
    </row>
    <row r="11" spans="1:16" s="4" customFormat="1" x14ac:dyDescent="0.35">
      <c r="A11" s="3">
        <v>8</v>
      </c>
      <c r="B11" s="3" t="s">
        <v>55</v>
      </c>
      <c r="C11" s="3" t="s">
        <v>47</v>
      </c>
      <c r="D11" s="3" t="s">
        <v>43</v>
      </c>
      <c r="E11" s="3">
        <v>3</v>
      </c>
      <c r="F11" s="12" t="s">
        <v>160</v>
      </c>
      <c r="G11" s="3"/>
      <c r="H11" s="3"/>
      <c r="I11" s="5" t="s">
        <v>144</v>
      </c>
      <c r="J11" s="5" t="s">
        <v>138</v>
      </c>
      <c r="K11" s="5" t="s">
        <v>138</v>
      </c>
      <c r="L11" s="5" t="s">
        <v>138</v>
      </c>
      <c r="M11" s="5" t="s">
        <v>139</v>
      </c>
      <c r="N11" s="5" t="s">
        <v>139</v>
      </c>
      <c r="O11" s="5" t="s">
        <v>142</v>
      </c>
      <c r="P11" s="5" t="s">
        <v>144</v>
      </c>
    </row>
    <row r="12" spans="1:16" s="4" customFormat="1" x14ac:dyDescent="0.35">
      <c r="A12" s="3">
        <v>9</v>
      </c>
      <c r="B12" s="3" t="s">
        <v>117</v>
      </c>
      <c r="C12" s="3" t="s">
        <v>118</v>
      </c>
      <c r="D12" s="3" t="s">
        <v>65</v>
      </c>
      <c r="E12" s="3">
        <v>2</v>
      </c>
      <c r="F12" s="12" t="s">
        <v>160</v>
      </c>
      <c r="G12" s="3"/>
      <c r="H12" s="3"/>
      <c r="I12" s="5" t="s">
        <v>139</v>
      </c>
      <c r="J12" s="5" t="s">
        <v>139</v>
      </c>
      <c r="K12" s="5" t="s">
        <v>142</v>
      </c>
      <c r="L12" s="5" t="s">
        <v>138</v>
      </c>
      <c r="M12" s="5" t="s">
        <v>142</v>
      </c>
      <c r="N12" s="5" t="s">
        <v>139</v>
      </c>
      <c r="O12" s="5" t="s">
        <v>138</v>
      </c>
      <c r="P12" s="5" t="s">
        <v>138</v>
      </c>
    </row>
    <row r="13" spans="1:16" s="4" customFormat="1" x14ac:dyDescent="0.35">
      <c r="A13" s="3">
        <v>10</v>
      </c>
      <c r="B13" s="3" t="s">
        <v>56</v>
      </c>
      <c r="C13" s="3" t="s">
        <v>48</v>
      </c>
      <c r="D13" s="3" t="s">
        <v>64</v>
      </c>
      <c r="E13" s="3">
        <v>3</v>
      </c>
      <c r="F13" s="12" t="s">
        <v>160</v>
      </c>
      <c r="G13" s="3"/>
      <c r="H13" s="3"/>
      <c r="I13" s="5" t="s">
        <v>139</v>
      </c>
      <c r="J13" s="5" t="s">
        <v>139</v>
      </c>
      <c r="K13" s="5" t="s">
        <v>139</v>
      </c>
      <c r="L13" s="5" t="s">
        <v>139</v>
      </c>
      <c r="M13" s="5" t="s">
        <v>139</v>
      </c>
      <c r="N13" s="5" t="s">
        <v>139</v>
      </c>
      <c r="O13" s="5" t="s">
        <v>139</v>
      </c>
      <c r="P13" s="5" t="s">
        <v>142</v>
      </c>
    </row>
    <row r="14" spans="1:16" s="4" customFormat="1" x14ac:dyDescent="0.35">
      <c r="A14" s="3">
        <v>11</v>
      </c>
      <c r="B14" s="3" t="s">
        <v>58</v>
      </c>
      <c r="C14" s="3" t="s">
        <v>50</v>
      </c>
      <c r="D14" s="3" t="s">
        <v>45</v>
      </c>
      <c r="E14" s="3">
        <v>3</v>
      </c>
      <c r="F14" s="12" t="s">
        <v>160</v>
      </c>
      <c r="G14" s="3" t="s">
        <v>63</v>
      </c>
      <c r="H14" s="3"/>
      <c r="I14" s="5" t="s">
        <v>140</v>
      </c>
      <c r="J14" s="5" t="s">
        <v>144</v>
      </c>
      <c r="K14" s="5" t="s">
        <v>140</v>
      </c>
      <c r="L14" s="5" t="s">
        <v>140</v>
      </c>
      <c r="M14" s="5" t="s">
        <v>140</v>
      </c>
      <c r="N14" s="5" t="s">
        <v>139</v>
      </c>
      <c r="O14" s="5" t="s">
        <v>142</v>
      </c>
      <c r="P14" s="5" t="s">
        <v>141</v>
      </c>
    </row>
    <row r="15" spans="1:16" s="4" customFormat="1" x14ac:dyDescent="0.35">
      <c r="A15" s="3">
        <v>12</v>
      </c>
      <c r="B15" s="3" t="s">
        <v>61</v>
      </c>
      <c r="C15" s="3" t="s">
        <v>53</v>
      </c>
      <c r="D15" s="3" t="s">
        <v>45</v>
      </c>
      <c r="E15" s="3">
        <v>3</v>
      </c>
      <c r="F15" s="12" t="s">
        <v>160</v>
      </c>
      <c r="G15" s="3"/>
      <c r="H15" s="3"/>
      <c r="I15" s="5" t="s">
        <v>139</v>
      </c>
      <c r="J15" s="5" t="s">
        <v>138</v>
      </c>
      <c r="K15" s="5" t="s">
        <v>138</v>
      </c>
      <c r="L15" s="5" t="s">
        <v>142</v>
      </c>
      <c r="M15" s="5" t="s">
        <v>138</v>
      </c>
      <c r="N15" s="5" t="s">
        <v>139</v>
      </c>
      <c r="O15" s="5" t="s">
        <v>139</v>
      </c>
      <c r="P15" s="5" t="s">
        <v>138</v>
      </c>
    </row>
    <row r="16" spans="1:16" s="4" customFormat="1" x14ac:dyDescent="0.35">
      <c r="A16" s="3">
        <v>13</v>
      </c>
      <c r="B16" s="3" t="s">
        <v>62</v>
      </c>
      <c r="C16" s="3" t="s">
        <v>54</v>
      </c>
      <c r="D16" s="3" t="s">
        <v>65</v>
      </c>
      <c r="E16" s="3">
        <v>3</v>
      </c>
      <c r="F16" s="12" t="s">
        <v>160</v>
      </c>
      <c r="G16" s="3" t="s">
        <v>33</v>
      </c>
      <c r="H16" s="3"/>
      <c r="I16" s="5" t="s">
        <v>140</v>
      </c>
      <c r="J16" s="5" t="s">
        <v>141</v>
      </c>
      <c r="K16" s="5" t="s">
        <v>144</v>
      </c>
      <c r="L16" s="5" t="s">
        <v>144</v>
      </c>
      <c r="M16" s="5" t="s">
        <v>141</v>
      </c>
      <c r="N16" s="5" t="s">
        <v>142</v>
      </c>
      <c r="O16" s="5" t="s">
        <v>139</v>
      </c>
      <c r="P16" s="5" t="s">
        <v>144</v>
      </c>
    </row>
    <row r="17" spans="1:16" s="4" customFormat="1" x14ac:dyDescent="0.35">
      <c r="A17" s="11">
        <v>14</v>
      </c>
      <c r="B17" s="11" t="s">
        <v>66</v>
      </c>
      <c r="C17" s="11" t="s">
        <v>74</v>
      </c>
      <c r="D17" s="11" t="s">
        <v>45</v>
      </c>
      <c r="E17" s="11">
        <v>3</v>
      </c>
      <c r="F17" s="13" t="s">
        <v>161</v>
      </c>
      <c r="G17" s="11" t="s">
        <v>63</v>
      </c>
      <c r="H17" s="11"/>
      <c r="I17" s="6" t="s">
        <v>151</v>
      </c>
      <c r="J17" s="6" t="s">
        <v>151</v>
      </c>
      <c r="K17" s="6" t="s">
        <v>151</v>
      </c>
      <c r="L17" s="6" t="s">
        <v>151</v>
      </c>
      <c r="M17" s="6" t="s">
        <v>151</v>
      </c>
      <c r="N17" s="6" t="s">
        <v>151</v>
      </c>
      <c r="O17" s="6" t="s">
        <v>151</v>
      </c>
      <c r="P17" s="6" t="s">
        <v>151</v>
      </c>
    </row>
    <row r="18" spans="1:16" s="4" customFormat="1" x14ac:dyDescent="0.35">
      <c r="A18" s="11">
        <v>15</v>
      </c>
      <c r="B18" s="11" t="s">
        <v>67</v>
      </c>
      <c r="C18" s="11" t="s">
        <v>75</v>
      </c>
      <c r="D18" s="11" t="s">
        <v>65</v>
      </c>
      <c r="E18" s="11">
        <v>3</v>
      </c>
      <c r="F18" s="13" t="s">
        <v>161</v>
      </c>
      <c r="G18" s="11"/>
      <c r="H18" s="11"/>
      <c r="I18" s="5" t="s">
        <v>138</v>
      </c>
      <c r="J18" s="5" t="s">
        <v>138</v>
      </c>
      <c r="K18" s="5" t="s">
        <v>138</v>
      </c>
      <c r="L18" s="5" t="s">
        <v>138</v>
      </c>
      <c r="M18" s="5" t="s">
        <v>144</v>
      </c>
      <c r="N18" s="5" t="s">
        <v>139</v>
      </c>
      <c r="O18" s="5" t="s">
        <v>139</v>
      </c>
      <c r="P18" s="5" t="s">
        <v>142</v>
      </c>
    </row>
    <row r="19" spans="1:16" s="4" customFormat="1" x14ac:dyDescent="0.35">
      <c r="A19" s="11">
        <v>16</v>
      </c>
      <c r="B19" s="11" t="s">
        <v>68</v>
      </c>
      <c r="C19" s="11" t="s">
        <v>76</v>
      </c>
      <c r="D19" s="11" t="s">
        <v>65</v>
      </c>
      <c r="E19" s="11">
        <v>3</v>
      </c>
      <c r="F19" s="13" t="s">
        <v>161</v>
      </c>
      <c r="G19" s="11" t="s">
        <v>61</v>
      </c>
      <c r="H19" s="11"/>
      <c r="I19" s="6" t="s">
        <v>151</v>
      </c>
      <c r="J19" s="6" t="s">
        <v>151</v>
      </c>
      <c r="K19" s="6" t="s">
        <v>151</v>
      </c>
      <c r="L19" s="6" t="s">
        <v>151</v>
      </c>
      <c r="M19" s="6" t="s">
        <v>151</v>
      </c>
      <c r="N19" s="6" t="s">
        <v>151</v>
      </c>
      <c r="O19" s="6" t="s">
        <v>151</v>
      </c>
      <c r="P19" s="6" t="s">
        <v>151</v>
      </c>
    </row>
    <row r="20" spans="1:16" s="4" customFormat="1" x14ac:dyDescent="0.35">
      <c r="A20" s="11">
        <v>17</v>
      </c>
      <c r="B20" s="11" t="s">
        <v>69</v>
      </c>
      <c r="C20" s="11" t="s">
        <v>77</v>
      </c>
      <c r="D20" s="11" t="s">
        <v>65</v>
      </c>
      <c r="E20" s="11">
        <v>3</v>
      </c>
      <c r="F20" s="13" t="s">
        <v>161</v>
      </c>
      <c r="G20" s="11" t="s">
        <v>62</v>
      </c>
      <c r="H20" s="11"/>
      <c r="I20" s="6" t="s">
        <v>151</v>
      </c>
      <c r="J20" s="6" t="s">
        <v>151</v>
      </c>
      <c r="K20" s="6" t="s">
        <v>151</v>
      </c>
      <c r="L20" s="6" t="s">
        <v>151</v>
      </c>
      <c r="M20" s="6" t="s">
        <v>151</v>
      </c>
      <c r="N20" s="6" t="s">
        <v>151</v>
      </c>
      <c r="O20" s="6" t="s">
        <v>151</v>
      </c>
      <c r="P20" s="6" t="s">
        <v>151</v>
      </c>
    </row>
    <row r="21" spans="1:16" s="4" customFormat="1" x14ac:dyDescent="0.35">
      <c r="A21" s="11">
        <v>18</v>
      </c>
      <c r="B21" s="11" t="s">
        <v>70</v>
      </c>
      <c r="C21" s="11" t="s">
        <v>78</v>
      </c>
      <c r="D21" s="11" t="s">
        <v>65</v>
      </c>
      <c r="E21" s="11">
        <v>3</v>
      </c>
      <c r="F21" s="13" t="s">
        <v>161</v>
      </c>
      <c r="G21" s="11"/>
      <c r="H21" s="11"/>
      <c r="I21" s="6" t="s">
        <v>151</v>
      </c>
      <c r="J21" s="6" t="s">
        <v>151</v>
      </c>
      <c r="K21" s="6" t="s">
        <v>151</v>
      </c>
      <c r="L21" s="6" t="s">
        <v>151</v>
      </c>
      <c r="M21" s="6" t="s">
        <v>151</v>
      </c>
      <c r="N21" s="6" t="s">
        <v>151</v>
      </c>
      <c r="O21" s="6" t="s">
        <v>151</v>
      </c>
      <c r="P21" s="6" t="s">
        <v>151</v>
      </c>
    </row>
    <row r="22" spans="1:16" s="4" customFormat="1" x14ac:dyDescent="0.35">
      <c r="A22" s="11">
        <v>19</v>
      </c>
      <c r="B22" s="11" t="s">
        <v>99</v>
      </c>
      <c r="C22" s="11" t="s">
        <v>100</v>
      </c>
      <c r="D22" s="11" t="s">
        <v>65</v>
      </c>
      <c r="E22" s="11">
        <v>3</v>
      </c>
      <c r="F22" s="13" t="s">
        <v>161</v>
      </c>
      <c r="G22" s="11"/>
      <c r="H22" s="11"/>
      <c r="I22" s="6" t="s">
        <v>151</v>
      </c>
      <c r="J22" s="6" t="s">
        <v>151</v>
      </c>
      <c r="K22" s="6" t="s">
        <v>151</v>
      </c>
      <c r="L22" s="6" t="s">
        <v>151</v>
      </c>
      <c r="M22" s="6" t="s">
        <v>151</v>
      </c>
      <c r="N22" s="6" t="s">
        <v>151</v>
      </c>
      <c r="O22" s="6" t="s">
        <v>151</v>
      </c>
      <c r="P22" s="6" t="s">
        <v>151</v>
      </c>
    </row>
    <row r="23" spans="1:16" s="4" customFormat="1" x14ac:dyDescent="0.35">
      <c r="A23" s="11">
        <v>20</v>
      </c>
      <c r="B23" s="11" t="s">
        <v>72</v>
      </c>
      <c r="C23" s="11" t="s">
        <v>80</v>
      </c>
      <c r="D23" s="11" t="s">
        <v>43</v>
      </c>
      <c r="E23" s="11">
        <v>3</v>
      </c>
      <c r="F23" s="13" t="s">
        <v>161</v>
      </c>
      <c r="G23" s="11"/>
      <c r="H23" s="11"/>
      <c r="I23" s="6" t="s">
        <v>151</v>
      </c>
      <c r="J23" s="6" t="s">
        <v>151</v>
      </c>
      <c r="K23" s="6" t="s">
        <v>151</v>
      </c>
      <c r="L23" s="6" t="s">
        <v>151</v>
      </c>
      <c r="M23" s="6" t="s">
        <v>151</v>
      </c>
      <c r="N23" s="6" t="s">
        <v>151</v>
      </c>
      <c r="O23" s="6" t="s">
        <v>151</v>
      </c>
      <c r="P23" s="6" t="s">
        <v>151</v>
      </c>
    </row>
    <row r="24" spans="1:16" s="4" customFormat="1" x14ac:dyDescent="0.35">
      <c r="A24" s="11">
        <v>21</v>
      </c>
      <c r="B24" s="11" t="s">
        <v>73</v>
      </c>
      <c r="C24" s="11" t="s">
        <v>81</v>
      </c>
      <c r="D24" s="11" t="s">
        <v>65</v>
      </c>
      <c r="E24" s="11">
        <v>3</v>
      </c>
      <c r="F24" s="13" t="s">
        <v>161</v>
      </c>
      <c r="G24" s="11" t="s">
        <v>61</v>
      </c>
      <c r="H24" s="11"/>
      <c r="I24" s="6" t="s">
        <v>151</v>
      </c>
      <c r="J24" s="6" t="s">
        <v>151</v>
      </c>
      <c r="K24" s="6" t="s">
        <v>151</v>
      </c>
      <c r="L24" s="6" t="s">
        <v>151</v>
      </c>
      <c r="M24" s="6" t="s">
        <v>151</v>
      </c>
      <c r="N24" s="6" t="s">
        <v>151</v>
      </c>
      <c r="O24" s="6" t="s">
        <v>151</v>
      </c>
      <c r="P24" s="6" t="s">
        <v>151</v>
      </c>
    </row>
    <row r="25" spans="1:16" s="4" customFormat="1" x14ac:dyDescent="0.35">
      <c r="A25" s="3">
        <v>22</v>
      </c>
      <c r="B25" s="3" t="s">
        <v>82</v>
      </c>
      <c r="C25" s="3" t="s">
        <v>83</v>
      </c>
      <c r="D25" s="3" t="s">
        <v>65</v>
      </c>
      <c r="E25" s="3">
        <v>3</v>
      </c>
      <c r="F25" s="12" t="s">
        <v>162</v>
      </c>
      <c r="G25" s="3" t="s">
        <v>69</v>
      </c>
      <c r="H25" s="3"/>
      <c r="I25" s="3"/>
      <c r="J25" s="3"/>
      <c r="K25" s="3"/>
      <c r="L25" s="3"/>
      <c r="M25" s="3"/>
      <c r="N25" s="3"/>
      <c r="O25" s="3"/>
      <c r="P25" s="3"/>
    </row>
    <row r="26" spans="1:16" s="4" customFormat="1" x14ac:dyDescent="0.35">
      <c r="A26" s="3">
        <v>23</v>
      </c>
      <c r="B26" s="3" t="s">
        <v>84</v>
      </c>
      <c r="C26" s="3" t="s">
        <v>85</v>
      </c>
      <c r="D26" s="3" t="s">
        <v>65</v>
      </c>
      <c r="E26" s="3">
        <v>3</v>
      </c>
      <c r="F26" s="12" t="s">
        <v>162</v>
      </c>
      <c r="G26" s="3" t="s">
        <v>62</v>
      </c>
      <c r="H26" s="3"/>
      <c r="I26" s="3"/>
      <c r="J26" s="3"/>
      <c r="K26" s="3"/>
      <c r="L26" s="3"/>
      <c r="M26" s="3"/>
      <c r="N26" s="3"/>
      <c r="O26" s="3"/>
      <c r="P26" s="3"/>
    </row>
    <row r="27" spans="1:16" s="4" customFormat="1" x14ac:dyDescent="0.35">
      <c r="A27" s="3">
        <v>24</v>
      </c>
      <c r="B27" s="3" t="s">
        <v>86</v>
      </c>
      <c r="C27" s="3" t="s">
        <v>87</v>
      </c>
      <c r="D27" s="3" t="s">
        <v>65</v>
      </c>
      <c r="E27" s="3">
        <v>3</v>
      </c>
      <c r="F27" s="12" t="s">
        <v>162</v>
      </c>
      <c r="G27" s="3" t="s">
        <v>88</v>
      </c>
      <c r="H27" s="3"/>
      <c r="I27" s="3"/>
      <c r="J27" s="3"/>
      <c r="K27" s="3"/>
      <c r="L27" s="3"/>
      <c r="M27" s="3"/>
      <c r="N27" s="3"/>
      <c r="O27" s="3"/>
      <c r="P27" s="3"/>
    </row>
    <row r="28" spans="1:16" s="4" customFormat="1" x14ac:dyDescent="0.35">
      <c r="A28" s="19">
        <v>25</v>
      </c>
      <c r="B28" s="19" t="s">
        <v>89</v>
      </c>
      <c r="C28" s="19" t="s">
        <v>90</v>
      </c>
      <c r="D28" s="19" t="s">
        <v>44</v>
      </c>
      <c r="E28" s="19">
        <v>3</v>
      </c>
      <c r="F28" s="20" t="s">
        <v>162</v>
      </c>
      <c r="G28" s="19"/>
      <c r="H28" s="19"/>
      <c r="I28" s="3"/>
      <c r="J28" s="3"/>
      <c r="K28" s="3"/>
      <c r="L28" s="3"/>
      <c r="M28" s="3"/>
      <c r="N28" s="3"/>
      <c r="O28" s="3"/>
      <c r="P28" s="3"/>
    </row>
    <row r="29" spans="1:16" s="4" customFormat="1" x14ac:dyDescent="0.35">
      <c r="A29" s="3">
        <v>26</v>
      </c>
      <c r="B29" s="3" t="s">
        <v>60</v>
      </c>
      <c r="C29" s="3" t="s">
        <v>52</v>
      </c>
      <c r="D29" s="3" t="s">
        <v>45</v>
      </c>
      <c r="E29" s="3">
        <v>1</v>
      </c>
      <c r="F29" s="12" t="s">
        <v>162</v>
      </c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s="4" customFormat="1" x14ac:dyDescent="0.35">
      <c r="A30" s="3">
        <v>27</v>
      </c>
      <c r="B30" s="3" t="s">
        <v>93</v>
      </c>
      <c r="C30" s="3" t="s">
        <v>94</v>
      </c>
      <c r="D30" s="3" t="s">
        <v>65</v>
      </c>
      <c r="E30" s="3">
        <v>3</v>
      </c>
      <c r="F30" s="12" t="s">
        <v>162</v>
      </c>
      <c r="G30" s="3" t="s">
        <v>61</v>
      </c>
      <c r="H30" s="3"/>
      <c r="I30" s="3"/>
      <c r="J30" s="3"/>
      <c r="K30" s="3"/>
      <c r="L30" s="3"/>
      <c r="M30" s="3"/>
      <c r="N30" s="3"/>
      <c r="O30" s="3"/>
      <c r="P30" s="3"/>
    </row>
    <row r="31" spans="1:16" s="4" customFormat="1" x14ac:dyDescent="0.35">
      <c r="A31" s="3">
        <v>28</v>
      </c>
      <c r="B31" s="3" t="s">
        <v>95</v>
      </c>
      <c r="C31" s="3" t="s">
        <v>96</v>
      </c>
      <c r="D31" s="3" t="s">
        <v>45</v>
      </c>
      <c r="E31" s="3">
        <v>3</v>
      </c>
      <c r="F31" s="12" t="s">
        <v>162</v>
      </c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s="4" customFormat="1" x14ac:dyDescent="0.35">
      <c r="A32" s="19">
        <v>29</v>
      </c>
      <c r="B32" s="19" t="s">
        <v>97</v>
      </c>
      <c r="C32" s="19" t="s">
        <v>98</v>
      </c>
      <c r="D32" s="19" t="s">
        <v>44</v>
      </c>
      <c r="E32" s="19">
        <v>3</v>
      </c>
      <c r="F32" s="20" t="s">
        <v>162</v>
      </c>
      <c r="G32" s="19" t="s">
        <v>173</v>
      </c>
      <c r="H32" s="19"/>
      <c r="I32" s="3"/>
      <c r="J32" s="3"/>
      <c r="K32" s="3"/>
      <c r="L32" s="3"/>
      <c r="M32" s="3"/>
      <c r="N32" s="3"/>
      <c r="O32" s="3"/>
      <c r="P32" s="3"/>
    </row>
    <row r="33" spans="1:16" s="4" customFormat="1" x14ac:dyDescent="0.35">
      <c r="A33" s="11">
        <v>30</v>
      </c>
      <c r="B33" s="11" t="s">
        <v>101</v>
      </c>
      <c r="C33" s="11" t="s">
        <v>102</v>
      </c>
      <c r="D33" s="11" t="s">
        <v>65</v>
      </c>
      <c r="E33" s="11">
        <v>3</v>
      </c>
      <c r="F33" s="13" t="s">
        <v>163</v>
      </c>
      <c r="G33" s="11" t="s">
        <v>93</v>
      </c>
      <c r="H33" s="11"/>
      <c r="I33" s="3"/>
      <c r="J33" s="3"/>
      <c r="K33" s="3"/>
      <c r="L33" s="3"/>
      <c r="M33" s="3"/>
      <c r="N33" s="3"/>
      <c r="O33" s="3"/>
      <c r="P33" s="3"/>
    </row>
    <row r="34" spans="1:16" s="4" customFormat="1" x14ac:dyDescent="0.35">
      <c r="A34" s="11">
        <v>31</v>
      </c>
      <c r="B34" s="11" t="s">
        <v>71</v>
      </c>
      <c r="C34" s="11" t="s">
        <v>79</v>
      </c>
      <c r="D34" s="11" t="s">
        <v>65</v>
      </c>
      <c r="E34" s="11">
        <v>3</v>
      </c>
      <c r="F34" s="13" t="s">
        <v>163</v>
      </c>
      <c r="G34" s="11" t="s">
        <v>61</v>
      </c>
      <c r="H34" s="11"/>
      <c r="I34" s="3"/>
      <c r="J34" s="3"/>
      <c r="K34" s="3"/>
      <c r="L34" s="3"/>
      <c r="M34" s="3"/>
      <c r="N34" s="3"/>
      <c r="O34" s="3"/>
      <c r="P34" s="3"/>
    </row>
    <row r="35" spans="1:16" s="4" customFormat="1" x14ac:dyDescent="0.35">
      <c r="A35" s="11">
        <v>32</v>
      </c>
      <c r="B35" s="11" t="s">
        <v>103</v>
      </c>
      <c r="C35" s="11" t="s">
        <v>104</v>
      </c>
      <c r="D35" s="11" t="s">
        <v>65</v>
      </c>
      <c r="E35" s="11">
        <v>3</v>
      </c>
      <c r="F35" s="13" t="s">
        <v>163</v>
      </c>
      <c r="G35" s="11" t="s">
        <v>84</v>
      </c>
      <c r="H35" s="11"/>
      <c r="I35" s="3"/>
      <c r="J35" s="3"/>
      <c r="K35" s="3"/>
      <c r="L35" s="3"/>
      <c r="M35" s="3"/>
      <c r="N35" s="3"/>
      <c r="O35" s="3"/>
      <c r="P35" s="3"/>
    </row>
    <row r="36" spans="1:16" s="4" customFormat="1" x14ac:dyDescent="0.35">
      <c r="A36" s="11">
        <v>33</v>
      </c>
      <c r="B36" s="11" t="s">
        <v>105</v>
      </c>
      <c r="C36" s="11" t="s">
        <v>106</v>
      </c>
      <c r="D36" s="11" t="s">
        <v>168</v>
      </c>
      <c r="E36" s="11">
        <v>3</v>
      </c>
      <c r="F36" s="13" t="s">
        <v>163</v>
      </c>
      <c r="G36" s="11"/>
      <c r="H36" s="11"/>
      <c r="I36" s="3"/>
      <c r="J36" s="3"/>
      <c r="K36" s="3"/>
      <c r="L36" s="3"/>
      <c r="M36" s="3"/>
      <c r="N36" s="3"/>
      <c r="O36" s="3"/>
      <c r="P36" s="3"/>
    </row>
    <row r="37" spans="1:16" s="4" customFormat="1" x14ac:dyDescent="0.35">
      <c r="A37" s="11">
        <v>34</v>
      </c>
      <c r="B37" s="11" t="s">
        <v>107</v>
      </c>
      <c r="C37" s="11" t="s">
        <v>108</v>
      </c>
      <c r="D37" s="11" t="s">
        <v>169</v>
      </c>
      <c r="E37" s="11">
        <v>3</v>
      </c>
      <c r="F37" s="13" t="s">
        <v>163</v>
      </c>
      <c r="G37" s="11"/>
      <c r="H37" s="11"/>
      <c r="I37" s="3"/>
      <c r="J37" s="3"/>
      <c r="K37" s="3"/>
      <c r="L37" s="3"/>
      <c r="M37" s="3"/>
      <c r="N37" s="3"/>
      <c r="O37" s="3"/>
      <c r="P37" s="3"/>
    </row>
    <row r="38" spans="1:16" s="4" customFormat="1" x14ac:dyDescent="0.35">
      <c r="A38" s="11">
        <v>35</v>
      </c>
      <c r="B38" s="11" t="s">
        <v>109</v>
      </c>
      <c r="C38" s="11" t="s">
        <v>110</v>
      </c>
      <c r="D38" s="11" t="s">
        <v>45</v>
      </c>
      <c r="E38" s="11">
        <v>3</v>
      </c>
      <c r="F38" s="13" t="s">
        <v>163</v>
      </c>
      <c r="G38" s="11" t="s">
        <v>63</v>
      </c>
      <c r="H38" s="11"/>
      <c r="I38" s="3"/>
      <c r="J38" s="3"/>
      <c r="K38" s="3"/>
      <c r="L38" s="3"/>
      <c r="M38" s="3"/>
      <c r="N38" s="3"/>
      <c r="O38" s="3"/>
      <c r="P38" s="3"/>
    </row>
    <row r="39" spans="1:16" s="4" customFormat="1" x14ac:dyDescent="0.35">
      <c r="A39" s="11">
        <v>36</v>
      </c>
      <c r="B39" s="11" t="s">
        <v>111</v>
      </c>
      <c r="C39" s="11" t="s">
        <v>112</v>
      </c>
      <c r="D39" s="11" t="s">
        <v>46</v>
      </c>
      <c r="E39" s="11">
        <v>3</v>
      </c>
      <c r="F39" s="13" t="s">
        <v>163</v>
      </c>
      <c r="G39" s="11"/>
      <c r="H39" s="11"/>
      <c r="I39" s="3"/>
      <c r="J39" s="3"/>
      <c r="K39" s="3"/>
      <c r="L39" s="3"/>
      <c r="M39" s="3"/>
      <c r="N39" s="3"/>
      <c r="O39" s="3"/>
      <c r="P39" s="3"/>
    </row>
    <row r="40" spans="1:16" s="4" customFormat="1" x14ac:dyDescent="0.35">
      <c r="A40" s="19"/>
      <c r="B40" s="19" t="s">
        <v>59</v>
      </c>
      <c r="C40" s="19" t="s">
        <v>51</v>
      </c>
      <c r="D40" s="19" t="s">
        <v>45</v>
      </c>
      <c r="E40" s="19">
        <v>4</v>
      </c>
      <c r="F40" s="20" t="s">
        <v>165</v>
      </c>
      <c r="G40" s="19"/>
      <c r="H40" s="19"/>
      <c r="I40" s="3"/>
      <c r="J40" s="3"/>
      <c r="K40" s="3"/>
      <c r="L40" s="3"/>
      <c r="M40" s="3"/>
      <c r="N40" s="3"/>
      <c r="O40" s="3"/>
      <c r="P40" s="3"/>
    </row>
    <row r="41" spans="1:16" s="4" customFormat="1" x14ac:dyDescent="0.35">
      <c r="A41" s="3">
        <v>37</v>
      </c>
      <c r="B41" s="3" t="s">
        <v>113</v>
      </c>
      <c r="C41" s="3" t="s">
        <v>114</v>
      </c>
      <c r="D41" s="3" t="s">
        <v>65</v>
      </c>
      <c r="E41" s="3">
        <v>1</v>
      </c>
      <c r="F41" s="12" t="s">
        <v>165</v>
      </c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s="4" customFormat="1" x14ac:dyDescent="0.35">
      <c r="A42" s="3">
        <v>38</v>
      </c>
      <c r="B42" s="3" t="s">
        <v>57</v>
      </c>
      <c r="C42" s="3" t="s">
        <v>49</v>
      </c>
      <c r="D42" s="3" t="s">
        <v>43</v>
      </c>
      <c r="E42" s="3">
        <v>3</v>
      </c>
      <c r="F42" s="12" t="s">
        <v>165</v>
      </c>
      <c r="G42" s="3"/>
      <c r="H42" s="3"/>
      <c r="I42" s="7"/>
      <c r="J42" s="7"/>
      <c r="K42" s="7"/>
      <c r="L42" s="7"/>
      <c r="M42" s="7"/>
      <c r="N42" s="7"/>
      <c r="O42" s="7"/>
      <c r="P42" s="7"/>
    </row>
    <row r="43" spans="1:16" s="4" customFormat="1" x14ac:dyDescent="0.35">
      <c r="A43" s="3">
        <v>39</v>
      </c>
      <c r="B43" s="3" t="s">
        <v>115</v>
      </c>
      <c r="C43" s="3" t="s">
        <v>116</v>
      </c>
      <c r="D43" s="3" t="s">
        <v>65</v>
      </c>
      <c r="E43" s="3">
        <v>1</v>
      </c>
      <c r="F43" s="12" t="s">
        <v>165</v>
      </c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s="4" customFormat="1" x14ac:dyDescent="0.35">
      <c r="A44" s="3">
        <v>40</v>
      </c>
      <c r="B44" s="3" t="s">
        <v>119</v>
      </c>
      <c r="C44" s="3" t="s">
        <v>119</v>
      </c>
      <c r="D44" s="3" t="s">
        <v>120</v>
      </c>
      <c r="E44" s="3">
        <v>3</v>
      </c>
      <c r="F44" s="12" t="s">
        <v>165</v>
      </c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s="4" customFormat="1" x14ac:dyDescent="0.35">
      <c r="A45" s="3">
        <v>41</v>
      </c>
      <c r="B45" s="3" t="s">
        <v>119</v>
      </c>
      <c r="C45" s="3" t="s">
        <v>119</v>
      </c>
      <c r="D45" s="3" t="s">
        <v>120</v>
      </c>
      <c r="E45" s="3">
        <v>3</v>
      </c>
      <c r="F45" s="12" t="s">
        <v>165</v>
      </c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s="4" customFormat="1" x14ac:dyDescent="0.35">
      <c r="A46" s="3"/>
      <c r="B46" s="3" t="s">
        <v>119</v>
      </c>
      <c r="C46" s="3" t="s">
        <v>119</v>
      </c>
      <c r="D46" s="3" t="s">
        <v>46</v>
      </c>
      <c r="E46" s="3">
        <v>3</v>
      </c>
      <c r="F46" s="12" t="s">
        <v>165</v>
      </c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s="4" customFormat="1" x14ac:dyDescent="0.35">
      <c r="A47" s="3">
        <v>42</v>
      </c>
      <c r="B47" s="3" t="s">
        <v>121</v>
      </c>
      <c r="C47" s="3" t="s">
        <v>122</v>
      </c>
      <c r="D47" s="3" t="s">
        <v>46</v>
      </c>
      <c r="E47" s="3">
        <v>3</v>
      </c>
      <c r="F47" s="12" t="s">
        <v>165</v>
      </c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s="4" customFormat="1" x14ac:dyDescent="0.35">
      <c r="A48" s="11">
        <v>43</v>
      </c>
      <c r="B48" s="11" t="s">
        <v>123</v>
      </c>
      <c r="C48" s="11" t="s">
        <v>124</v>
      </c>
      <c r="D48" s="11" t="s">
        <v>65</v>
      </c>
      <c r="E48" s="11">
        <v>6</v>
      </c>
      <c r="F48" s="13" t="s">
        <v>164</v>
      </c>
      <c r="G48" s="11" t="s">
        <v>115</v>
      </c>
      <c r="H48" s="11"/>
      <c r="I48" s="3"/>
      <c r="J48" s="3"/>
      <c r="K48" s="3"/>
      <c r="L48" s="3"/>
      <c r="M48" s="3"/>
      <c r="N48" s="3"/>
      <c r="O48" s="3"/>
      <c r="P48" s="3"/>
    </row>
    <row r="49" spans="1:16" s="4" customFormat="1" x14ac:dyDescent="0.35">
      <c r="A49" s="3">
        <v>44</v>
      </c>
      <c r="B49" s="3" t="s">
        <v>125</v>
      </c>
      <c r="C49" s="3" t="s">
        <v>126</v>
      </c>
      <c r="D49" s="3" t="s">
        <v>65</v>
      </c>
      <c r="E49" s="3">
        <v>3</v>
      </c>
      <c r="F49" s="12" t="s">
        <v>166</v>
      </c>
      <c r="G49" s="3" t="s">
        <v>113</v>
      </c>
      <c r="H49" s="3"/>
      <c r="I49" s="3"/>
      <c r="J49" s="3"/>
      <c r="K49" s="3"/>
      <c r="L49" s="3"/>
      <c r="M49" s="3"/>
      <c r="N49" s="3"/>
      <c r="O49" s="3"/>
      <c r="P49" s="3"/>
    </row>
    <row r="50" spans="1:16" s="4" customFormat="1" x14ac:dyDescent="0.35">
      <c r="A50" s="35" t="s">
        <v>167</v>
      </c>
      <c r="B50" s="35"/>
      <c r="C50" s="35"/>
      <c r="D50" s="35"/>
      <c r="E50" s="3">
        <f>SUM(E4:E49)</f>
        <v>135</v>
      </c>
      <c r="F50" s="14"/>
    </row>
    <row r="51" spans="1:16" s="4" customFormat="1" x14ac:dyDescent="0.35">
      <c r="E51" s="15"/>
      <c r="F51" s="14"/>
    </row>
    <row r="52" spans="1:16" s="4" customFormat="1" x14ac:dyDescent="0.35">
      <c r="A52" s="35" t="s">
        <v>170</v>
      </c>
      <c r="B52" s="35"/>
      <c r="C52" s="35"/>
      <c r="D52" s="35"/>
      <c r="E52" s="3" t="s">
        <v>172</v>
      </c>
      <c r="F52" s="12" t="s">
        <v>171</v>
      </c>
    </row>
    <row r="53" spans="1:16" x14ac:dyDescent="0.8">
      <c r="A53" s="38" t="s">
        <v>43</v>
      </c>
      <c r="B53" s="38"/>
      <c r="C53" s="38"/>
      <c r="D53" s="38"/>
      <c r="E53" s="16">
        <f>SUMIF(D4:D49,"ศึกษาทั่วไป-บังคับ-ภาษาและการสื่อสาร",E4:E49)</f>
        <v>12</v>
      </c>
      <c r="F53" s="2">
        <v>12</v>
      </c>
    </row>
    <row r="54" spans="1:16" x14ac:dyDescent="0.8">
      <c r="A54" s="38" t="s">
        <v>64</v>
      </c>
      <c r="B54" s="38"/>
      <c r="C54" s="38"/>
      <c r="D54" s="38"/>
      <c r="E54" s="16">
        <f>SUMIF(D4:D49,"ศึกษาทั่วไป-บังคับ-สุขภาพ",E4:E49)</f>
        <v>3</v>
      </c>
      <c r="F54" s="2">
        <v>3</v>
      </c>
    </row>
    <row r="55" spans="1:16" x14ac:dyDescent="0.8">
      <c r="A55" s="38" t="s">
        <v>44</v>
      </c>
      <c r="B55" s="38"/>
      <c r="C55" s="38"/>
      <c r="D55" s="38"/>
      <c r="E55" s="16">
        <f>SUMIF(D4:D49,"ศึกษาทั่วไป-บังคับ-บูรณาการ",E4:E49)</f>
        <v>9</v>
      </c>
      <c r="F55" s="2">
        <v>9</v>
      </c>
    </row>
    <row r="56" spans="1:16" x14ac:dyDescent="0.8">
      <c r="A56" s="38" t="s">
        <v>168</v>
      </c>
      <c r="B56" s="38"/>
      <c r="C56" s="38"/>
      <c r="D56" s="38"/>
      <c r="E56" s="16">
        <f>SUMIF(D1:D45,"ศึกษาทั่วไป-สังคมศาสตร์และมนุยศาสตร์",E1:E45)</f>
        <v>3</v>
      </c>
      <c r="F56" s="2">
        <v>3</v>
      </c>
    </row>
    <row r="57" spans="1:16" x14ac:dyDescent="0.8">
      <c r="A57" s="38" t="s">
        <v>169</v>
      </c>
      <c r="B57" s="38"/>
      <c r="C57" s="38"/>
      <c r="D57" s="38"/>
      <c r="E57" s="16">
        <f>SUMIF(D4:D49,"ศึกษาทั่วไป-วิทยาศาสตร์และคณิตศาสตร์",E4:E49)</f>
        <v>3</v>
      </c>
      <c r="F57" s="2">
        <v>3</v>
      </c>
    </row>
    <row r="58" spans="1:16" x14ac:dyDescent="0.8">
      <c r="A58" s="39" t="s">
        <v>45</v>
      </c>
      <c r="B58" s="39"/>
      <c r="C58" s="39"/>
      <c r="D58" s="39"/>
      <c r="E58" s="17">
        <f>SUMIF(D4:D49,"วิชาเฉพาะพื้นฐานวิชาชีพ",E4:E49)</f>
        <v>32</v>
      </c>
      <c r="F58" s="2">
        <v>32</v>
      </c>
    </row>
    <row r="59" spans="1:16" x14ac:dyDescent="0.8">
      <c r="A59" s="39" t="s">
        <v>65</v>
      </c>
      <c r="B59" s="39"/>
      <c r="C59" s="39"/>
      <c r="D59" s="39"/>
      <c r="E59" s="17">
        <f>SUMIF(D4:D49,"วิชาเฉพาะชีพบังคับ",E4:E49)</f>
        <v>55</v>
      </c>
      <c r="F59" s="2">
        <v>55</v>
      </c>
    </row>
    <row r="60" spans="1:16" x14ac:dyDescent="0.8">
      <c r="A60" s="39" t="s">
        <v>46</v>
      </c>
      <c r="B60" s="39"/>
      <c r="C60" s="39"/>
      <c r="D60" s="39"/>
      <c r="E60" s="17">
        <f>SUMIF(D4:D49,"วิชาเฉพาะชีพเลือก",E4:E49)</f>
        <v>12</v>
      </c>
      <c r="F60" s="2">
        <v>12</v>
      </c>
    </row>
    <row r="61" spans="1:16" x14ac:dyDescent="0.8">
      <c r="A61" s="44" t="s">
        <v>120</v>
      </c>
      <c r="B61" s="44"/>
      <c r="C61" s="44"/>
      <c r="D61" s="44"/>
      <c r="E61" s="18">
        <f>SUMIF(D4:D49,"วิชาเลือกเสรี",E4:E49)</f>
        <v>6</v>
      </c>
      <c r="F61" s="2">
        <v>6</v>
      </c>
    </row>
    <row r="62" spans="1:16" x14ac:dyDescent="0.8">
      <c r="A62" s="45" t="s">
        <v>167</v>
      </c>
      <c r="B62" s="45"/>
      <c r="C62" s="45"/>
      <c r="D62" s="45"/>
      <c r="E62" s="2">
        <f>SUM(E53:E61)</f>
        <v>135</v>
      </c>
      <c r="F62" s="2">
        <f>SUM(F53:F61)</f>
        <v>135</v>
      </c>
    </row>
    <row r="63" spans="1:16" x14ac:dyDescent="0.8">
      <c r="E63" s="10"/>
      <c r="F63" s="10"/>
    </row>
  </sheetData>
  <sheetProtection formatCells="0" formatColumns="0" formatRows="0" insertColumns="0" insertRows="0" insertHyperlinks="0" deleteColumns="0" deleteRows="0" sort="0" autoFilter="0" pivotTables="0"/>
  <autoFilter ref="D3:D50" xr:uid="{00000000-0001-0000-0000-000000000000}"/>
  <mergeCells count="14">
    <mergeCell ref="A50:D50"/>
    <mergeCell ref="A52:D52"/>
    <mergeCell ref="A1:P1"/>
    <mergeCell ref="A2:P2"/>
    <mergeCell ref="A62:D62"/>
    <mergeCell ref="A61:D61"/>
    <mergeCell ref="A59:D59"/>
    <mergeCell ref="A54:D54"/>
    <mergeCell ref="A57:D57"/>
    <mergeCell ref="A53:D53"/>
    <mergeCell ref="A55:D55"/>
    <mergeCell ref="A58:D58"/>
    <mergeCell ref="A60:D60"/>
    <mergeCell ref="A56:D56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C47-0285-4AD9-96AE-F257CA4C57E5}">
  <dimension ref="A1:W62"/>
  <sheetViews>
    <sheetView zoomScale="55" zoomScaleNormal="55" workbookViewId="0">
      <selection activeCell="B4" sqref="B4"/>
    </sheetView>
  </sheetViews>
  <sheetFormatPr defaultColWidth="8.7265625" defaultRowHeight="24" x14ac:dyDescent="0.8"/>
  <cols>
    <col min="1" max="1" width="6.26953125" style="1" bestFit="1" customWidth="1"/>
    <col min="2" max="2" width="12.81640625" style="1" bestFit="1" customWidth="1"/>
    <col min="3" max="3" width="51.54296875" style="1" bestFit="1" customWidth="1"/>
    <col min="4" max="4" width="37" style="1" bestFit="1" customWidth="1"/>
    <col min="5" max="5" width="13.7265625" style="1" bestFit="1" customWidth="1"/>
    <col min="6" max="6" width="19.453125" style="1" bestFit="1" customWidth="1"/>
    <col min="7" max="7" width="25.54296875" style="1" bestFit="1" customWidth="1"/>
    <col min="8" max="8" width="12" style="1" bestFit="1" customWidth="1"/>
    <col min="9" max="9" width="16.81640625" style="1" customWidth="1"/>
    <col min="10" max="23" width="18.26953125" style="1" bestFit="1" customWidth="1"/>
    <col min="24" max="16384" width="8.7265625" style="1"/>
  </cols>
  <sheetData>
    <row r="1" spans="1:23" x14ac:dyDescent="0.8">
      <c r="A1" s="40" t="s">
        <v>155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2"/>
    </row>
    <row r="2" spans="1:23" x14ac:dyDescent="0.8">
      <c r="A2" s="40" t="s">
        <v>127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2"/>
    </row>
    <row r="3" spans="1:23" x14ac:dyDescent="0.8">
      <c r="A3" s="2" t="s">
        <v>1</v>
      </c>
      <c r="B3" s="2" t="s">
        <v>2</v>
      </c>
      <c r="C3" s="2" t="s">
        <v>3</v>
      </c>
      <c r="D3" s="2" t="s">
        <v>6</v>
      </c>
      <c r="E3" s="2" t="s">
        <v>4</v>
      </c>
      <c r="F3" s="2" t="s">
        <v>158</v>
      </c>
      <c r="G3" s="2" t="s">
        <v>5</v>
      </c>
      <c r="H3" s="3" t="s">
        <v>224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15</v>
      </c>
      <c r="Q3" s="2" t="s">
        <v>16</v>
      </c>
      <c r="R3" s="2" t="s">
        <v>17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</row>
    <row r="4" spans="1:23" x14ac:dyDescent="0.8">
      <c r="A4" s="11">
        <v>1</v>
      </c>
      <c r="B4" s="11" t="s">
        <v>30</v>
      </c>
      <c r="C4" s="11" t="s">
        <v>36</v>
      </c>
      <c r="D4" s="11" t="s">
        <v>43</v>
      </c>
      <c r="E4" s="11">
        <v>3</v>
      </c>
      <c r="F4" s="13" t="s">
        <v>159</v>
      </c>
      <c r="G4" s="11"/>
      <c r="H4" s="11"/>
      <c r="I4" s="5" t="s">
        <v>137</v>
      </c>
      <c r="J4" s="5" t="s">
        <v>137</v>
      </c>
      <c r="K4" s="5" t="s">
        <v>137</v>
      </c>
      <c r="L4" s="5" t="s">
        <v>137</v>
      </c>
      <c r="M4" s="5" t="s">
        <v>137</v>
      </c>
      <c r="N4" s="5" t="s">
        <v>137</v>
      </c>
      <c r="O4" s="5" t="s">
        <v>137</v>
      </c>
      <c r="P4" s="5" t="s">
        <v>137</v>
      </c>
      <c r="Q4" s="5" t="s">
        <v>137</v>
      </c>
      <c r="R4" s="5" t="s">
        <v>137</v>
      </c>
      <c r="S4" s="5" t="s">
        <v>137</v>
      </c>
      <c r="T4" s="5" t="s">
        <v>137</v>
      </c>
      <c r="U4" s="8" t="s">
        <v>137</v>
      </c>
      <c r="V4" s="8" t="s">
        <v>137</v>
      </c>
      <c r="W4" s="8" t="s">
        <v>137</v>
      </c>
    </row>
    <row r="5" spans="1:23" x14ac:dyDescent="0.8">
      <c r="A5" s="11">
        <v>2</v>
      </c>
      <c r="B5" s="11" t="s">
        <v>31</v>
      </c>
      <c r="C5" s="11" t="s">
        <v>37</v>
      </c>
      <c r="D5" s="11" t="s">
        <v>44</v>
      </c>
      <c r="E5" s="11">
        <v>3</v>
      </c>
      <c r="F5" s="13" t="s">
        <v>159</v>
      </c>
      <c r="G5" s="11"/>
      <c r="H5" s="11"/>
      <c r="I5" s="5" t="s">
        <v>139</v>
      </c>
      <c r="J5" s="5" t="s">
        <v>139</v>
      </c>
      <c r="K5" s="5" t="s">
        <v>139</v>
      </c>
      <c r="L5" s="5" t="s">
        <v>139</v>
      </c>
      <c r="M5" s="5" t="s">
        <v>139</v>
      </c>
      <c r="N5" s="5" t="s">
        <v>139</v>
      </c>
      <c r="O5" s="5" t="s">
        <v>139</v>
      </c>
      <c r="P5" s="5" t="s">
        <v>139</v>
      </c>
      <c r="Q5" s="8" t="s">
        <v>139</v>
      </c>
      <c r="R5" s="8" t="s">
        <v>142</v>
      </c>
      <c r="S5" s="8" t="s">
        <v>142</v>
      </c>
      <c r="T5" s="8" t="s">
        <v>138</v>
      </c>
      <c r="U5" s="8" t="s">
        <v>139</v>
      </c>
      <c r="V5" s="8" t="s">
        <v>142</v>
      </c>
      <c r="W5" s="8" t="s">
        <v>139</v>
      </c>
    </row>
    <row r="6" spans="1:23" x14ac:dyDescent="0.8">
      <c r="A6" s="11">
        <v>3</v>
      </c>
      <c r="B6" s="11" t="s">
        <v>63</v>
      </c>
      <c r="C6" s="11" t="s">
        <v>38</v>
      </c>
      <c r="D6" s="11" t="s">
        <v>45</v>
      </c>
      <c r="E6" s="11">
        <v>3</v>
      </c>
      <c r="F6" s="13" t="s">
        <v>159</v>
      </c>
      <c r="G6" s="11"/>
      <c r="H6" s="11"/>
      <c r="I6" s="5" t="s">
        <v>139</v>
      </c>
      <c r="J6" s="5" t="s">
        <v>142</v>
      </c>
      <c r="K6" s="5" t="s">
        <v>142</v>
      </c>
      <c r="L6" s="5" t="s">
        <v>138</v>
      </c>
      <c r="M6" s="5" t="s">
        <v>143</v>
      </c>
      <c r="N6" s="5" t="s">
        <v>139</v>
      </c>
      <c r="O6" s="5" t="s">
        <v>139</v>
      </c>
      <c r="P6" s="5" t="s">
        <v>139</v>
      </c>
      <c r="Q6" s="8" t="s">
        <v>139</v>
      </c>
      <c r="R6" s="8" t="s">
        <v>139</v>
      </c>
      <c r="S6" s="8" t="s">
        <v>142</v>
      </c>
      <c r="T6" s="8" t="s">
        <v>138</v>
      </c>
      <c r="U6" s="8" t="s">
        <v>139</v>
      </c>
      <c r="V6" s="8" t="s">
        <v>140</v>
      </c>
      <c r="W6" s="8" t="s">
        <v>144</v>
      </c>
    </row>
    <row r="7" spans="1:23" x14ac:dyDescent="0.8">
      <c r="A7" s="11">
        <v>4</v>
      </c>
      <c r="B7" s="11" t="s">
        <v>32</v>
      </c>
      <c r="C7" s="11" t="s">
        <v>39</v>
      </c>
      <c r="D7" s="11" t="s">
        <v>45</v>
      </c>
      <c r="E7" s="11">
        <v>3</v>
      </c>
      <c r="F7" s="13" t="s">
        <v>159</v>
      </c>
      <c r="G7" s="11"/>
      <c r="H7" s="11"/>
      <c r="I7" s="5" t="s">
        <v>143</v>
      </c>
      <c r="J7" s="5" t="s">
        <v>142</v>
      </c>
      <c r="K7" s="5" t="s">
        <v>138</v>
      </c>
      <c r="L7" s="5" t="s">
        <v>144</v>
      </c>
      <c r="M7" s="5" t="s">
        <v>143</v>
      </c>
      <c r="N7" s="5" t="s">
        <v>139</v>
      </c>
      <c r="O7" s="5" t="s">
        <v>138</v>
      </c>
      <c r="P7" s="5" t="s">
        <v>138</v>
      </c>
      <c r="Q7" s="8" t="s">
        <v>142</v>
      </c>
      <c r="R7" s="8" t="s">
        <v>138</v>
      </c>
      <c r="S7" s="8" t="s">
        <v>144</v>
      </c>
      <c r="T7" s="8" t="s">
        <v>144</v>
      </c>
      <c r="U7" s="8" t="s">
        <v>144</v>
      </c>
      <c r="V7" s="8" t="s">
        <v>143</v>
      </c>
      <c r="W7" s="8" t="s">
        <v>142</v>
      </c>
    </row>
    <row r="8" spans="1:23" x14ac:dyDescent="0.8">
      <c r="A8" s="11">
        <v>5</v>
      </c>
      <c r="B8" s="11" t="s">
        <v>33</v>
      </c>
      <c r="C8" s="11" t="s">
        <v>40</v>
      </c>
      <c r="D8" s="11" t="s">
        <v>45</v>
      </c>
      <c r="E8" s="11">
        <v>3</v>
      </c>
      <c r="F8" s="13" t="s">
        <v>159</v>
      </c>
      <c r="G8" s="11"/>
      <c r="H8" s="11"/>
      <c r="I8" s="5" t="s">
        <v>144</v>
      </c>
      <c r="J8" s="5" t="s">
        <v>137</v>
      </c>
      <c r="K8" s="5" t="s">
        <v>137</v>
      </c>
      <c r="L8" s="5" t="s">
        <v>137</v>
      </c>
      <c r="M8" s="5" t="s">
        <v>137</v>
      </c>
      <c r="N8" s="5" t="s">
        <v>137</v>
      </c>
      <c r="O8" s="5" t="s">
        <v>137</v>
      </c>
      <c r="P8" s="5" t="s">
        <v>144</v>
      </c>
      <c r="Q8" s="8" t="s">
        <v>137</v>
      </c>
      <c r="R8" s="8" t="s">
        <v>137</v>
      </c>
      <c r="S8" s="8" t="s">
        <v>140</v>
      </c>
      <c r="T8" s="8" t="s">
        <v>141</v>
      </c>
      <c r="U8" s="8" t="s">
        <v>144</v>
      </c>
      <c r="V8" s="8" t="s">
        <v>141</v>
      </c>
      <c r="W8" s="8" t="s">
        <v>137</v>
      </c>
    </row>
    <row r="9" spans="1:23" x14ac:dyDescent="0.8">
      <c r="A9" s="11">
        <v>6</v>
      </c>
      <c r="B9" s="11" t="s">
        <v>34</v>
      </c>
      <c r="C9" s="11" t="s">
        <v>41</v>
      </c>
      <c r="D9" s="11" t="s">
        <v>45</v>
      </c>
      <c r="E9" s="11">
        <v>3</v>
      </c>
      <c r="F9" s="13" t="s">
        <v>159</v>
      </c>
      <c r="G9" s="11"/>
      <c r="H9" s="11"/>
      <c r="I9" s="5" t="s">
        <v>143</v>
      </c>
      <c r="J9" s="5" t="s">
        <v>138</v>
      </c>
      <c r="K9" s="5" t="s">
        <v>143</v>
      </c>
      <c r="L9" s="5" t="s">
        <v>144</v>
      </c>
      <c r="M9" s="5" t="s">
        <v>140</v>
      </c>
      <c r="N9" s="5" t="s">
        <v>144</v>
      </c>
      <c r="O9" s="5" t="s">
        <v>143</v>
      </c>
      <c r="P9" s="5" t="s">
        <v>143</v>
      </c>
      <c r="Q9" s="8" t="s">
        <v>138</v>
      </c>
      <c r="R9" s="8" t="s">
        <v>143</v>
      </c>
      <c r="S9" s="8" t="s">
        <v>143</v>
      </c>
      <c r="T9" s="8" t="s">
        <v>144</v>
      </c>
      <c r="U9" s="8" t="s">
        <v>143</v>
      </c>
      <c r="V9" s="8" t="s">
        <v>144</v>
      </c>
      <c r="W9" s="8" t="s">
        <v>143</v>
      </c>
    </row>
    <row r="10" spans="1:23" x14ac:dyDescent="0.8">
      <c r="A10" s="11">
        <v>7</v>
      </c>
      <c r="B10" s="11" t="s">
        <v>35</v>
      </c>
      <c r="C10" s="11" t="s">
        <v>42</v>
      </c>
      <c r="D10" s="11" t="s">
        <v>46</v>
      </c>
      <c r="E10" s="11">
        <v>3</v>
      </c>
      <c r="F10" s="13" t="s">
        <v>159</v>
      </c>
      <c r="G10" s="11"/>
      <c r="H10" s="11"/>
      <c r="I10" s="5" t="s">
        <v>143</v>
      </c>
      <c r="J10" s="5" t="s">
        <v>142</v>
      </c>
      <c r="K10" s="5" t="s">
        <v>138</v>
      </c>
      <c r="L10" s="5" t="s">
        <v>138</v>
      </c>
      <c r="M10" s="5" t="s">
        <v>138</v>
      </c>
      <c r="N10" s="5" t="s">
        <v>138</v>
      </c>
      <c r="O10" s="5" t="s">
        <v>143</v>
      </c>
      <c r="P10" s="5" t="s">
        <v>138</v>
      </c>
      <c r="Q10" s="8" t="s">
        <v>138</v>
      </c>
      <c r="R10" s="8" t="s">
        <v>138</v>
      </c>
      <c r="S10" s="8" t="s">
        <v>141</v>
      </c>
      <c r="T10" s="8" t="s">
        <v>140</v>
      </c>
      <c r="U10" s="8" t="s">
        <v>141</v>
      </c>
      <c r="V10" s="8" t="s">
        <v>140</v>
      </c>
      <c r="W10" s="8" t="s">
        <v>143</v>
      </c>
    </row>
    <row r="11" spans="1:23" x14ac:dyDescent="0.8">
      <c r="A11" s="11">
        <v>8</v>
      </c>
      <c r="B11" s="3" t="s">
        <v>55</v>
      </c>
      <c r="C11" s="3" t="s">
        <v>47</v>
      </c>
      <c r="D11" s="3" t="s">
        <v>43</v>
      </c>
      <c r="E11" s="3">
        <v>3</v>
      </c>
      <c r="F11" s="12" t="s">
        <v>160</v>
      </c>
      <c r="G11" s="3"/>
      <c r="H11" s="3"/>
      <c r="I11" s="5" t="s">
        <v>142</v>
      </c>
      <c r="J11" s="5" t="s">
        <v>138</v>
      </c>
      <c r="K11" s="5" t="s">
        <v>140</v>
      </c>
      <c r="L11" s="5" t="s">
        <v>152</v>
      </c>
      <c r="M11" s="5" t="s">
        <v>144</v>
      </c>
      <c r="N11" s="5" t="s">
        <v>139</v>
      </c>
      <c r="O11" s="5" t="s">
        <v>142</v>
      </c>
      <c r="P11" s="5" t="s">
        <v>140</v>
      </c>
      <c r="Q11" s="8" t="s">
        <v>142</v>
      </c>
      <c r="R11" s="8" t="s">
        <v>142</v>
      </c>
      <c r="S11" s="8" t="s">
        <v>140</v>
      </c>
      <c r="T11" s="8" t="s">
        <v>152</v>
      </c>
      <c r="U11" s="8" t="s">
        <v>152</v>
      </c>
      <c r="V11" s="8" t="s">
        <v>152</v>
      </c>
      <c r="W11" s="8" t="s">
        <v>140</v>
      </c>
    </row>
    <row r="12" spans="1:23" x14ac:dyDescent="0.8">
      <c r="A12" s="11">
        <v>9</v>
      </c>
      <c r="B12" s="3" t="s">
        <v>56</v>
      </c>
      <c r="C12" s="3" t="s">
        <v>48</v>
      </c>
      <c r="D12" s="3" t="s">
        <v>64</v>
      </c>
      <c r="E12" s="3">
        <v>3</v>
      </c>
      <c r="F12" s="12" t="s">
        <v>160</v>
      </c>
      <c r="G12" s="3"/>
      <c r="H12" s="3"/>
      <c r="I12" s="5" t="s">
        <v>139</v>
      </c>
      <c r="J12" s="5" t="s">
        <v>139</v>
      </c>
      <c r="K12" s="5" t="s">
        <v>142</v>
      </c>
      <c r="L12" s="5" t="s">
        <v>139</v>
      </c>
      <c r="M12" s="5" t="s">
        <v>139</v>
      </c>
      <c r="N12" s="5" t="s">
        <v>142</v>
      </c>
      <c r="O12" s="5" t="s">
        <v>142</v>
      </c>
      <c r="P12" s="5" t="s">
        <v>142</v>
      </c>
      <c r="Q12" s="8" t="s">
        <v>139</v>
      </c>
      <c r="R12" s="8" t="s">
        <v>139</v>
      </c>
      <c r="S12" s="8" t="s">
        <v>139</v>
      </c>
      <c r="T12" s="8" t="s">
        <v>139</v>
      </c>
      <c r="U12" s="8" t="s">
        <v>139</v>
      </c>
      <c r="V12" s="8" t="s">
        <v>139</v>
      </c>
      <c r="W12" s="8" t="s">
        <v>138</v>
      </c>
    </row>
    <row r="13" spans="1:23" x14ac:dyDescent="0.8">
      <c r="A13" s="11">
        <v>10</v>
      </c>
      <c r="B13" s="3" t="s">
        <v>57</v>
      </c>
      <c r="C13" s="3" t="s">
        <v>49</v>
      </c>
      <c r="D13" s="3" t="s">
        <v>43</v>
      </c>
      <c r="E13" s="3">
        <v>3</v>
      </c>
      <c r="F13" s="12" t="s">
        <v>160</v>
      </c>
      <c r="G13" s="3"/>
      <c r="H13" s="3"/>
      <c r="I13" s="5" t="s">
        <v>137</v>
      </c>
      <c r="J13" s="5" t="s">
        <v>137</v>
      </c>
      <c r="K13" s="5" t="s">
        <v>137</v>
      </c>
      <c r="L13" s="5" t="s">
        <v>137</v>
      </c>
      <c r="M13" s="5" t="s">
        <v>137</v>
      </c>
      <c r="N13" s="5" t="s">
        <v>137</v>
      </c>
      <c r="O13" s="5" t="s">
        <v>137</v>
      </c>
      <c r="P13" s="5" t="s">
        <v>137</v>
      </c>
      <c r="Q13" s="5" t="s">
        <v>137</v>
      </c>
      <c r="R13" s="5" t="s">
        <v>137</v>
      </c>
      <c r="S13" s="5" t="s">
        <v>137</v>
      </c>
      <c r="T13" s="5" t="s">
        <v>137</v>
      </c>
      <c r="U13" s="5" t="s">
        <v>137</v>
      </c>
      <c r="V13" s="5" t="s">
        <v>137</v>
      </c>
      <c r="W13" s="5" t="s">
        <v>137</v>
      </c>
    </row>
    <row r="14" spans="1:23" x14ac:dyDescent="0.8">
      <c r="A14" s="11">
        <v>11</v>
      </c>
      <c r="B14" s="3" t="s">
        <v>58</v>
      </c>
      <c r="C14" s="3" t="s">
        <v>50</v>
      </c>
      <c r="D14" s="3" t="s">
        <v>45</v>
      </c>
      <c r="E14" s="3">
        <v>3</v>
      </c>
      <c r="F14" s="12" t="s">
        <v>160</v>
      </c>
      <c r="G14" s="3" t="s">
        <v>63</v>
      </c>
      <c r="H14" s="3"/>
      <c r="I14" s="5" t="s">
        <v>142</v>
      </c>
      <c r="J14" s="5" t="s">
        <v>138</v>
      </c>
      <c r="K14" s="5" t="s">
        <v>144</v>
      </c>
      <c r="L14" s="5" t="s">
        <v>143</v>
      </c>
      <c r="M14" s="5" t="s">
        <v>144</v>
      </c>
      <c r="N14" s="5" t="s">
        <v>139</v>
      </c>
      <c r="O14" s="5" t="s">
        <v>138</v>
      </c>
      <c r="P14" s="5" t="s">
        <v>144</v>
      </c>
      <c r="Q14" s="8" t="s">
        <v>139</v>
      </c>
      <c r="R14" s="8" t="s">
        <v>139</v>
      </c>
      <c r="S14" s="8" t="s">
        <v>140</v>
      </c>
      <c r="T14" s="8" t="s">
        <v>140</v>
      </c>
      <c r="U14" s="8" t="s">
        <v>152</v>
      </c>
      <c r="V14" s="8" t="s">
        <v>140</v>
      </c>
      <c r="W14" s="8" t="s">
        <v>144</v>
      </c>
    </row>
    <row r="15" spans="1:23" x14ac:dyDescent="0.8">
      <c r="A15" s="11">
        <v>12</v>
      </c>
      <c r="B15" s="3" t="s">
        <v>61</v>
      </c>
      <c r="C15" s="3" t="s">
        <v>53</v>
      </c>
      <c r="D15" s="3" t="s">
        <v>45</v>
      </c>
      <c r="E15" s="3">
        <v>3</v>
      </c>
      <c r="F15" s="12" t="s">
        <v>160</v>
      </c>
      <c r="G15" s="3"/>
      <c r="H15" s="3"/>
      <c r="I15" s="5" t="s">
        <v>139</v>
      </c>
      <c r="J15" s="5" t="s">
        <v>139</v>
      </c>
      <c r="K15" s="5" t="s">
        <v>139</v>
      </c>
      <c r="L15" s="5" t="s">
        <v>139</v>
      </c>
      <c r="M15" s="5" t="s">
        <v>139</v>
      </c>
      <c r="N15" s="5" t="s">
        <v>139</v>
      </c>
      <c r="O15" s="5" t="s">
        <v>139</v>
      </c>
      <c r="P15" s="5" t="s">
        <v>139</v>
      </c>
      <c r="Q15" s="8" t="s">
        <v>139</v>
      </c>
      <c r="R15" s="8" t="s">
        <v>139</v>
      </c>
      <c r="S15" s="8" t="s">
        <v>143</v>
      </c>
      <c r="T15" s="8" t="s">
        <v>143</v>
      </c>
      <c r="U15" s="8" t="s">
        <v>139</v>
      </c>
      <c r="V15" s="8" t="s">
        <v>139</v>
      </c>
      <c r="W15" s="8" t="s">
        <v>139</v>
      </c>
    </row>
    <row r="16" spans="1:23" x14ac:dyDescent="0.8">
      <c r="A16" s="11">
        <v>13</v>
      </c>
      <c r="B16" s="3" t="s">
        <v>62</v>
      </c>
      <c r="C16" s="3" t="s">
        <v>54</v>
      </c>
      <c r="D16" s="3" t="s">
        <v>65</v>
      </c>
      <c r="E16" s="3">
        <v>3</v>
      </c>
      <c r="F16" s="12" t="s">
        <v>160</v>
      </c>
      <c r="G16" s="3" t="s">
        <v>33</v>
      </c>
      <c r="H16" s="3"/>
      <c r="I16" s="5" t="s">
        <v>142</v>
      </c>
      <c r="J16" s="5" t="s">
        <v>139</v>
      </c>
      <c r="K16" s="5" t="s">
        <v>142</v>
      </c>
      <c r="L16" s="5" t="s">
        <v>144</v>
      </c>
      <c r="M16" s="5" t="s">
        <v>144</v>
      </c>
      <c r="N16" s="5" t="s">
        <v>138</v>
      </c>
      <c r="O16" s="5" t="s">
        <v>141</v>
      </c>
      <c r="P16" s="5" t="s">
        <v>142</v>
      </c>
      <c r="Q16" s="8" t="s">
        <v>139</v>
      </c>
      <c r="R16" s="8" t="s">
        <v>138</v>
      </c>
      <c r="S16" s="8" t="s">
        <v>153</v>
      </c>
      <c r="T16" s="8" t="s">
        <v>153</v>
      </c>
      <c r="U16" s="8" t="s">
        <v>141</v>
      </c>
      <c r="V16" s="8" t="s">
        <v>141</v>
      </c>
      <c r="W16" s="8" t="s">
        <v>144</v>
      </c>
    </row>
    <row r="17" spans="1:23" x14ac:dyDescent="0.8">
      <c r="A17" s="11">
        <v>14</v>
      </c>
      <c r="B17" s="11" t="s">
        <v>66</v>
      </c>
      <c r="C17" s="11" t="s">
        <v>74</v>
      </c>
      <c r="D17" s="11" t="s">
        <v>45</v>
      </c>
      <c r="E17" s="11">
        <v>3</v>
      </c>
      <c r="F17" s="13" t="s">
        <v>161</v>
      </c>
      <c r="G17" s="11" t="s">
        <v>63</v>
      </c>
      <c r="H17" s="11"/>
      <c r="I17" s="6" t="s">
        <v>151</v>
      </c>
      <c r="J17" s="6" t="s">
        <v>151</v>
      </c>
      <c r="K17" s="6" t="s">
        <v>151</v>
      </c>
      <c r="L17" s="6" t="s">
        <v>151</v>
      </c>
      <c r="M17" s="6" t="s">
        <v>151</v>
      </c>
      <c r="N17" s="6" t="s">
        <v>151</v>
      </c>
      <c r="O17" s="6" t="s">
        <v>151</v>
      </c>
      <c r="P17" s="6" t="s">
        <v>151</v>
      </c>
      <c r="Q17" s="6" t="s">
        <v>151</v>
      </c>
      <c r="R17" s="6" t="s">
        <v>151</v>
      </c>
      <c r="S17" s="6" t="s">
        <v>151</v>
      </c>
      <c r="T17" s="6" t="s">
        <v>151</v>
      </c>
      <c r="U17" s="6" t="s">
        <v>151</v>
      </c>
      <c r="V17" s="6" t="s">
        <v>151</v>
      </c>
      <c r="W17" s="6" t="s">
        <v>151</v>
      </c>
    </row>
    <row r="18" spans="1:23" x14ac:dyDescent="0.8">
      <c r="A18" s="11">
        <v>15</v>
      </c>
      <c r="B18" s="11" t="s">
        <v>67</v>
      </c>
      <c r="C18" s="11" t="s">
        <v>75</v>
      </c>
      <c r="D18" s="11" t="s">
        <v>65</v>
      </c>
      <c r="E18" s="11">
        <v>3</v>
      </c>
      <c r="F18" s="13" t="s">
        <v>161</v>
      </c>
      <c r="G18" s="11"/>
      <c r="H18" s="11"/>
      <c r="I18" s="5" t="s">
        <v>143</v>
      </c>
      <c r="J18" s="5" t="s">
        <v>138</v>
      </c>
      <c r="K18" s="5" t="s">
        <v>142</v>
      </c>
      <c r="L18" s="5" t="s">
        <v>143</v>
      </c>
      <c r="M18" s="5" t="s">
        <v>144</v>
      </c>
      <c r="N18" s="5" t="s">
        <v>141</v>
      </c>
      <c r="O18" s="5" t="s">
        <v>138</v>
      </c>
      <c r="P18" s="5" t="s">
        <v>139</v>
      </c>
      <c r="Q18" s="8" t="s">
        <v>138</v>
      </c>
      <c r="R18" s="8" t="s">
        <v>139</v>
      </c>
      <c r="S18" s="8" t="s">
        <v>144</v>
      </c>
      <c r="T18" s="8" t="s">
        <v>144</v>
      </c>
      <c r="U18" s="8" t="s">
        <v>143</v>
      </c>
      <c r="V18" s="8" t="s">
        <v>143</v>
      </c>
      <c r="W18" s="8" t="s">
        <v>141</v>
      </c>
    </row>
    <row r="19" spans="1:23" x14ac:dyDescent="0.8">
      <c r="A19" s="11">
        <v>16</v>
      </c>
      <c r="B19" s="11" t="s">
        <v>68</v>
      </c>
      <c r="C19" s="11" t="s">
        <v>76</v>
      </c>
      <c r="D19" s="11" t="s">
        <v>65</v>
      </c>
      <c r="E19" s="11">
        <v>3</v>
      </c>
      <c r="F19" s="13" t="s">
        <v>161</v>
      </c>
      <c r="G19" s="11" t="s">
        <v>61</v>
      </c>
      <c r="H19" s="11"/>
      <c r="I19" s="6" t="s">
        <v>151</v>
      </c>
      <c r="J19" s="6" t="s">
        <v>151</v>
      </c>
      <c r="K19" s="6" t="s">
        <v>151</v>
      </c>
      <c r="L19" s="6" t="s">
        <v>151</v>
      </c>
      <c r="M19" s="6" t="s">
        <v>151</v>
      </c>
      <c r="N19" s="6" t="s">
        <v>151</v>
      </c>
      <c r="O19" s="6" t="s">
        <v>151</v>
      </c>
      <c r="P19" s="6" t="s">
        <v>151</v>
      </c>
      <c r="Q19" s="6" t="s">
        <v>151</v>
      </c>
      <c r="R19" s="6" t="s">
        <v>151</v>
      </c>
      <c r="S19" s="6" t="s">
        <v>151</v>
      </c>
      <c r="T19" s="6" t="s">
        <v>151</v>
      </c>
      <c r="U19" s="6" t="s">
        <v>151</v>
      </c>
      <c r="V19" s="6" t="s">
        <v>151</v>
      </c>
      <c r="W19" s="6" t="s">
        <v>151</v>
      </c>
    </row>
    <row r="20" spans="1:23" x14ac:dyDescent="0.8">
      <c r="A20" s="11">
        <v>17</v>
      </c>
      <c r="B20" s="11" t="s">
        <v>69</v>
      </c>
      <c r="C20" s="11" t="s">
        <v>77</v>
      </c>
      <c r="D20" s="11" t="s">
        <v>65</v>
      </c>
      <c r="E20" s="11">
        <v>3</v>
      </c>
      <c r="F20" s="13" t="s">
        <v>161</v>
      </c>
      <c r="G20" s="11" t="s">
        <v>62</v>
      </c>
      <c r="H20" s="11"/>
      <c r="I20" s="6" t="s">
        <v>151</v>
      </c>
      <c r="J20" s="6" t="s">
        <v>151</v>
      </c>
      <c r="K20" s="6" t="s">
        <v>151</v>
      </c>
      <c r="L20" s="6" t="s">
        <v>151</v>
      </c>
      <c r="M20" s="6" t="s">
        <v>151</v>
      </c>
      <c r="N20" s="6" t="s">
        <v>151</v>
      </c>
      <c r="O20" s="6" t="s">
        <v>151</v>
      </c>
      <c r="P20" s="6" t="s">
        <v>151</v>
      </c>
      <c r="Q20" s="6" t="s">
        <v>151</v>
      </c>
      <c r="R20" s="6" t="s">
        <v>151</v>
      </c>
      <c r="S20" s="9"/>
      <c r="T20" s="9"/>
      <c r="U20" s="6" t="s">
        <v>151</v>
      </c>
      <c r="V20" s="6" t="s">
        <v>151</v>
      </c>
      <c r="W20" s="6" t="s">
        <v>151</v>
      </c>
    </row>
    <row r="21" spans="1:23" x14ac:dyDescent="0.8">
      <c r="A21" s="11">
        <v>18</v>
      </c>
      <c r="B21" s="11" t="s">
        <v>70</v>
      </c>
      <c r="C21" s="11" t="s">
        <v>78</v>
      </c>
      <c r="D21" s="11" t="s">
        <v>65</v>
      </c>
      <c r="E21" s="11">
        <v>3</v>
      </c>
      <c r="F21" s="13" t="s">
        <v>161</v>
      </c>
      <c r="G21" s="11"/>
      <c r="H21" s="11"/>
      <c r="I21" s="6" t="s">
        <v>151</v>
      </c>
      <c r="J21" s="6" t="s">
        <v>151</v>
      </c>
      <c r="K21" s="6" t="s">
        <v>151</v>
      </c>
      <c r="L21" s="6" t="s">
        <v>151</v>
      </c>
      <c r="M21" s="6" t="s">
        <v>151</v>
      </c>
      <c r="N21" s="6" t="s">
        <v>151</v>
      </c>
      <c r="O21" s="6" t="s">
        <v>151</v>
      </c>
      <c r="P21" s="6" t="s">
        <v>151</v>
      </c>
      <c r="Q21" s="6" t="s">
        <v>151</v>
      </c>
      <c r="R21" s="6" t="s">
        <v>151</v>
      </c>
      <c r="S21" s="6" t="s">
        <v>151</v>
      </c>
      <c r="T21" s="6" t="s">
        <v>151</v>
      </c>
      <c r="U21" s="6" t="s">
        <v>151</v>
      </c>
      <c r="V21" s="6" t="s">
        <v>151</v>
      </c>
      <c r="W21" s="6" t="s">
        <v>151</v>
      </c>
    </row>
    <row r="22" spans="1:23" x14ac:dyDescent="0.8">
      <c r="A22" s="11">
        <v>19</v>
      </c>
      <c r="B22" s="11" t="s">
        <v>72</v>
      </c>
      <c r="C22" s="11" t="s">
        <v>80</v>
      </c>
      <c r="D22" s="11" t="s">
        <v>43</v>
      </c>
      <c r="E22" s="11">
        <v>3</v>
      </c>
      <c r="F22" s="13" t="s">
        <v>161</v>
      </c>
      <c r="G22" s="11"/>
      <c r="H22" s="11"/>
      <c r="I22" s="6" t="s">
        <v>151</v>
      </c>
      <c r="J22" s="6" t="s">
        <v>151</v>
      </c>
      <c r="K22" s="6" t="s">
        <v>151</v>
      </c>
      <c r="L22" s="6" t="s">
        <v>151</v>
      </c>
      <c r="M22" s="6" t="s">
        <v>151</v>
      </c>
      <c r="N22" s="6" t="s">
        <v>151</v>
      </c>
      <c r="O22" s="6" t="s">
        <v>151</v>
      </c>
      <c r="P22" s="6" t="s">
        <v>151</v>
      </c>
      <c r="Q22" s="6" t="s">
        <v>151</v>
      </c>
      <c r="R22" s="6" t="s">
        <v>151</v>
      </c>
      <c r="S22" s="6" t="s">
        <v>151</v>
      </c>
      <c r="T22" s="6" t="s">
        <v>151</v>
      </c>
      <c r="U22" s="6" t="s">
        <v>151</v>
      </c>
      <c r="V22" s="6" t="s">
        <v>151</v>
      </c>
      <c r="W22" s="6" t="s">
        <v>151</v>
      </c>
    </row>
    <row r="23" spans="1:23" x14ac:dyDescent="0.8">
      <c r="A23" s="11">
        <v>20</v>
      </c>
      <c r="B23" s="11" t="s">
        <v>99</v>
      </c>
      <c r="C23" s="11" t="s">
        <v>100</v>
      </c>
      <c r="D23" s="11" t="s">
        <v>65</v>
      </c>
      <c r="E23" s="11">
        <v>3</v>
      </c>
      <c r="F23" s="13" t="s">
        <v>161</v>
      </c>
      <c r="G23" s="11"/>
      <c r="H23" s="11"/>
      <c r="I23" s="6" t="s">
        <v>151</v>
      </c>
      <c r="J23" s="6" t="s">
        <v>151</v>
      </c>
      <c r="K23" s="6" t="s">
        <v>151</v>
      </c>
      <c r="L23" s="6" t="s">
        <v>151</v>
      </c>
      <c r="M23" s="6" t="s">
        <v>151</v>
      </c>
      <c r="N23" s="6" t="s">
        <v>151</v>
      </c>
      <c r="O23" s="6" t="s">
        <v>151</v>
      </c>
      <c r="P23" s="6" t="s">
        <v>151</v>
      </c>
      <c r="Q23" s="6" t="s">
        <v>151</v>
      </c>
      <c r="R23" s="6" t="s">
        <v>151</v>
      </c>
      <c r="S23" s="6" t="s">
        <v>151</v>
      </c>
      <c r="T23" s="6" t="s">
        <v>151</v>
      </c>
      <c r="U23" s="6" t="s">
        <v>151</v>
      </c>
      <c r="V23" s="6" t="s">
        <v>151</v>
      </c>
      <c r="W23" s="6" t="s">
        <v>151</v>
      </c>
    </row>
    <row r="24" spans="1:23" x14ac:dyDescent="0.8">
      <c r="A24" s="11">
        <v>21</v>
      </c>
      <c r="B24" s="11" t="s">
        <v>73</v>
      </c>
      <c r="C24" s="11" t="s">
        <v>81</v>
      </c>
      <c r="D24" s="11" t="s">
        <v>65</v>
      </c>
      <c r="E24" s="11">
        <v>3</v>
      </c>
      <c r="F24" s="13" t="s">
        <v>161</v>
      </c>
      <c r="G24" s="11" t="s">
        <v>61</v>
      </c>
      <c r="H24" s="11"/>
      <c r="I24" s="6" t="s">
        <v>151</v>
      </c>
      <c r="J24" s="6" t="s">
        <v>151</v>
      </c>
      <c r="K24" s="6" t="s">
        <v>151</v>
      </c>
      <c r="L24" s="6" t="s">
        <v>151</v>
      </c>
      <c r="M24" s="6" t="s">
        <v>151</v>
      </c>
      <c r="N24" s="6" t="s">
        <v>151</v>
      </c>
      <c r="O24" s="6" t="s">
        <v>151</v>
      </c>
      <c r="P24" s="6" t="s">
        <v>151</v>
      </c>
      <c r="Q24" s="6" t="s">
        <v>151</v>
      </c>
      <c r="R24" s="6" t="s">
        <v>151</v>
      </c>
      <c r="S24" s="6" t="s">
        <v>151</v>
      </c>
      <c r="T24" s="6" t="s">
        <v>151</v>
      </c>
      <c r="U24" s="6" t="s">
        <v>151</v>
      </c>
      <c r="V24" s="6" t="s">
        <v>151</v>
      </c>
      <c r="W24" s="6" t="s">
        <v>151</v>
      </c>
    </row>
    <row r="25" spans="1:23" x14ac:dyDescent="0.8">
      <c r="A25" s="11">
        <v>22</v>
      </c>
      <c r="B25" s="3" t="s">
        <v>71</v>
      </c>
      <c r="C25" s="3" t="s">
        <v>79</v>
      </c>
      <c r="D25" s="3" t="s">
        <v>65</v>
      </c>
      <c r="E25" s="3">
        <v>3</v>
      </c>
      <c r="F25" s="12" t="s">
        <v>162</v>
      </c>
      <c r="G25" s="3" t="s">
        <v>61</v>
      </c>
      <c r="H25" s="3"/>
      <c r="I25" s="7"/>
      <c r="J25" s="7"/>
      <c r="K25" s="7"/>
      <c r="L25" s="7"/>
      <c r="M25" s="7"/>
      <c r="N25" s="7"/>
      <c r="O25" s="7"/>
      <c r="P25" s="7"/>
      <c r="Q25" s="9"/>
      <c r="R25" s="9"/>
      <c r="S25" s="9"/>
      <c r="T25" s="9"/>
      <c r="U25" s="9"/>
      <c r="V25" s="9"/>
      <c r="W25" s="9"/>
    </row>
    <row r="26" spans="1:23" x14ac:dyDescent="0.8">
      <c r="A26" s="11">
        <v>23</v>
      </c>
      <c r="B26" s="3" t="s">
        <v>82</v>
      </c>
      <c r="C26" s="3" t="s">
        <v>83</v>
      </c>
      <c r="D26" s="3" t="s">
        <v>65</v>
      </c>
      <c r="E26" s="3">
        <v>3</v>
      </c>
      <c r="F26" s="12" t="s">
        <v>162</v>
      </c>
      <c r="G26" s="3" t="s">
        <v>69</v>
      </c>
      <c r="H26" s="3"/>
      <c r="I26" s="3"/>
      <c r="J26" s="5" t="s">
        <v>137</v>
      </c>
      <c r="K26" s="5" t="s">
        <v>137</v>
      </c>
      <c r="L26" s="5" t="s">
        <v>137</v>
      </c>
      <c r="M26" s="5" t="s">
        <v>137</v>
      </c>
      <c r="N26" s="5" t="s">
        <v>137</v>
      </c>
      <c r="O26" s="5" t="s">
        <v>137</v>
      </c>
      <c r="P26" s="3"/>
      <c r="Q26" s="5" t="s">
        <v>137</v>
      </c>
      <c r="R26" s="5" t="s">
        <v>137</v>
      </c>
      <c r="S26" s="2"/>
      <c r="T26" s="2"/>
      <c r="U26" s="2"/>
      <c r="V26" s="2"/>
      <c r="W26" s="2"/>
    </row>
    <row r="27" spans="1:23" x14ac:dyDescent="0.8">
      <c r="A27" s="11">
        <v>24</v>
      </c>
      <c r="B27" s="3" t="s">
        <v>84</v>
      </c>
      <c r="C27" s="3" t="s">
        <v>85</v>
      </c>
      <c r="D27" s="3" t="s">
        <v>65</v>
      </c>
      <c r="E27" s="3">
        <v>3</v>
      </c>
      <c r="F27" s="12" t="s">
        <v>162</v>
      </c>
      <c r="G27" s="3" t="s">
        <v>62</v>
      </c>
      <c r="H27" s="3"/>
      <c r="I27" s="3"/>
      <c r="J27" s="5" t="s">
        <v>137</v>
      </c>
      <c r="K27" s="5" t="s">
        <v>137</v>
      </c>
      <c r="L27" s="5" t="s">
        <v>137</v>
      </c>
      <c r="M27" s="5" t="s">
        <v>137</v>
      </c>
      <c r="N27" s="5" t="s">
        <v>137</v>
      </c>
      <c r="O27" s="5" t="s">
        <v>137</v>
      </c>
      <c r="P27" s="3"/>
      <c r="Q27" s="5" t="s">
        <v>137</v>
      </c>
      <c r="R27" s="5" t="s">
        <v>137</v>
      </c>
      <c r="S27" s="2"/>
      <c r="T27" s="2"/>
      <c r="U27" s="2"/>
      <c r="V27" s="2"/>
      <c r="W27" s="2"/>
    </row>
    <row r="28" spans="1:23" x14ac:dyDescent="0.8">
      <c r="A28" s="11">
        <v>25</v>
      </c>
      <c r="B28" s="3" t="s">
        <v>86</v>
      </c>
      <c r="C28" s="3" t="s">
        <v>87</v>
      </c>
      <c r="D28" s="3" t="s">
        <v>65</v>
      </c>
      <c r="E28" s="3">
        <v>3</v>
      </c>
      <c r="F28" s="12" t="s">
        <v>162</v>
      </c>
      <c r="G28" s="3" t="s">
        <v>88</v>
      </c>
      <c r="H28" s="3"/>
      <c r="I28" s="3"/>
      <c r="J28" s="3"/>
      <c r="K28" s="3"/>
      <c r="L28" s="3"/>
      <c r="M28" s="3"/>
      <c r="N28" s="3"/>
      <c r="O28" s="3"/>
      <c r="P28" s="3"/>
      <c r="Q28" s="2"/>
      <c r="R28" s="2"/>
      <c r="S28" s="2"/>
      <c r="T28" s="2"/>
      <c r="U28" s="2"/>
      <c r="V28" s="2"/>
      <c r="W28" s="2"/>
    </row>
    <row r="29" spans="1:23" x14ac:dyDescent="0.8">
      <c r="A29" s="11">
        <v>26</v>
      </c>
      <c r="B29" s="3" t="s">
        <v>60</v>
      </c>
      <c r="C29" s="3" t="s">
        <v>52</v>
      </c>
      <c r="D29" s="3" t="s">
        <v>45</v>
      </c>
      <c r="E29" s="3">
        <v>1</v>
      </c>
      <c r="F29" s="12" t="s">
        <v>162</v>
      </c>
      <c r="G29" s="3"/>
      <c r="H29" s="3"/>
      <c r="I29" s="7"/>
      <c r="J29" s="7"/>
      <c r="K29" s="7"/>
      <c r="L29" s="7"/>
      <c r="M29" s="7"/>
      <c r="N29" s="7"/>
      <c r="O29" s="7"/>
      <c r="P29" s="7"/>
      <c r="Q29" s="9"/>
      <c r="R29" s="9"/>
      <c r="S29" s="9"/>
      <c r="T29" s="9"/>
      <c r="U29" s="9"/>
      <c r="V29" s="9"/>
      <c r="W29" s="9"/>
    </row>
    <row r="30" spans="1:23" x14ac:dyDescent="0.8">
      <c r="A30" s="11">
        <v>27</v>
      </c>
      <c r="B30" s="3" t="s">
        <v>89</v>
      </c>
      <c r="C30" s="3" t="s">
        <v>90</v>
      </c>
      <c r="D30" s="3" t="s">
        <v>44</v>
      </c>
      <c r="E30" s="3">
        <v>3</v>
      </c>
      <c r="F30" s="12" t="s">
        <v>162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  <c r="R30" s="2"/>
      <c r="S30" s="2"/>
      <c r="T30" s="2"/>
      <c r="U30" s="2"/>
      <c r="V30" s="2"/>
      <c r="W30" s="2"/>
    </row>
    <row r="31" spans="1:23" x14ac:dyDescent="0.8">
      <c r="A31" s="11">
        <v>28</v>
      </c>
      <c r="B31" s="3" t="s">
        <v>93</v>
      </c>
      <c r="C31" s="3" t="s">
        <v>94</v>
      </c>
      <c r="D31" s="3" t="s">
        <v>65</v>
      </c>
      <c r="E31" s="3">
        <v>3</v>
      </c>
      <c r="F31" s="12" t="s">
        <v>162</v>
      </c>
      <c r="G31" s="3" t="s">
        <v>61</v>
      </c>
      <c r="H31" s="3"/>
      <c r="I31" s="3"/>
      <c r="J31" s="3"/>
      <c r="K31" s="3"/>
      <c r="L31" s="3"/>
      <c r="M31" s="3"/>
      <c r="N31" s="3"/>
      <c r="O31" s="3"/>
      <c r="P31" s="3"/>
      <c r="Q31" s="2"/>
      <c r="R31" s="2"/>
      <c r="S31" s="2"/>
      <c r="T31" s="2"/>
      <c r="U31" s="2"/>
      <c r="V31" s="2"/>
      <c r="W31" s="2"/>
    </row>
    <row r="32" spans="1:23" x14ac:dyDescent="0.8">
      <c r="A32" s="11">
        <v>29</v>
      </c>
      <c r="B32" s="3" t="s">
        <v>95</v>
      </c>
      <c r="C32" s="3" t="s">
        <v>96</v>
      </c>
      <c r="D32" s="3" t="s">
        <v>45</v>
      </c>
      <c r="E32" s="3">
        <v>3</v>
      </c>
      <c r="F32" s="12" t="s">
        <v>162</v>
      </c>
      <c r="G32" s="3"/>
      <c r="H32" s="3"/>
      <c r="I32" s="5" t="s">
        <v>137</v>
      </c>
      <c r="J32" s="5" t="s">
        <v>142</v>
      </c>
      <c r="K32" s="5" t="s">
        <v>143</v>
      </c>
      <c r="L32" s="5" t="s">
        <v>144</v>
      </c>
      <c r="M32" s="5" t="s">
        <v>143</v>
      </c>
      <c r="N32" s="5" t="s">
        <v>143</v>
      </c>
      <c r="O32" s="5" t="s">
        <v>142</v>
      </c>
      <c r="P32" s="5" t="s">
        <v>137</v>
      </c>
      <c r="Q32" s="8" t="s">
        <v>142</v>
      </c>
      <c r="R32" s="8" t="s">
        <v>140</v>
      </c>
      <c r="S32" s="21" t="s">
        <v>153</v>
      </c>
      <c r="T32" s="21" t="s">
        <v>153</v>
      </c>
      <c r="U32" s="21" t="s">
        <v>153</v>
      </c>
      <c r="V32" s="8" t="s">
        <v>143</v>
      </c>
      <c r="W32" s="8" t="s">
        <v>143</v>
      </c>
    </row>
    <row r="33" spans="1:23" x14ac:dyDescent="0.8">
      <c r="A33" s="11">
        <v>30</v>
      </c>
      <c r="B33" s="3" t="s">
        <v>97</v>
      </c>
      <c r="C33" s="3" t="s">
        <v>98</v>
      </c>
      <c r="D33" s="3" t="s">
        <v>44</v>
      </c>
      <c r="E33" s="3">
        <v>3</v>
      </c>
      <c r="F33" s="12" t="s">
        <v>162</v>
      </c>
      <c r="G33" s="3"/>
      <c r="H33" s="3"/>
      <c r="I33" s="5" t="s">
        <v>137</v>
      </c>
      <c r="J33" s="3"/>
      <c r="K33" s="5" t="s">
        <v>137</v>
      </c>
      <c r="L33" s="5" t="s">
        <v>137</v>
      </c>
      <c r="M33" s="5" t="s">
        <v>137</v>
      </c>
      <c r="N33" s="5" t="s">
        <v>137</v>
      </c>
      <c r="O33" s="5" t="s">
        <v>137</v>
      </c>
      <c r="P33" s="3"/>
      <c r="Q33" s="5" t="s">
        <v>137</v>
      </c>
      <c r="R33" s="5" t="s">
        <v>137</v>
      </c>
      <c r="S33" s="2"/>
      <c r="T33" s="2"/>
      <c r="U33" s="2"/>
      <c r="V33" s="2"/>
      <c r="W33" s="2"/>
    </row>
    <row r="34" spans="1:23" x14ac:dyDescent="0.8">
      <c r="A34" s="11">
        <v>31</v>
      </c>
      <c r="B34" s="11" t="s">
        <v>101</v>
      </c>
      <c r="C34" s="11" t="s">
        <v>102</v>
      </c>
      <c r="D34" s="11" t="s">
        <v>65</v>
      </c>
      <c r="E34" s="11">
        <v>3</v>
      </c>
      <c r="F34" s="13" t="s">
        <v>163</v>
      </c>
      <c r="G34" s="11" t="s">
        <v>93</v>
      </c>
      <c r="H34" s="11"/>
      <c r="I34" s="3"/>
      <c r="J34" s="3"/>
      <c r="K34" s="3"/>
      <c r="L34" s="3"/>
      <c r="M34" s="3"/>
      <c r="N34" s="3"/>
      <c r="O34" s="3"/>
      <c r="P34" s="3"/>
      <c r="Q34" s="2"/>
      <c r="R34" s="2"/>
      <c r="S34" s="2"/>
      <c r="T34" s="2"/>
      <c r="U34" s="2"/>
      <c r="V34" s="2"/>
      <c r="W34" s="2"/>
    </row>
    <row r="35" spans="1:23" x14ac:dyDescent="0.8">
      <c r="A35" s="11">
        <v>32</v>
      </c>
      <c r="B35" s="11" t="s">
        <v>103</v>
      </c>
      <c r="C35" s="11" t="s">
        <v>104</v>
      </c>
      <c r="D35" s="11" t="s">
        <v>65</v>
      </c>
      <c r="E35" s="11">
        <v>3</v>
      </c>
      <c r="F35" s="13" t="s">
        <v>163</v>
      </c>
      <c r="G35" s="11" t="s">
        <v>84</v>
      </c>
      <c r="H35" s="11"/>
      <c r="I35" s="3"/>
      <c r="J35" s="3"/>
      <c r="K35" s="3"/>
      <c r="L35" s="3"/>
      <c r="M35" s="3"/>
      <c r="N35" s="3"/>
      <c r="O35" s="3"/>
      <c r="P35" s="3"/>
      <c r="Q35" s="2"/>
      <c r="R35" s="2"/>
      <c r="S35" s="2"/>
      <c r="T35" s="2"/>
      <c r="U35" s="2"/>
      <c r="V35" s="2"/>
      <c r="W35" s="2"/>
    </row>
    <row r="36" spans="1:23" x14ac:dyDescent="0.8">
      <c r="A36" s="11">
        <v>33</v>
      </c>
      <c r="B36" s="11" t="s">
        <v>105</v>
      </c>
      <c r="C36" s="11" t="s">
        <v>106</v>
      </c>
      <c r="D36" s="11" t="s">
        <v>168</v>
      </c>
      <c r="E36" s="11">
        <v>3</v>
      </c>
      <c r="F36" s="13" t="s">
        <v>163</v>
      </c>
      <c r="G36" s="11"/>
      <c r="H36" s="11"/>
      <c r="I36" s="5" t="s">
        <v>137</v>
      </c>
      <c r="J36" s="3"/>
      <c r="K36" s="3"/>
      <c r="L36" s="3"/>
      <c r="M36" s="3"/>
      <c r="N36" s="3"/>
      <c r="O36" s="3"/>
      <c r="P36" s="3"/>
      <c r="Q36" s="2"/>
      <c r="R36" s="2"/>
      <c r="S36" s="2"/>
      <c r="T36" s="2"/>
      <c r="U36" s="5" t="s">
        <v>137</v>
      </c>
      <c r="V36" s="5" t="s">
        <v>137</v>
      </c>
      <c r="W36" s="2"/>
    </row>
    <row r="37" spans="1:23" x14ac:dyDescent="0.8">
      <c r="A37" s="11">
        <v>34</v>
      </c>
      <c r="B37" s="11" t="s">
        <v>107</v>
      </c>
      <c r="C37" s="11" t="s">
        <v>108</v>
      </c>
      <c r="D37" s="11" t="s">
        <v>169</v>
      </c>
      <c r="E37" s="11">
        <v>3</v>
      </c>
      <c r="F37" s="13" t="s">
        <v>163</v>
      </c>
      <c r="G37" s="11"/>
      <c r="H37" s="11"/>
      <c r="I37" s="5" t="s">
        <v>137</v>
      </c>
      <c r="J37" s="3"/>
      <c r="K37" s="5" t="s">
        <v>137</v>
      </c>
      <c r="L37" s="5" t="s">
        <v>137</v>
      </c>
      <c r="M37" s="5" t="s">
        <v>137</v>
      </c>
      <c r="N37" s="5" t="s">
        <v>137</v>
      </c>
      <c r="O37" s="5" t="s">
        <v>137</v>
      </c>
      <c r="P37" s="5" t="s">
        <v>137</v>
      </c>
      <c r="Q37" s="5" t="s">
        <v>137</v>
      </c>
      <c r="R37" s="5" t="s">
        <v>137</v>
      </c>
      <c r="S37" s="5" t="s">
        <v>137</v>
      </c>
      <c r="T37" s="5" t="s">
        <v>137</v>
      </c>
      <c r="U37" s="5" t="s">
        <v>137</v>
      </c>
      <c r="V37" s="5" t="s">
        <v>137</v>
      </c>
      <c r="W37" s="2"/>
    </row>
    <row r="38" spans="1:23" x14ac:dyDescent="0.8">
      <c r="A38" s="11">
        <v>35</v>
      </c>
      <c r="B38" s="11" t="s">
        <v>91</v>
      </c>
      <c r="C38" s="11" t="s">
        <v>92</v>
      </c>
      <c r="D38" s="11" t="s">
        <v>46</v>
      </c>
      <c r="E38" s="11">
        <v>3</v>
      </c>
      <c r="F38" s="13" t="s">
        <v>163</v>
      </c>
      <c r="G38" s="11" t="s">
        <v>71</v>
      </c>
      <c r="H38" s="11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  <c r="W38" s="2"/>
    </row>
    <row r="39" spans="1:23" x14ac:dyDescent="0.8">
      <c r="A39" s="11">
        <v>36</v>
      </c>
      <c r="B39" s="11" t="s">
        <v>109</v>
      </c>
      <c r="C39" s="11" t="s">
        <v>110</v>
      </c>
      <c r="D39" s="11" t="s">
        <v>45</v>
      </c>
      <c r="E39" s="11">
        <v>3</v>
      </c>
      <c r="F39" s="13" t="s">
        <v>163</v>
      </c>
      <c r="G39" s="11" t="s">
        <v>63</v>
      </c>
      <c r="H39" s="11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2"/>
      <c r="U39" s="2"/>
      <c r="V39" s="2"/>
      <c r="W39" s="2"/>
    </row>
    <row r="40" spans="1:23" x14ac:dyDescent="0.8">
      <c r="A40" s="11">
        <v>37</v>
      </c>
      <c r="B40" s="11" t="s">
        <v>111</v>
      </c>
      <c r="C40" s="11" t="s">
        <v>112</v>
      </c>
      <c r="D40" s="11" t="s">
        <v>46</v>
      </c>
      <c r="E40" s="11">
        <v>3</v>
      </c>
      <c r="F40" s="13" t="s">
        <v>163</v>
      </c>
      <c r="G40" s="11"/>
      <c r="H40" s="11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  <c r="W40" s="2"/>
    </row>
    <row r="41" spans="1:23" x14ac:dyDescent="0.8">
      <c r="A41" s="11">
        <v>38</v>
      </c>
      <c r="B41" s="19" t="s">
        <v>59</v>
      </c>
      <c r="C41" s="19" t="s">
        <v>51</v>
      </c>
      <c r="D41" s="19" t="s">
        <v>45</v>
      </c>
      <c r="E41" s="19">
        <v>4</v>
      </c>
      <c r="F41" s="20" t="s">
        <v>165</v>
      </c>
      <c r="G41" s="19" t="s">
        <v>174</v>
      </c>
      <c r="H41" s="19"/>
      <c r="I41" s="7"/>
      <c r="J41" s="7"/>
      <c r="K41" s="7"/>
      <c r="L41" s="7"/>
      <c r="M41" s="7"/>
      <c r="N41" s="7"/>
      <c r="O41" s="7"/>
      <c r="P41" s="7"/>
      <c r="Q41" s="9"/>
      <c r="R41" s="9"/>
      <c r="S41" s="9"/>
      <c r="T41" s="9"/>
      <c r="U41" s="9"/>
      <c r="V41" s="9"/>
      <c r="W41" s="9"/>
    </row>
    <row r="42" spans="1:23" x14ac:dyDescent="0.8">
      <c r="A42" s="11">
        <v>39</v>
      </c>
      <c r="B42" s="3" t="s">
        <v>113</v>
      </c>
      <c r="C42" s="3" t="s">
        <v>114</v>
      </c>
      <c r="D42" s="3" t="s">
        <v>65</v>
      </c>
      <c r="E42" s="3">
        <v>1</v>
      </c>
      <c r="F42" s="12" t="s">
        <v>165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  <c r="U42" s="2"/>
      <c r="V42" s="2"/>
      <c r="W42" s="2"/>
    </row>
    <row r="43" spans="1:23" x14ac:dyDescent="0.8">
      <c r="A43" s="11">
        <v>40</v>
      </c>
      <c r="B43" s="3" t="s">
        <v>115</v>
      </c>
      <c r="C43" s="3" t="s">
        <v>116</v>
      </c>
      <c r="D43" s="3" t="s">
        <v>65</v>
      </c>
      <c r="E43" s="3">
        <v>1</v>
      </c>
      <c r="F43" s="12" t="s">
        <v>165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2"/>
      <c r="U43" s="2"/>
      <c r="V43" s="2"/>
      <c r="W43" s="2"/>
    </row>
    <row r="44" spans="1:23" x14ac:dyDescent="0.8">
      <c r="A44" s="11">
        <v>41</v>
      </c>
      <c r="B44" s="3" t="s">
        <v>117</v>
      </c>
      <c r="C44" s="3" t="s">
        <v>118</v>
      </c>
      <c r="D44" s="3" t="s">
        <v>65</v>
      </c>
      <c r="E44" s="3">
        <v>2</v>
      </c>
      <c r="F44" s="12" t="s">
        <v>165</v>
      </c>
      <c r="G44" s="3"/>
      <c r="H44" s="3"/>
      <c r="I44" s="5" t="s">
        <v>137</v>
      </c>
      <c r="J44" s="5" t="s">
        <v>137</v>
      </c>
      <c r="K44" s="5" t="s">
        <v>137</v>
      </c>
      <c r="L44" s="5" t="s">
        <v>137</v>
      </c>
      <c r="M44" s="5" t="s">
        <v>137</v>
      </c>
      <c r="N44" s="5" t="s">
        <v>137</v>
      </c>
      <c r="O44" s="5" t="s">
        <v>137</v>
      </c>
      <c r="P44" s="5" t="s">
        <v>137</v>
      </c>
      <c r="Q44" s="5" t="s">
        <v>137</v>
      </c>
      <c r="R44" s="5" t="s">
        <v>137</v>
      </c>
      <c r="S44" s="5" t="s">
        <v>137</v>
      </c>
      <c r="T44" s="5" t="s">
        <v>137</v>
      </c>
      <c r="U44" s="5" t="s">
        <v>137</v>
      </c>
      <c r="V44" s="5" t="s">
        <v>137</v>
      </c>
      <c r="W44" s="5" t="s">
        <v>137</v>
      </c>
    </row>
    <row r="45" spans="1:23" x14ac:dyDescent="0.8">
      <c r="A45" s="11">
        <v>42</v>
      </c>
      <c r="B45" s="3" t="s">
        <v>119</v>
      </c>
      <c r="C45" s="3" t="s">
        <v>119</v>
      </c>
      <c r="D45" s="3" t="s">
        <v>120</v>
      </c>
      <c r="E45" s="3">
        <v>3</v>
      </c>
      <c r="F45" s="12" t="s">
        <v>165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  <c r="U45" s="2"/>
      <c r="V45" s="2"/>
      <c r="W45" s="2"/>
    </row>
    <row r="46" spans="1:23" x14ac:dyDescent="0.8">
      <c r="A46" s="11">
        <v>43</v>
      </c>
      <c r="B46" s="3" t="s">
        <v>119</v>
      </c>
      <c r="C46" s="3" t="s">
        <v>119</v>
      </c>
      <c r="D46" s="3" t="s">
        <v>120</v>
      </c>
      <c r="E46" s="3">
        <v>3</v>
      </c>
      <c r="F46" s="12" t="s">
        <v>165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  <c r="U46" s="2"/>
      <c r="V46" s="2"/>
      <c r="W46" s="2"/>
    </row>
    <row r="47" spans="1:23" x14ac:dyDescent="0.8">
      <c r="A47" s="11">
        <v>44</v>
      </c>
      <c r="B47" s="3" t="s">
        <v>121</v>
      </c>
      <c r="C47" s="3" t="s">
        <v>122</v>
      </c>
      <c r="D47" s="3" t="s">
        <v>46</v>
      </c>
      <c r="E47" s="3">
        <v>3</v>
      </c>
      <c r="F47" s="12" t="s">
        <v>165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  <c r="U47" s="2"/>
      <c r="V47" s="2"/>
      <c r="W47" s="2"/>
    </row>
    <row r="48" spans="1:23" x14ac:dyDescent="0.8">
      <c r="A48" s="11">
        <v>45</v>
      </c>
      <c r="B48" s="11" t="s">
        <v>123</v>
      </c>
      <c r="C48" s="11" t="s">
        <v>124</v>
      </c>
      <c r="D48" s="11" t="s">
        <v>65</v>
      </c>
      <c r="E48" s="11">
        <v>6</v>
      </c>
      <c r="F48" s="13" t="s">
        <v>164</v>
      </c>
      <c r="G48" s="11" t="s">
        <v>115</v>
      </c>
      <c r="H48" s="11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  <c r="W48" s="2"/>
    </row>
    <row r="49" spans="1:23" x14ac:dyDescent="0.8">
      <c r="A49" s="11">
        <v>46</v>
      </c>
      <c r="B49" s="19" t="s">
        <v>125</v>
      </c>
      <c r="C49" s="19" t="s">
        <v>126</v>
      </c>
      <c r="D49" s="19" t="s">
        <v>65</v>
      </c>
      <c r="E49" s="19">
        <v>3</v>
      </c>
      <c r="F49" s="20" t="s">
        <v>166</v>
      </c>
      <c r="G49" s="19" t="s">
        <v>113</v>
      </c>
      <c r="H49" s="19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2"/>
      <c r="W49" s="2"/>
    </row>
    <row r="50" spans="1:23" x14ac:dyDescent="0.8">
      <c r="A50" s="35" t="s">
        <v>167</v>
      </c>
      <c r="B50" s="35"/>
      <c r="C50" s="35"/>
      <c r="D50" s="35"/>
      <c r="E50" s="3">
        <f>SUM(E4:E49)</f>
        <v>135</v>
      </c>
      <c r="F50" s="10"/>
    </row>
    <row r="52" spans="1:23" x14ac:dyDescent="0.8">
      <c r="A52" s="35" t="s">
        <v>170</v>
      </c>
      <c r="B52" s="35"/>
      <c r="C52" s="35"/>
      <c r="D52" s="35"/>
      <c r="E52" s="3" t="s">
        <v>172</v>
      </c>
      <c r="F52" s="12" t="s">
        <v>171</v>
      </c>
    </row>
    <row r="53" spans="1:23" x14ac:dyDescent="0.8">
      <c r="A53" s="38" t="s">
        <v>43</v>
      </c>
      <c r="B53" s="38"/>
      <c r="C53" s="38"/>
      <c r="D53" s="38"/>
      <c r="E53" s="16">
        <f>SUMIF(D4:D49,"ศึกษาทั่วไป-บังคับ-ภาษาและการสื่อสาร",E4:E49)</f>
        <v>12</v>
      </c>
      <c r="F53" s="2">
        <v>12</v>
      </c>
    </row>
    <row r="54" spans="1:23" x14ac:dyDescent="0.8">
      <c r="A54" s="38" t="s">
        <v>64</v>
      </c>
      <c r="B54" s="38"/>
      <c r="C54" s="38"/>
      <c r="D54" s="38"/>
      <c r="E54" s="16">
        <f>SUMIF(D4:D49,"ศึกษาทั่วไป-บังคับ-สุขภาพ",E4:E49)</f>
        <v>3</v>
      </c>
      <c r="F54" s="2">
        <v>3</v>
      </c>
    </row>
    <row r="55" spans="1:23" x14ac:dyDescent="0.8">
      <c r="A55" s="38" t="s">
        <v>44</v>
      </c>
      <c r="B55" s="38"/>
      <c r="C55" s="38"/>
      <c r="D55" s="38"/>
      <c r="E55" s="16">
        <f>SUMIF(D4:D49,"ศึกษาทั่วไป-บังคับ-บูรณาการ",E4:E49)</f>
        <v>9</v>
      </c>
      <c r="F55" s="2">
        <v>9</v>
      </c>
    </row>
    <row r="56" spans="1:23" x14ac:dyDescent="0.8">
      <c r="A56" s="38" t="s">
        <v>168</v>
      </c>
      <c r="B56" s="38"/>
      <c r="C56" s="38"/>
      <c r="D56" s="38"/>
      <c r="E56" s="16">
        <f>SUMIF(D4:D49,"ศึกษาทั่วไป-สังคมศาสตร์และมนุยศาสตร์",E4:E49)</f>
        <v>3</v>
      </c>
      <c r="F56" s="2">
        <v>3</v>
      </c>
    </row>
    <row r="57" spans="1:23" x14ac:dyDescent="0.8">
      <c r="A57" s="38" t="s">
        <v>169</v>
      </c>
      <c r="B57" s="38"/>
      <c r="C57" s="38"/>
      <c r="D57" s="38"/>
      <c r="E57" s="16">
        <f>SUMIF(D4:D49,"ศึกษาทั่วไป-วิทยาศาสตร์และคณิตศาสตร์",E4:E49)</f>
        <v>3</v>
      </c>
      <c r="F57" s="2">
        <v>3</v>
      </c>
    </row>
    <row r="58" spans="1:23" x14ac:dyDescent="0.8">
      <c r="A58" s="39" t="s">
        <v>45</v>
      </c>
      <c r="B58" s="39"/>
      <c r="C58" s="39"/>
      <c r="D58" s="39"/>
      <c r="E58" s="17">
        <f>SUMIF(D4:D49,"วิชาเฉพาะพื้นฐานวิชาชีพ",E4:E49)</f>
        <v>32</v>
      </c>
      <c r="F58" s="2">
        <v>32</v>
      </c>
    </row>
    <row r="59" spans="1:23" x14ac:dyDescent="0.8">
      <c r="A59" s="39" t="s">
        <v>65</v>
      </c>
      <c r="B59" s="39"/>
      <c r="C59" s="39"/>
      <c r="D59" s="39"/>
      <c r="E59" s="17">
        <f>SUMIF(D3:D49,"วิชาเฉพาะชีพบังคับ",E3:E49)</f>
        <v>55</v>
      </c>
      <c r="F59" s="2">
        <v>55</v>
      </c>
    </row>
    <row r="60" spans="1:23" x14ac:dyDescent="0.8">
      <c r="A60" s="39" t="s">
        <v>46</v>
      </c>
      <c r="B60" s="39"/>
      <c r="C60" s="39"/>
      <c r="D60" s="39"/>
      <c r="E60" s="17">
        <f>SUMIF(D4:D49,"วิชาเฉพาะชีพเลือก",E4:E49)</f>
        <v>12</v>
      </c>
      <c r="F60" s="2">
        <v>12</v>
      </c>
    </row>
    <row r="61" spans="1:23" x14ac:dyDescent="0.8">
      <c r="A61" s="44" t="s">
        <v>120</v>
      </c>
      <c r="B61" s="44"/>
      <c r="C61" s="44"/>
      <c r="D61" s="44"/>
      <c r="E61" s="18">
        <f>SUMIF(D4:D49,"วิชาเลือกเสรี",E4:E49)</f>
        <v>6</v>
      </c>
      <c r="F61" s="2">
        <v>6</v>
      </c>
    </row>
    <row r="62" spans="1:23" x14ac:dyDescent="0.8">
      <c r="A62" s="45" t="s">
        <v>167</v>
      </c>
      <c r="B62" s="45"/>
      <c r="C62" s="45"/>
      <c r="D62" s="45"/>
      <c r="E62" s="2">
        <f>SUM(E53:E61)</f>
        <v>135</v>
      </c>
      <c r="F62" s="2">
        <f>SUM(F53:F61)</f>
        <v>135</v>
      </c>
    </row>
  </sheetData>
  <sheetProtection formatCells="0" formatColumns="0" formatRows="0" insertColumns="0" insertRows="0" insertHyperlinks="0" deleteColumns="0" deleteRows="0" sort="0" autoFilter="0" pivotTables="0"/>
  <autoFilter ref="D3:D50" xr:uid="{3FE38C47-0285-4AD9-96AE-F257CA4C57E5}"/>
  <mergeCells count="14">
    <mergeCell ref="A54:D54"/>
    <mergeCell ref="A55:D55"/>
    <mergeCell ref="A1:W1"/>
    <mergeCell ref="A2:W2"/>
    <mergeCell ref="A50:D50"/>
    <mergeCell ref="A52:D52"/>
    <mergeCell ref="A53:D53"/>
    <mergeCell ref="A61:D61"/>
    <mergeCell ref="A62:D62"/>
    <mergeCell ref="A56:D56"/>
    <mergeCell ref="A57:D57"/>
    <mergeCell ref="A58:D58"/>
    <mergeCell ref="A59:D59"/>
    <mergeCell ref="A60:D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6081-B09B-4FD3-A5AB-32467D38C825}">
  <dimension ref="A1:N67"/>
  <sheetViews>
    <sheetView zoomScale="70" zoomScaleNormal="70" workbookViewId="0">
      <selection activeCell="F4" sqref="F4:F10"/>
    </sheetView>
  </sheetViews>
  <sheetFormatPr defaultColWidth="8.7265625" defaultRowHeight="24" x14ac:dyDescent="0.8"/>
  <cols>
    <col min="1" max="1" width="5" style="1" customWidth="1"/>
    <col min="2" max="2" width="15" style="1" customWidth="1"/>
    <col min="3" max="3" width="46.36328125" style="1" bestFit="1" customWidth="1"/>
    <col min="4" max="4" width="40.36328125" style="1" bestFit="1" customWidth="1"/>
    <col min="5" max="5" width="13.7265625" style="1" bestFit="1" customWidth="1"/>
    <col min="6" max="6" width="19.36328125" style="1" bestFit="1" customWidth="1"/>
    <col min="7" max="7" width="21.1796875" style="1" bestFit="1" customWidth="1"/>
    <col min="8" max="8" width="12.08984375" style="1" bestFit="1" customWidth="1"/>
    <col min="9" max="14" width="14.6328125" style="1" bestFit="1" customWidth="1"/>
    <col min="15" max="16384" width="8.7265625" style="1"/>
  </cols>
  <sheetData>
    <row r="1" spans="1:14" s="4" customFormat="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s="4" customFormat="1" x14ac:dyDescent="0.35">
      <c r="A2" s="35" t="s">
        <v>244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s="4" customFormat="1" x14ac:dyDescent="0.35">
      <c r="A3" s="3" t="s">
        <v>1</v>
      </c>
      <c r="B3" s="3" t="s">
        <v>2</v>
      </c>
      <c r="C3" s="3" t="s">
        <v>3</v>
      </c>
      <c r="D3" s="3" t="s">
        <v>6</v>
      </c>
      <c r="E3" s="3" t="s">
        <v>4</v>
      </c>
      <c r="F3" s="3" t="s">
        <v>158</v>
      </c>
      <c r="G3" s="3" t="s">
        <v>5</v>
      </c>
      <c r="H3" s="3" t="s">
        <v>224</v>
      </c>
      <c r="I3" s="3" t="s">
        <v>225</v>
      </c>
      <c r="J3" s="3" t="s">
        <v>226</v>
      </c>
      <c r="K3" s="3" t="s">
        <v>227</v>
      </c>
      <c r="L3" s="3" t="s">
        <v>228</v>
      </c>
      <c r="M3" s="3" t="s">
        <v>229</v>
      </c>
      <c r="N3" s="3" t="s">
        <v>230</v>
      </c>
    </row>
    <row r="4" spans="1:14" s="4" customFormat="1" x14ac:dyDescent="0.35">
      <c r="A4" s="11">
        <v>1</v>
      </c>
      <c r="B4" s="11" t="s">
        <v>30</v>
      </c>
      <c r="C4" s="11" t="s">
        <v>36</v>
      </c>
      <c r="D4" s="29" t="s">
        <v>206</v>
      </c>
      <c r="E4" s="11">
        <v>3</v>
      </c>
      <c r="F4" s="13" t="s">
        <v>161</v>
      </c>
      <c r="G4" s="11"/>
      <c r="H4" s="11"/>
      <c r="I4" s="3"/>
      <c r="J4" s="3"/>
      <c r="K4" s="3"/>
      <c r="L4" s="3"/>
      <c r="M4" s="3"/>
      <c r="N4" s="3"/>
    </row>
    <row r="5" spans="1:14" s="4" customFormat="1" x14ac:dyDescent="0.35">
      <c r="A5" s="11">
        <v>2</v>
      </c>
      <c r="B5" s="11" t="s">
        <v>63</v>
      </c>
      <c r="C5" s="11" t="s">
        <v>179</v>
      </c>
      <c r="D5" s="29" t="s">
        <v>215</v>
      </c>
      <c r="E5" s="11">
        <v>3</v>
      </c>
      <c r="F5" s="13" t="s">
        <v>161</v>
      </c>
      <c r="G5" s="11"/>
      <c r="H5" s="11"/>
      <c r="I5" s="3"/>
      <c r="J5" s="3"/>
      <c r="K5" s="3"/>
      <c r="L5" s="3"/>
      <c r="M5" s="3"/>
      <c r="N5" s="3"/>
    </row>
    <row r="6" spans="1:14" s="4" customFormat="1" x14ac:dyDescent="0.35">
      <c r="A6" s="11">
        <v>3</v>
      </c>
      <c r="B6" s="11" t="s">
        <v>32</v>
      </c>
      <c r="C6" s="11" t="s">
        <v>39</v>
      </c>
      <c r="D6" s="29" t="s">
        <v>216</v>
      </c>
      <c r="E6" s="11">
        <v>3</v>
      </c>
      <c r="F6" s="13" t="s">
        <v>161</v>
      </c>
      <c r="G6" s="11"/>
      <c r="H6" s="11"/>
      <c r="I6" s="3"/>
      <c r="J6" s="3"/>
      <c r="K6" s="3"/>
      <c r="L6" s="3"/>
      <c r="M6" s="3"/>
      <c r="N6" s="3"/>
    </row>
    <row r="7" spans="1:14" s="4" customFormat="1" x14ac:dyDescent="0.35">
      <c r="A7" s="11">
        <v>4</v>
      </c>
      <c r="B7" s="11" t="s">
        <v>33</v>
      </c>
      <c r="C7" s="11" t="s">
        <v>40</v>
      </c>
      <c r="D7" s="29" t="s">
        <v>216</v>
      </c>
      <c r="E7" s="11">
        <v>3</v>
      </c>
      <c r="F7" s="13" t="s">
        <v>161</v>
      </c>
      <c r="G7" s="11"/>
      <c r="H7" s="11"/>
      <c r="I7" s="3"/>
      <c r="J7" s="3"/>
      <c r="K7" s="3"/>
      <c r="L7" s="3"/>
      <c r="M7" s="3"/>
      <c r="N7" s="3"/>
    </row>
    <row r="8" spans="1:14" s="4" customFormat="1" x14ac:dyDescent="0.35">
      <c r="A8" s="11">
        <v>5</v>
      </c>
      <c r="B8" s="11" t="s">
        <v>60</v>
      </c>
      <c r="C8" s="11" t="s">
        <v>52</v>
      </c>
      <c r="D8" s="29" t="s">
        <v>216</v>
      </c>
      <c r="E8" s="11">
        <v>1</v>
      </c>
      <c r="F8" s="13" t="s">
        <v>161</v>
      </c>
      <c r="G8" s="11"/>
      <c r="H8" s="11"/>
      <c r="I8" s="3"/>
      <c r="J8" s="3"/>
      <c r="K8" s="3"/>
      <c r="L8" s="3"/>
      <c r="M8" s="3"/>
      <c r="N8" s="3"/>
    </row>
    <row r="9" spans="1:14" s="4" customFormat="1" x14ac:dyDescent="0.35">
      <c r="A9" s="11">
        <v>6</v>
      </c>
      <c r="B9" s="11" t="s">
        <v>95</v>
      </c>
      <c r="C9" s="11" t="s">
        <v>96</v>
      </c>
      <c r="D9" s="29" t="s">
        <v>216</v>
      </c>
      <c r="E9" s="11">
        <v>3</v>
      </c>
      <c r="F9" s="13" t="s">
        <v>161</v>
      </c>
      <c r="G9" s="11"/>
      <c r="H9" s="11"/>
      <c r="I9" s="3"/>
      <c r="J9" s="3"/>
      <c r="K9" s="3"/>
      <c r="L9" s="3"/>
      <c r="M9" s="3"/>
      <c r="N9" s="3"/>
    </row>
    <row r="10" spans="1:14" s="4" customFormat="1" x14ac:dyDescent="0.35">
      <c r="A10" s="11">
        <v>7</v>
      </c>
      <c r="B10" s="11" t="s">
        <v>34</v>
      </c>
      <c r="C10" s="11" t="s">
        <v>41</v>
      </c>
      <c r="D10" s="29" t="s">
        <v>216</v>
      </c>
      <c r="E10" s="11">
        <v>3</v>
      </c>
      <c r="F10" s="13" t="s">
        <v>161</v>
      </c>
      <c r="G10" s="11"/>
      <c r="H10" s="11"/>
      <c r="I10" s="3"/>
      <c r="J10" s="3"/>
      <c r="K10" s="3"/>
      <c r="L10" s="3"/>
      <c r="M10" s="3"/>
      <c r="N10" s="3"/>
    </row>
    <row r="11" spans="1:14" s="4" customFormat="1" x14ac:dyDescent="0.35">
      <c r="A11" s="3">
        <v>8</v>
      </c>
      <c r="B11" s="3" t="s">
        <v>178</v>
      </c>
      <c r="C11" s="3" t="s">
        <v>183</v>
      </c>
      <c r="D11" s="30"/>
      <c r="E11" s="3">
        <v>3</v>
      </c>
      <c r="F11" s="12" t="s">
        <v>181</v>
      </c>
      <c r="G11" s="3"/>
      <c r="H11" s="3"/>
      <c r="I11" s="3"/>
      <c r="J11" s="3"/>
      <c r="K11" s="3"/>
      <c r="L11" s="3"/>
      <c r="M11" s="3"/>
      <c r="N11" s="3"/>
    </row>
    <row r="12" spans="1:14" s="4" customFormat="1" x14ac:dyDescent="0.35">
      <c r="A12" s="3">
        <v>9</v>
      </c>
      <c r="B12" s="3" t="s">
        <v>58</v>
      </c>
      <c r="C12" s="3" t="s">
        <v>50</v>
      </c>
      <c r="D12" s="30" t="s">
        <v>215</v>
      </c>
      <c r="E12" s="3">
        <v>3</v>
      </c>
      <c r="F12" s="12" t="s">
        <v>181</v>
      </c>
      <c r="G12" s="3" t="s">
        <v>63</v>
      </c>
      <c r="H12" s="3"/>
      <c r="I12" s="3"/>
      <c r="J12" s="3"/>
      <c r="K12" s="3"/>
      <c r="L12" s="3"/>
      <c r="M12" s="3"/>
      <c r="N12" s="3"/>
    </row>
    <row r="13" spans="1:14" s="4" customFormat="1" x14ac:dyDescent="0.35">
      <c r="A13" s="3">
        <v>10</v>
      </c>
      <c r="B13" s="3" t="s">
        <v>59</v>
      </c>
      <c r="C13" s="3" t="s">
        <v>51</v>
      </c>
      <c r="D13" s="30" t="s">
        <v>215</v>
      </c>
      <c r="E13" s="3">
        <v>4</v>
      </c>
      <c r="F13" s="12" t="s">
        <v>181</v>
      </c>
      <c r="G13" s="3"/>
      <c r="H13" s="3"/>
      <c r="I13" s="3"/>
      <c r="J13" s="3"/>
      <c r="K13" s="3"/>
      <c r="L13" s="3"/>
      <c r="M13" s="3"/>
      <c r="N13" s="3"/>
    </row>
    <row r="14" spans="1:14" s="4" customFormat="1" x14ac:dyDescent="0.35">
      <c r="A14" s="3">
        <v>11</v>
      </c>
      <c r="B14" s="3" t="s">
        <v>62</v>
      </c>
      <c r="C14" s="3" t="s">
        <v>54</v>
      </c>
      <c r="D14" s="30" t="s">
        <v>219</v>
      </c>
      <c r="E14" s="3">
        <v>3</v>
      </c>
      <c r="F14" s="12" t="s">
        <v>181</v>
      </c>
      <c r="G14" s="3" t="s">
        <v>33</v>
      </c>
      <c r="H14" s="3"/>
      <c r="I14" s="3"/>
      <c r="J14" s="3"/>
      <c r="K14" s="3"/>
      <c r="L14" s="3"/>
      <c r="M14" s="3"/>
      <c r="N14" s="3"/>
    </row>
    <row r="15" spans="1:14" s="4" customFormat="1" x14ac:dyDescent="0.35">
      <c r="A15" s="3">
        <v>12</v>
      </c>
      <c r="B15" s="3" t="s">
        <v>67</v>
      </c>
      <c r="C15" s="3" t="s">
        <v>75</v>
      </c>
      <c r="D15" s="30" t="s">
        <v>218</v>
      </c>
      <c r="E15" s="3">
        <v>3</v>
      </c>
      <c r="F15" s="12" t="s">
        <v>181</v>
      </c>
      <c r="G15" s="3"/>
      <c r="H15" s="3"/>
      <c r="I15" s="3"/>
      <c r="J15" s="3"/>
      <c r="K15" s="3"/>
      <c r="L15" s="3"/>
      <c r="M15" s="3"/>
      <c r="N15" s="3"/>
    </row>
    <row r="16" spans="1:14" s="4" customFormat="1" x14ac:dyDescent="0.35">
      <c r="A16" s="3">
        <v>13</v>
      </c>
      <c r="B16" s="3" t="s">
        <v>117</v>
      </c>
      <c r="C16" s="3" t="s">
        <v>118</v>
      </c>
      <c r="D16" s="30" t="s">
        <v>217</v>
      </c>
      <c r="E16" s="3">
        <v>2</v>
      </c>
      <c r="F16" s="12" t="s">
        <v>181</v>
      </c>
      <c r="G16" s="3"/>
      <c r="H16" s="3"/>
      <c r="I16" s="3"/>
      <c r="J16" s="3"/>
      <c r="K16" s="3"/>
      <c r="L16" s="3"/>
      <c r="M16" s="3"/>
      <c r="N16" s="3"/>
    </row>
    <row r="17" spans="1:14" s="4" customFormat="1" x14ac:dyDescent="0.35">
      <c r="A17" s="3">
        <v>14</v>
      </c>
      <c r="B17" s="3" t="s">
        <v>61</v>
      </c>
      <c r="C17" s="3" t="s">
        <v>53</v>
      </c>
      <c r="D17" s="30" t="s">
        <v>216</v>
      </c>
      <c r="E17" s="3">
        <v>3</v>
      </c>
      <c r="F17" s="12" t="s">
        <v>181</v>
      </c>
      <c r="G17" s="3"/>
      <c r="H17" s="3"/>
      <c r="I17" s="3"/>
      <c r="J17" s="3"/>
      <c r="K17" s="3"/>
      <c r="L17" s="3"/>
      <c r="M17" s="3"/>
      <c r="N17" s="3"/>
    </row>
    <row r="18" spans="1:14" s="4" customFormat="1" x14ac:dyDescent="0.35">
      <c r="A18" s="11">
        <v>15</v>
      </c>
      <c r="B18" s="11" t="s">
        <v>178</v>
      </c>
      <c r="C18" s="11" t="s">
        <v>186</v>
      </c>
      <c r="D18" s="29"/>
      <c r="E18" s="11">
        <v>3</v>
      </c>
      <c r="F18" s="13" t="s">
        <v>180</v>
      </c>
      <c r="G18" s="11"/>
      <c r="H18" s="11"/>
      <c r="I18" s="3"/>
      <c r="J18" s="3"/>
      <c r="K18" s="3"/>
      <c r="L18" s="3"/>
      <c r="M18" s="3"/>
      <c r="N18" s="3"/>
    </row>
    <row r="19" spans="1:14" s="4" customFormat="1" x14ac:dyDescent="0.35">
      <c r="A19" s="11">
        <v>16</v>
      </c>
      <c r="B19" s="11" t="s">
        <v>184</v>
      </c>
      <c r="C19" s="11" t="s">
        <v>74</v>
      </c>
      <c r="D19" s="29" t="s">
        <v>216</v>
      </c>
      <c r="E19" s="11">
        <v>3</v>
      </c>
      <c r="F19" s="13" t="s">
        <v>180</v>
      </c>
      <c r="G19" s="11" t="s">
        <v>63</v>
      </c>
      <c r="H19" s="11"/>
      <c r="I19" s="3"/>
      <c r="J19" s="3"/>
      <c r="K19" s="3"/>
      <c r="L19" s="3"/>
      <c r="M19" s="3"/>
      <c r="N19" s="3"/>
    </row>
    <row r="20" spans="1:14" s="4" customFormat="1" x14ac:dyDescent="0.35">
      <c r="A20" s="11">
        <v>17</v>
      </c>
      <c r="B20" s="11" t="s">
        <v>185</v>
      </c>
      <c r="C20" s="11" t="s">
        <v>110</v>
      </c>
      <c r="D20" s="29" t="s">
        <v>215</v>
      </c>
      <c r="E20" s="11">
        <v>3</v>
      </c>
      <c r="F20" s="13" t="s">
        <v>180</v>
      </c>
      <c r="G20" s="11" t="s">
        <v>63</v>
      </c>
      <c r="H20" s="11"/>
      <c r="I20" s="3"/>
      <c r="J20" s="3"/>
      <c r="K20" s="3"/>
      <c r="L20" s="3"/>
      <c r="M20" s="3"/>
      <c r="N20" s="3"/>
    </row>
    <row r="21" spans="1:14" s="4" customFormat="1" x14ac:dyDescent="0.35">
      <c r="A21" s="11">
        <v>18</v>
      </c>
      <c r="B21" s="11" t="s">
        <v>71</v>
      </c>
      <c r="C21" s="11" t="s">
        <v>79</v>
      </c>
      <c r="D21" s="29" t="s">
        <v>218</v>
      </c>
      <c r="E21" s="11">
        <v>3</v>
      </c>
      <c r="F21" s="13" t="s">
        <v>180</v>
      </c>
      <c r="G21" s="11" t="s">
        <v>61</v>
      </c>
      <c r="H21" s="11"/>
      <c r="I21" s="3"/>
      <c r="J21" s="3"/>
      <c r="K21" s="3"/>
      <c r="L21" s="3"/>
      <c r="M21" s="3"/>
      <c r="N21" s="3"/>
    </row>
    <row r="22" spans="1:14" s="4" customFormat="1" x14ac:dyDescent="0.35">
      <c r="A22" s="11">
        <v>19</v>
      </c>
      <c r="B22" s="11" t="s">
        <v>70</v>
      </c>
      <c r="C22" s="11" t="s">
        <v>78</v>
      </c>
      <c r="D22" s="29" t="s">
        <v>218</v>
      </c>
      <c r="E22" s="11">
        <v>3</v>
      </c>
      <c r="F22" s="13" t="s">
        <v>180</v>
      </c>
      <c r="G22" s="11"/>
      <c r="H22" s="11"/>
      <c r="I22" s="3"/>
      <c r="J22" s="3"/>
      <c r="K22" s="3"/>
      <c r="L22" s="3"/>
      <c r="M22" s="3"/>
      <c r="N22" s="3"/>
    </row>
    <row r="23" spans="1:14" s="4" customFormat="1" x14ac:dyDescent="0.35">
      <c r="A23" s="11">
        <v>20</v>
      </c>
      <c r="B23" s="11" t="s">
        <v>68</v>
      </c>
      <c r="C23" s="11" t="s">
        <v>76</v>
      </c>
      <c r="D23" s="29" t="s">
        <v>217</v>
      </c>
      <c r="E23" s="11">
        <v>3</v>
      </c>
      <c r="F23" s="13" t="s">
        <v>180</v>
      </c>
      <c r="G23" s="11" t="s">
        <v>61</v>
      </c>
      <c r="H23" s="11"/>
      <c r="I23" s="3"/>
      <c r="J23" s="3"/>
      <c r="K23" s="3"/>
      <c r="L23" s="3"/>
      <c r="M23" s="3"/>
      <c r="N23" s="3"/>
    </row>
    <row r="24" spans="1:14" s="4" customFormat="1" x14ac:dyDescent="0.35">
      <c r="A24" s="11">
        <v>21</v>
      </c>
      <c r="B24" s="11" t="s">
        <v>69</v>
      </c>
      <c r="C24" s="11" t="s">
        <v>77</v>
      </c>
      <c r="D24" s="29" t="s">
        <v>218</v>
      </c>
      <c r="E24" s="11">
        <v>3</v>
      </c>
      <c r="F24" s="13" t="s">
        <v>180</v>
      </c>
      <c r="G24" s="11" t="s">
        <v>62</v>
      </c>
      <c r="H24" s="11"/>
      <c r="I24" s="3"/>
      <c r="J24" s="3"/>
      <c r="K24" s="3"/>
      <c r="L24" s="3"/>
      <c r="M24" s="3"/>
      <c r="N24" s="3"/>
    </row>
    <row r="25" spans="1:14" s="4" customFormat="1" x14ac:dyDescent="0.35">
      <c r="A25" s="3">
        <v>22</v>
      </c>
      <c r="B25" s="3" t="s">
        <v>178</v>
      </c>
      <c r="C25" s="3" t="s">
        <v>187</v>
      </c>
      <c r="D25" s="30"/>
      <c r="E25" s="3">
        <v>3</v>
      </c>
      <c r="F25" s="12" t="s">
        <v>181</v>
      </c>
      <c r="G25" s="3"/>
      <c r="H25" s="3"/>
      <c r="I25" s="3"/>
      <c r="J25" s="3"/>
      <c r="K25" s="3"/>
      <c r="L25" s="3"/>
      <c r="M25" s="3"/>
      <c r="N25" s="3"/>
    </row>
    <row r="26" spans="1:14" s="4" customFormat="1" x14ac:dyDescent="0.35">
      <c r="A26" s="3">
        <v>23</v>
      </c>
      <c r="B26" s="3" t="s">
        <v>178</v>
      </c>
      <c r="C26" s="3" t="s">
        <v>188</v>
      </c>
      <c r="D26" s="30"/>
      <c r="E26" s="3">
        <v>3</v>
      </c>
      <c r="F26" s="12" t="s">
        <v>181</v>
      </c>
      <c r="G26" s="3"/>
      <c r="H26" s="3"/>
      <c r="I26" s="3"/>
      <c r="J26" s="3"/>
      <c r="K26" s="3"/>
      <c r="L26" s="3"/>
      <c r="M26" s="3"/>
      <c r="N26" s="3"/>
    </row>
    <row r="27" spans="1:14" s="4" customFormat="1" x14ac:dyDescent="0.35">
      <c r="A27" s="3">
        <v>24</v>
      </c>
      <c r="B27" s="3" t="s">
        <v>93</v>
      </c>
      <c r="C27" s="3" t="s">
        <v>94</v>
      </c>
      <c r="D27" s="30" t="s">
        <v>217</v>
      </c>
      <c r="E27" s="3">
        <v>3</v>
      </c>
      <c r="F27" s="12" t="s">
        <v>181</v>
      </c>
      <c r="G27" s="3" t="s">
        <v>61</v>
      </c>
      <c r="H27" s="3"/>
      <c r="I27" s="3"/>
      <c r="J27" s="3"/>
      <c r="K27" s="3"/>
      <c r="L27" s="3"/>
      <c r="M27" s="3"/>
      <c r="N27" s="3"/>
    </row>
    <row r="28" spans="1:14" s="4" customFormat="1" x14ac:dyDescent="0.35">
      <c r="A28" s="3">
        <v>25</v>
      </c>
      <c r="B28" s="3" t="s">
        <v>82</v>
      </c>
      <c r="C28" s="3" t="s">
        <v>83</v>
      </c>
      <c r="D28" s="30" t="s">
        <v>218</v>
      </c>
      <c r="E28" s="3">
        <v>3</v>
      </c>
      <c r="F28" s="12" t="s">
        <v>181</v>
      </c>
      <c r="G28" s="3" t="s">
        <v>69</v>
      </c>
      <c r="H28" s="3"/>
      <c r="I28" s="3"/>
      <c r="J28" s="3"/>
      <c r="K28" s="3"/>
      <c r="L28" s="3"/>
      <c r="M28" s="3"/>
      <c r="N28" s="3"/>
    </row>
    <row r="29" spans="1:14" s="4" customFormat="1" x14ac:dyDescent="0.35">
      <c r="A29" s="3">
        <v>26</v>
      </c>
      <c r="B29" s="3" t="s">
        <v>84</v>
      </c>
      <c r="C29" s="3" t="s">
        <v>85</v>
      </c>
      <c r="D29" s="30" t="s">
        <v>220</v>
      </c>
      <c r="E29" s="3">
        <v>3</v>
      </c>
      <c r="F29" s="12" t="s">
        <v>181</v>
      </c>
      <c r="G29" s="3" t="s">
        <v>62</v>
      </c>
      <c r="H29" s="3"/>
      <c r="I29" s="3"/>
      <c r="J29" s="3"/>
      <c r="K29" s="3"/>
      <c r="L29" s="3"/>
      <c r="M29" s="3"/>
      <c r="N29" s="3"/>
    </row>
    <row r="30" spans="1:14" s="4" customFormat="1" x14ac:dyDescent="0.35">
      <c r="A30" s="3">
        <v>27</v>
      </c>
      <c r="B30" s="3" t="s">
        <v>73</v>
      </c>
      <c r="C30" s="3" t="s">
        <v>81</v>
      </c>
      <c r="D30" s="30" t="s">
        <v>217</v>
      </c>
      <c r="E30" s="3">
        <v>3</v>
      </c>
      <c r="F30" s="12" t="s">
        <v>181</v>
      </c>
      <c r="G30" s="3" t="s">
        <v>61</v>
      </c>
      <c r="H30" s="3"/>
      <c r="I30" s="3"/>
      <c r="J30" s="3"/>
      <c r="K30" s="3"/>
      <c r="L30" s="3"/>
      <c r="M30" s="3"/>
      <c r="N30" s="3"/>
    </row>
    <row r="31" spans="1:14" s="4" customFormat="1" x14ac:dyDescent="0.35">
      <c r="A31" s="3">
        <v>28</v>
      </c>
      <c r="B31" s="3" t="s">
        <v>86</v>
      </c>
      <c r="C31" s="3" t="s">
        <v>87</v>
      </c>
      <c r="D31" s="30" t="s">
        <v>218</v>
      </c>
      <c r="E31" s="3">
        <v>3</v>
      </c>
      <c r="F31" s="12" t="s">
        <v>181</v>
      </c>
      <c r="G31" s="3" t="s">
        <v>202</v>
      </c>
      <c r="H31" s="3"/>
      <c r="I31" s="3"/>
      <c r="J31" s="3"/>
      <c r="K31" s="3"/>
      <c r="L31" s="3"/>
      <c r="M31" s="3"/>
      <c r="N31" s="3"/>
    </row>
    <row r="32" spans="1:14" s="4" customFormat="1" x14ac:dyDescent="0.35">
      <c r="A32" s="11">
        <v>29</v>
      </c>
      <c r="B32" s="11" t="s">
        <v>178</v>
      </c>
      <c r="C32" s="11" t="s">
        <v>190</v>
      </c>
      <c r="D32" s="29"/>
      <c r="E32" s="11">
        <v>3</v>
      </c>
      <c r="F32" s="13" t="s">
        <v>180</v>
      </c>
      <c r="G32" s="11"/>
      <c r="H32" s="11"/>
      <c r="I32" s="3"/>
      <c r="J32" s="3"/>
      <c r="K32" s="3"/>
      <c r="L32" s="3"/>
      <c r="M32" s="3"/>
      <c r="N32" s="3"/>
    </row>
    <row r="33" spans="1:14" s="4" customFormat="1" x14ac:dyDescent="0.35">
      <c r="A33" s="11">
        <v>30</v>
      </c>
      <c r="B33" s="11" t="s">
        <v>178</v>
      </c>
      <c r="C33" s="11" t="s">
        <v>191</v>
      </c>
      <c r="D33" s="29"/>
      <c r="E33" s="11">
        <v>3</v>
      </c>
      <c r="F33" s="13" t="s">
        <v>180</v>
      </c>
      <c r="G33" s="11"/>
      <c r="H33" s="11"/>
      <c r="I33" s="3"/>
      <c r="J33" s="3"/>
      <c r="K33" s="3"/>
      <c r="L33" s="3"/>
      <c r="M33" s="3"/>
      <c r="N33" s="3"/>
    </row>
    <row r="34" spans="1:14" s="4" customFormat="1" x14ac:dyDescent="0.35">
      <c r="A34" s="11">
        <v>31</v>
      </c>
      <c r="B34" s="11" t="s">
        <v>99</v>
      </c>
      <c r="C34" s="11" t="s">
        <v>100</v>
      </c>
      <c r="D34" s="29" t="s">
        <v>219</v>
      </c>
      <c r="E34" s="11">
        <v>3</v>
      </c>
      <c r="F34" s="13" t="s">
        <v>180</v>
      </c>
      <c r="G34" s="11"/>
      <c r="H34" s="11"/>
      <c r="I34" s="3"/>
      <c r="J34" s="3"/>
      <c r="K34" s="3"/>
      <c r="L34" s="3"/>
      <c r="M34" s="3"/>
      <c r="N34" s="3"/>
    </row>
    <row r="35" spans="1:14" s="4" customFormat="1" x14ac:dyDescent="0.35">
      <c r="A35" s="11">
        <v>32</v>
      </c>
      <c r="B35" s="11" t="s">
        <v>101</v>
      </c>
      <c r="C35" s="11" t="s">
        <v>102</v>
      </c>
      <c r="D35" s="29" t="s">
        <v>217</v>
      </c>
      <c r="E35" s="11">
        <v>3</v>
      </c>
      <c r="F35" s="13" t="s">
        <v>180</v>
      </c>
      <c r="G35" s="11" t="s">
        <v>93</v>
      </c>
      <c r="H35" s="11"/>
      <c r="I35" s="3"/>
      <c r="J35" s="3"/>
      <c r="K35" s="3"/>
      <c r="L35" s="3"/>
      <c r="M35" s="3"/>
      <c r="N35" s="3"/>
    </row>
    <row r="36" spans="1:14" s="4" customFormat="1" x14ac:dyDescent="0.35">
      <c r="A36" s="11">
        <v>33</v>
      </c>
      <c r="B36" s="11" t="s">
        <v>103</v>
      </c>
      <c r="C36" s="11" t="s">
        <v>104</v>
      </c>
      <c r="D36" s="29" t="s">
        <v>219</v>
      </c>
      <c r="E36" s="11">
        <v>3</v>
      </c>
      <c r="F36" s="13" t="s">
        <v>180</v>
      </c>
      <c r="G36" s="11" t="s">
        <v>84</v>
      </c>
      <c r="H36" s="11"/>
      <c r="I36" s="3"/>
      <c r="J36" s="3"/>
      <c r="K36" s="3"/>
      <c r="L36" s="3"/>
      <c r="M36" s="3"/>
      <c r="N36" s="3"/>
    </row>
    <row r="37" spans="1:14" s="4" customFormat="1" x14ac:dyDescent="0.35">
      <c r="A37" s="11">
        <v>34</v>
      </c>
      <c r="B37" s="11" t="s">
        <v>189</v>
      </c>
      <c r="C37" s="11" t="s">
        <v>192</v>
      </c>
      <c r="D37" s="29"/>
      <c r="E37" s="11">
        <v>3</v>
      </c>
      <c r="F37" s="13" t="s">
        <v>180</v>
      </c>
      <c r="G37" s="11"/>
      <c r="H37" s="11"/>
      <c r="I37" s="3"/>
      <c r="J37" s="3"/>
      <c r="K37" s="3"/>
      <c r="L37" s="3"/>
      <c r="M37" s="3"/>
      <c r="N37" s="3"/>
    </row>
    <row r="38" spans="1:14" s="4" customFormat="1" x14ac:dyDescent="0.35">
      <c r="A38" s="11">
        <v>35</v>
      </c>
      <c r="B38" s="11" t="s">
        <v>189</v>
      </c>
      <c r="C38" s="11" t="s">
        <v>193</v>
      </c>
      <c r="D38" s="29"/>
      <c r="E38" s="11">
        <v>3</v>
      </c>
      <c r="F38" s="13" t="s">
        <v>180</v>
      </c>
      <c r="G38" s="11"/>
      <c r="H38" s="11"/>
      <c r="I38" s="3"/>
      <c r="J38" s="3"/>
      <c r="K38" s="3"/>
      <c r="L38" s="3"/>
      <c r="M38" s="3"/>
      <c r="N38" s="3"/>
    </row>
    <row r="39" spans="1:14" s="4" customFormat="1" x14ac:dyDescent="0.35">
      <c r="A39" s="3">
        <v>36</v>
      </c>
      <c r="B39" s="3" t="s">
        <v>178</v>
      </c>
      <c r="C39" s="3" t="s">
        <v>195</v>
      </c>
      <c r="D39" s="30"/>
      <c r="E39" s="3">
        <v>3</v>
      </c>
      <c r="F39" s="12" t="s">
        <v>181</v>
      </c>
      <c r="G39" s="3"/>
      <c r="H39" s="3"/>
      <c r="I39" s="3"/>
      <c r="J39" s="3"/>
      <c r="K39" s="3"/>
      <c r="L39" s="3"/>
      <c r="M39" s="3"/>
      <c r="N39" s="3"/>
    </row>
    <row r="40" spans="1:14" s="4" customFormat="1" x14ac:dyDescent="0.35">
      <c r="A40" s="3">
        <v>37</v>
      </c>
      <c r="B40" s="3" t="s">
        <v>113</v>
      </c>
      <c r="C40" s="3" t="s">
        <v>114</v>
      </c>
      <c r="D40" s="30" t="s">
        <v>221</v>
      </c>
      <c r="E40" s="3">
        <v>1</v>
      </c>
      <c r="F40" s="12" t="s">
        <v>181</v>
      </c>
      <c r="G40" s="3"/>
      <c r="H40" s="3"/>
      <c r="I40" s="3"/>
      <c r="J40" s="3"/>
      <c r="K40" s="3"/>
      <c r="L40" s="3"/>
      <c r="M40" s="3"/>
      <c r="N40" s="3"/>
    </row>
    <row r="41" spans="1:14" s="4" customFormat="1" x14ac:dyDescent="0.35">
      <c r="A41" s="3">
        <v>38</v>
      </c>
      <c r="B41" s="3" t="s">
        <v>115</v>
      </c>
      <c r="C41" s="3" t="s">
        <v>116</v>
      </c>
      <c r="D41" s="30" t="s">
        <v>221</v>
      </c>
      <c r="E41" s="3">
        <v>1</v>
      </c>
      <c r="F41" s="12" t="s">
        <v>181</v>
      </c>
      <c r="G41" s="3"/>
      <c r="H41" s="3"/>
      <c r="I41" s="3"/>
      <c r="J41" s="3"/>
      <c r="K41" s="3"/>
      <c r="L41" s="3"/>
      <c r="M41" s="3"/>
      <c r="N41" s="3"/>
    </row>
    <row r="42" spans="1:14" s="4" customFormat="1" x14ac:dyDescent="0.35">
      <c r="A42" s="3">
        <v>39</v>
      </c>
      <c r="B42" s="3" t="s">
        <v>189</v>
      </c>
      <c r="C42" s="3" t="s">
        <v>196</v>
      </c>
      <c r="D42" s="30"/>
      <c r="E42" s="3">
        <v>3</v>
      </c>
      <c r="F42" s="12" t="s">
        <v>181</v>
      </c>
      <c r="G42" s="3"/>
      <c r="H42" s="3"/>
      <c r="I42" s="3"/>
      <c r="J42" s="3"/>
      <c r="K42" s="3"/>
      <c r="L42" s="3"/>
      <c r="M42" s="3"/>
      <c r="N42" s="3"/>
    </row>
    <row r="43" spans="1:14" s="4" customFormat="1" x14ac:dyDescent="0.35">
      <c r="A43" s="3">
        <v>40</v>
      </c>
      <c r="B43" s="3" t="s">
        <v>189</v>
      </c>
      <c r="C43" s="3" t="s">
        <v>197</v>
      </c>
      <c r="D43" s="30"/>
      <c r="E43" s="3">
        <v>3</v>
      </c>
      <c r="F43" s="12" t="s">
        <v>181</v>
      </c>
      <c r="G43" s="3"/>
      <c r="H43" s="3"/>
      <c r="I43" s="3"/>
      <c r="J43" s="3"/>
      <c r="K43" s="3"/>
      <c r="L43" s="3"/>
      <c r="M43" s="3"/>
      <c r="N43" s="3"/>
    </row>
    <row r="44" spans="1:14" s="4" customFormat="1" x14ac:dyDescent="0.35">
      <c r="A44" s="3">
        <v>41</v>
      </c>
      <c r="B44" s="3" t="s">
        <v>194</v>
      </c>
      <c r="C44" s="3" t="s">
        <v>198</v>
      </c>
      <c r="D44" s="30"/>
      <c r="E44" s="3">
        <v>3</v>
      </c>
      <c r="F44" s="12" t="s">
        <v>181</v>
      </c>
      <c r="G44" s="3"/>
      <c r="H44" s="3"/>
      <c r="I44" s="3"/>
      <c r="J44" s="3"/>
      <c r="K44" s="3"/>
      <c r="L44" s="3"/>
      <c r="M44" s="3"/>
      <c r="N44" s="3"/>
    </row>
    <row r="45" spans="1:14" s="4" customFormat="1" x14ac:dyDescent="0.35">
      <c r="A45" s="11">
        <v>42</v>
      </c>
      <c r="B45" s="11" t="s">
        <v>123</v>
      </c>
      <c r="C45" s="11" t="s">
        <v>124</v>
      </c>
      <c r="D45" s="29" t="s">
        <v>221</v>
      </c>
      <c r="E45" s="11">
        <v>6</v>
      </c>
      <c r="F45" s="13" t="s">
        <v>180</v>
      </c>
      <c r="G45" s="11"/>
      <c r="H45" s="11"/>
      <c r="I45" s="3"/>
      <c r="J45" s="3"/>
      <c r="K45" s="3"/>
      <c r="L45" s="3"/>
      <c r="M45" s="3"/>
      <c r="N45" s="3"/>
    </row>
    <row r="46" spans="1:14" s="4" customFormat="1" x14ac:dyDescent="0.35">
      <c r="A46" s="3">
        <v>43</v>
      </c>
      <c r="B46" s="3" t="s">
        <v>178</v>
      </c>
      <c r="C46" s="3" t="s">
        <v>199</v>
      </c>
      <c r="D46" s="30"/>
      <c r="E46" s="3">
        <v>3</v>
      </c>
      <c r="F46" s="12" t="s">
        <v>181</v>
      </c>
      <c r="G46" s="3"/>
      <c r="H46" s="3"/>
      <c r="I46" s="3"/>
      <c r="J46" s="3"/>
      <c r="K46" s="3"/>
      <c r="L46" s="3"/>
      <c r="M46" s="3"/>
      <c r="N46" s="3"/>
    </row>
    <row r="47" spans="1:14" s="4" customFormat="1" x14ac:dyDescent="0.35">
      <c r="A47" s="3">
        <v>44</v>
      </c>
      <c r="B47" s="3" t="s">
        <v>178</v>
      </c>
      <c r="C47" s="3" t="s">
        <v>200</v>
      </c>
      <c r="D47" s="30"/>
      <c r="E47" s="3">
        <v>3</v>
      </c>
      <c r="F47" s="12" t="s">
        <v>181</v>
      </c>
      <c r="G47" s="3"/>
      <c r="H47" s="3"/>
      <c r="I47" s="3"/>
      <c r="J47" s="3"/>
      <c r="K47" s="3"/>
      <c r="L47" s="3"/>
      <c r="M47" s="3"/>
      <c r="N47" s="3"/>
    </row>
    <row r="48" spans="1:14" s="4" customFormat="1" x14ac:dyDescent="0.35">
      <c r="A48" s="3">
        <v>45</v>
      </c>
      <c r="B48" s="3" t="s">
        <v>125</v>
      </c>
      <c r="C48" s="3" t="s">
        <v>126</v>
      </c>
      <c r="D48" s="30" t="s">
        <v>221</v>
      </c>
      <c r="E48" s="3">
        <v>3</v>
      </c>
      <c r="F48" s="12" t="s">
        <v>181</v>
      </c>
      <c r="G48" s="3"/>
      <c r="H48" s="3"/>
      <c r="I48" s="3"/>
      <c r="J48" s="3"/>
      <c r="K48" s="3"/>
      <c r="L48" s="3"/>
      <c r="M48" s="3"/>
      <c r="N48" s="3"/>
    </row>
    <row r="49" spans="1:14" s="4" customFormat="1" x14ac:dyDescent="0.35">
      <c r="A49" s="3">
        <v>46</v>
      </c>
      <c r="B49" s="3" t="s">
        <v>194</v>
      </c>
      <c r="C49" s="3" t="s">
        <v>201</v>
      </c>
      <c r="D49" s="30"/>
      <c r="E49" s="3">
        <v>3</v>
      </c>
      <c r="F49" s="12" t="s">
        <v>181</v>
      </c>
      <c r="G49" s="3"/>
      <c r="H49" s="3"/>
      <c r="I49" s="3"/>
      <c r="J49" s="3"/>
      <c r="K49" s="3"/>
      <c r="L49" s="3"/>
      <c r="M49" s="3"/>
      <c r="N49" s="3"/>
    </row>
    <row r="50" spans="1:14" x14ac:dyDescent="0.8">
      <c r="A50" s="35" t="s">
        <v>167</v>
      </c>
      <c r="B50" s="35"/>
      <c r="C50" s="35"/>
      <c r="D50" s="35"/>
      <c r="E50" s="3">
        <f>SUM(E4:E49)</f>
        <v>135</v>
      </c>
    </row>
    <row r="52" spans="1:14" x14ac:dyDescent="0.8">
      <c r="A52" s="35" t="s">
        <v>203</v>
      </c>
      <c r="B52" s="35"/>
      <c r="C52" s="35"/>
      <c r="D52" s="35"/>
      <c r="E52" s="3" t="s">
        <v>172</v>
      </c>
      <c r="F52" s="12" t="s">
        <v>171</v>
      </c>
    </row>
    <row r="53" spans="1:14" x14ac:dyDescent="0.8">
      <c r="A53" s="36" t="s">
        <v>204</v>
      </c>
      <c r="B53" s="36"/>
      <c r="C53" s="36" t="s">
        <v>205</v>
      </c>
      <c r="D53" s="26" t="s">
        <v>206</v>
      </c>
      <c r="E53" s="16">
        <f>SUMIF(D4:D49,"กลุ่มวิชาภาษาและการสื่อสาร",E4:E49)</f>
        <v>3</v>
      </c>
      <c r="F53" s="16">
        <v>12</v>
      </c>
    </row>
    <row r="54" spans="1:14" x14ac:dyDescent="0.8">
      <c r="A54" s="36"/>
      <c r="B54" s="36"/>
      <c r="C54" s="36"/>
      <c r="D54" s="27" t="s">
        <v>207</v>
      </c>
      <c r="E54" s="16">
        <f>SUMIF(D4:D49,"กลุ่มวิชาสุขภาพ",E4:E49)</f>
        <v>0</v>
      </c>
      <c r="F54" s="16">
        <v>3</v>
      </c>
    </row>
    <row r="55" spans="1:14" x14ac:dyDescent="0.8">
      <c r="A55" s="36"/>
      <c r="B55" s="36"/>
      <c r="C55" s="36"/>
      <c r="D55" s="27" t="s">
        <v>208</v>
      </c>
      <c r="E55" s="16">
        <f>SUMIF(D4:D49,"กลุ่มวิชาบูรณาการ",E4:E49)</f>
        <v>0</v>
      </c>
      <c r="F55" s="16">
        <v>9</v>
      </c>
    </row>
    <row r="56" spans="1:14" x14ac:dyDescent="0.8">
      <c r="A56" s="36"/>
      <c r="B56" s="36"/>
      <c r="C56" s="38" t="s">
        <v>209</v>
      </c>
      <c r="D56" s="27" t="s">
        <v>210</v>
      </c>
      <c r="E56" s="16">
        <f>SUMIF(D4:D49,"กลุ่มวิชาสังคมศาสตร์และมนุษยศาสตร์",E4:E49)</f>
        <v>0</v>
      </c>
      <c r="F56" s="16">
        <v>3</v>
      </c>
    </row>
    <row r="57" spans="1:14" x14ac:dyDescent="0.8">
      <c r="A57" s="36"/>
      <c r="B57" s="36"/>
      <c r="C57" s="38"/>
      <c r="D57" s="27" t="s">
        <v>211</v>
      </c>
      <c r="E57" s="16">
        <f>SUMIF(D4:D49,"กลุ่มวิชาวิทยาศาสตร์และคณิตศาสตร์",E4:E49)</f>
        <v>0</v>
      </c>
      <c r="F57" s="16">
        <v>3</v>
      </c>
    </row>
    <row r="58" spans="1:14" x14ac:dyDescent="0.8">
      <c r="A58" s="37" t="s">
        <v>212</v>
      </c>
      <c r="B58" s="37"/>
      <c r="C58" s="39" t="s">
        <v>213</v>
      </c>
      <c r="D58" s="28" t="s">
        <v>215</v>
      </c>
      <c r="E58" s="17">
        <f>SUMIF(D4:D49,"กลุ่มวิชาพื้นฐานทางวิทยาศาสตร์และคณิตศาสตร์",E4:E49)</f>
        <v>13</v>
      </c>
      <c r="F58" s="17">
        <v>10</v>
      </c>
    </row>
    <row r="59" spans="1:14" x14ac:dyDescent="0.8">
      <c r="A59" s="37"/>
      <c r="B59" s="37"/>
      <c r="C59" s="39"/>
      <c r="D59" s="28" t="s">
        <v>216</v>
      </c>
      <c r="E59" s="17">
        <f>SUMIF(D4:D49,"กลุ่มวิชาพื้นฐานทางวิศวกรรมศาสตร์",E4:E49)</f>
        <v>19</v>
      </c>
      <c r="F59" s="17">
        <v>22</v>
      </c>
    </row>
    <row r="60" spans="1:14" x14ac:dyDescent="0.8">
      <c r="A60" s="37"/>
      <c r="B60" s="37"/>
      <c r="C60" s="39" t="s">
        <v>214</v>
      </c>
      <c r="D60" s="28" t="s">
        <v>217</v>
      </c>
      <c r="E60" s="17">
        <f>SUMIF(D4:D49,"กลุ่มฮาร์ดแวร์และสถาปัตยกรรมคอมพิวเตอร์",E4:E49)</f>
        <v>14</v>
      </c>
      <c r="F60" s="17">
        <v>14</v>
      </c>
    </row>
    <row r="61" spans="1:14" x14ac:dyDescent="0.8">
      <c r="A61" s="37"/>
      <c r="B61" s="37"/>
      <c r="C61" s="39"/>
      <c r="D61" s="28" t="s">
        <v>218</v>
      </c>
      <c r="E61" s="17">
        <f>SUMIF(D4:D49,"กลุ่มโครงสร้างพื้นฐานของระบบ",E4:E49)</f>
        <v>18</v>
      </c>
      <c r="F61" s="17">
        <v>18</v>
      </c>
    </row>
    <row r="62" spans="1:14" x14ac:dyDescent="0.8">
      <c r="A62" s="37"/>
      <c r="B62" s="37"/>
      <c r="C62" s="39"/>
      <c r="D62" s="28" t="s">
        <v>219</v>
      </c>
      <c r="E62" s="17">
        <f>SUMIF(D4:D49,"กลุ่มเทคโนโลยีและวิธีการทางซอฟต์แวร์",E4:E49)</f>
        <v>9</v>
      </c>
      <c r="F62" s="17">
        <v>9</v>
      </c>
    </row>
    <row r="63" spans="1:14" x14ac:dyDescent="0.8">
      <c r="A63" s="37"/>
      <c r="B63" s="37"/>
      <c r="C63" s="39"/>
      <c r="D63" s="28" t="s">
        <v>220</v>
      </c>
      <c r="E63" s="17">
        <f>SUMIF(D4:D49,"กลุ่มเทคโนโลยีเพื่องานประยุกต์",E4:E49)</f>
        <v>3</v>
      </c>
      <c r="F63" s="17">
        <v>3</v>
      </c>
    </row>
    <row r="64" spans="1:14" x14ac:dyDescent="0.8">
      <c r="A64" s="37"/>
      <c r="B64" s="37"/>
      <c r="C64" s="39"/>
      <c r="D64" s="28" t="s">
        <v>221</v>
      </c>
      <c r="E64" s="17">
        <f>SUMIF(D4:D49,"กลุ่มฝึกวิชาชีพและโครงงาน",E4:E49)</f>
        <v>11</v>
      </c>
      <c r="F64" s="17">
        <v>11</v>
      </c>
    </row>
    <row r="65" spans="1:6" x14ac:dyDescent="0.8">
      <c r="A65" s="37"/>
      <c r="B65" s="37"/>
      <c r="C65" s="39" t="s">
        <v>222</v>
      </c>
      <c r="D65" s="39"/>
      <c r="E65" s="17">
        <f>SUMIF(D4:D49,"กลุ่มวิชาภาษาและการสื่อสาร",E4:E49)</f>
        <v>3</v>
      </c>
      <c r="F65" s="17">
        <v>12</v>
      </c>
    </row>
    <row r="66" spans="1:6" x14ac:dyDescent="0.8">
      <c r="A66" s="32" t="s">
        <v>223</v>
      </c>
      <c r="B66" s="33"/>
      <c r="C66" s="33"/>
      <c r="D66" s="34"/>
      <c r="E66" s="18">
        <f>SUMIF(D4:D49,"กลุ่มวิชาภาษาและการสื่อสาร",E4:E49)</f>
        <v>3</v>
      </c>
      <c r="F66" s="18">
        <v>6</v>
      </c>
    </row>
    <row r="67" spans="1:6" x14ac:dyDescent="0.8">
      <c r="A67" s="40" t="s">
        <v>167</v>
      </c>
      <c r="B67" s="41"/>
      <c r="C67" s="41"/>
      <c r="D67" s="42"/>
      <c r="E67" s="2">
        <f>SUM(E53:E66)</f>
        <v>96</v>
      </c>
      <c r="F67" s="2">
        <f>SUM(F53:F66)</f>
        <v>135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1:N1"/>
    <mergeCell ref="A66:D66"/>
    <mergeCell ref="A67:D67"/>
    <mergeCell ref="A50:D50"/>
    <mergeCell ref="A52:D52"/>
    <mergeCell ref="A53:B57"/>
    <mergeCell ref="C53:C55"/>
    <mergeCell ref="C56:C57"/>
    <mergeCell ref="A2:N2"/>
    <mergeCell ref="A58:B65"/>
    <mergeCell ref="C58:C59"/>
    <mergeCell ref="C60:C64"/>
    <mergeCell ref="C65:D65"/>
  </mergeCells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D1C3-E341-46D0-ACDE-B1C863337749}">
  <dimension ref="A1:U67"/>
  <sheetViews>
    <sheetView tabSelected="1" zoomScale="55" zoomScaleNormal="55" workbookViewId="0">
      <selection activeCell="L22" sqref="L22"/>
    </sheetView>
  </sheetViews>
  <sheetFormatPr defaultColWidth="8.7265625" defaultRowHeight="24" x14ac:dyDescent="0.8"/>
  <cols>
    <col min="1" max="1" width="5" style="1" customWidth="1"/>
    <col min="2" max="2" width="15" style="1" customWidth="1"/>
    <col min="3" max="3" width="46.36328125" style="1" bestFit="1" customWidth="1"/>
    <col min="4" max="4" width="40.36328125" style="1" bestFit="1" customWidth="1"/>
    <col min="5" max="5" width="13.7265625" style="1" bestFit="1" customWidth="1"/>
    <col min="6" max="6" width="19.36328125" style="1" bestFit="1" customWidth="1"/>
    <col min="7" max="7" width="21.1796875" style="1" bestFit="1" customWidth="1"/>
    <col min="8" max="8" width="12.08984375" style="1" bestFit="1" customWidth="1"/>
    <col min="9" max="21" width="14.6328125" style="1" bestFit="1" customWidth="1"/>
    <col min="22" max="16384" width="8.7265625" style="1"/>
  </cols>
  <sheetData>
    <row r="1" spans="1:21" s="4" customFormat="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 s="4" customFormat="1" x14ac:dyDescent="0.35">
      <c r="A2" s="35" t="s">
        <v>244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21" s="4" customFormat="1" x14ac:dyDescent="0.35">
      <c r="A3" s="3" t="s">
        <v>1</v>
      </c>
      <c r="B3" s="3" t="s">
        <v>2</v>
      </c>
      <c r="C3" s="3" t="s">
        <v>3</v>
      </c>
      <c r="D3" s="3" t="s">
        <v>6</v>
      </c>
      <c r="E3" s="3" t="s">
        <v>4</v>
      </c>
      <c r="F3" s="3" t="s">
        <v>158</v>
      </c>
      <c r="G3" s="3" t="s">
        <v>5</v>
      </c>
      <c r="H3" s="3" t="s">
        <v>224</v>
      </c>
      <c r="I3" s="3" t="s">
        <v>231</v>
      </c>
      <c r="J3" s="3" t="s">
        <v>232</v>
      </c>
      <c r="K3" s="3" t="s">
        <v>233</v>
      </c>
      <c r="L3" s="3" t="s">
        <v>234</v>
      </c>
      <c r="M3" s="3" t="s">
        <v>235</v>
      </c>
      <c r="N3" s="3" t="s">
        <v>236</v>
      </c>
      <c r="O3" s="3" t="s">
        <v>237</v>
      </c>
      <c r="P3" s="3" t="s">
        <v>238</v>
      </c>
      <c r="Q3" s="3" t="s">
        <v>239</v>
      </c>
      <c r="R3" s="3" t="s">
        <v>240</v>
      </c>
      <c r="S3" s="3" t="s">
        <v>241</v>
      </c>
      <c r="T3" s="3" t="s">
        <v>242</v>
      </c>
      <c r="U3" s="3" t="s">
        <v>243</v>
      </c>
    </row>
    <row r="4" spans="1:21" s="4" customFormat="1" x14ac:dyDescent="0.35">
      <c r="A4" s="11">
        <v>1</v>
      </c>
      <c r="B4" s="11" t="s">
        <v>30</v>
      </c>
      <c r="C4" s="11" t="s">
        <v>36</v>
      </c>
      <c r="D4" s="29" t="s">
        <v>206</v>
      </c>
      <c r="E4" s="11">
        <v>3</v>
      </c>
      <c r="F4" s="13" t="s">
        <v>161</v>
      </c>
      <c r="G4" s="11"/>
      <c r="H4" s="11"/>
      <c r="I4" s="3" t="s">
        <v>137</v>
      </c>
      <c r="J4" s="3" t="s">
        <v>137</v>
      </c>
      <c r="K4" s="3" t="s">
        <v>137</v>
      </c>
      <c r="L4" s="3" t="s">
        <v>137</v>
      </c>
      <c r="M4" s="3" t="s">
        <v>137</v>
      </c>
      <c r="N4" s="3" t="s">
        <v>137</v>
      </c>
      <c r="O4" s="3" t="s">
        <v>137</v>
      </c>
      <c r="P4" s="3" t="s">
        <v>137</v>
      </c>
      <c r="Q4" s="3" t="s">
        <v>137</v>
      </c>
      <c r="R4" s="3" t="s">
        <v>137</v>
      </c>
      <c r="S4" s="3" t="s">
        <v>137</v>
      </c>
      <c r="T4" s="3" t="s">
        <v>137</v>
      </c>
      <c r="U4" s="3" t="s">
        <v>137</v>
      </c>
    </row>
    <row r="5" spans="1:21" s="4" customFormat="1" x14ac:dyDescent="0.35">
      <c r="A5" s="11">
        <v>2</v>
      </c>
      <c r="B5" s="11" t="s">
        <v>63</v>
      </c>
      <c r="C5" s="11" t="s">
        <v>179</v>
      </c>
      <c r="D5" s="29" t="s">
        <v>215</v>
      </c>
      <c r="E5" s="11">
        <v>3</v>
      </c>
      <c r="F5" s="13" t="s">
        <v>161</v>
      </c>
      <c r="G5" s="11"/>
      <c r="H5" s="1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s="4" customFormat="1" x14ac:dyDescent="0.35">
      <c r="A6" s="11">
        <v>3</v>
      </c>
      <c r="B6" s="11" t="s">
        <v>32</v>
      </c>
      <c r="C6" s="11" t="s">
        <v>39</v>
      </c>
      <c r="D6" s="29" t="s">
        <v>216</v>
      </c>
      <c r="E6" s="11">
        <v>3</v>
      </c>
      <c r="F6" s="13" t="s">
        <v>161</v>
      </c>
      <c r="G6" s="11"/>
      <c r="H6" s="1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s="4" customFormat="1" x14ac:dyDescent="0.35">
      <c r="A7" s="11">
        <v>4</v>
      </c>
      <c r="B7" s="11" t="s">
        <v>33</v>
      </c>
      <c r="C7" s="11" t="s">
        <v>40</v>
      </c>
      <c r="D7" s="29" t="s">
        <v>216</v>
      </c>
      <c r="E7" s="11">
        <v>3</v>
      </c>
      <c r="F7" s="13" t="s">
        <v>161</v>
      </c>
      <c r="G7" s="11"/>
      <c r="H7" s="1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s="4" customFormat="1" x14ac:dyDescent="0.35">
      <c r="A8" s="11">
        <v>5</v>
      </c>
      <c r="B8" s="11" t="s">
        <v>60</v>
      </c>
      <c r="C8" s="11" t="s">
        <v>52</v>
      </c>
      <c r="D8" s="29" t="s">
        <v>216</v>
      </c>
      <c r="E8" s="11">
        <v>1</v>
      </c>
      <c r="F8" s="13" t="s">
        <v>161</v>
      </c>
      <c r="G8" s="11"/>
      <c r="H8" s="1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s="4" customFormat="1" x14ac:dyDescent="0.35">
      <c r="A9" s="11">
        <v>6</v>
      </c>
      <c r="B9" s="11" t="s">
        <v>95</v>
      </c>
      <c r="C9" s="11" t="s">
        <v>96</v>
      </c>
      <c r="D9" s="29" t="s">
        <v>216</v>
      </c>
      <c r="E9" s="11">
        <v>3</v>
      </c>
      <c r="F9" s="13" t="s">
        <v>161</v>
      </c>
      <c r="G9" s="11"/>
      <c r="H9" s="1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s="4" customFormat="1" x14ac:dyDescent="0.35">
      <c r="A10" s="11">
        <v>7</v>
      </c>
      <c r="B10" s="11" t="s">
        <v>34</v>
      </c>
      <c r="C10" s="11" t="s">
        <v>41</v>
      </c>
      <c r="D10" s="29" t="s">
        <v>216</v>
      </c>
      <c r="E10" s="11">
        <v>3</v>
      </c>
      <c r="F10" s="13" t="s">
        <v>161</v>
      </c>
      <c r="G10" s="11"/>
      <c r="H10" s="1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s="4" customFormat="1" x14ac:dyDescent="0.35">
      <c r="A11" s="3">
        <v>8</v>
      </c>
      <c r="B11" s="3" t="s">
        <v>178</v>
      </c>
      <c r="C11" s="3" t="s">
        <v>183</v>
      </c>
      <c r="D11" s="30"/>
      <c r="E11" s="3">
        <v>3</v>
      </c>
      <c r="F11" s="12" t="s">
        <v>181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s="4" customFormat="1" x14ac:dyDescent="0.35">
      <c r="A12" s="3">
        <v>9</v>
      </c>
      <c r="B12" s="3" t="s">
        <v>58</v>
      </c>
      <c r="C12" s="3" t="s">
        <v>50</v>
      </c>
      <c r="D12" s="30" t="s">
        <v>215</v>
      </c>
      <c r="E12" s="3">
        <v>3</v>
      </c>
      <c r="F12" s="12" t="s">
        <v>181</v>
      </c>
      <c r="G12" s="3" t="s">
        <v>63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s="4" customFormat="1" x14ac:dyDescent="0.35">
      <c r="A13" s="3">
        <v>10</v>
      </c>
      <c r="B13" s="3" t="s">
        <v>59</v>
      </c>
      <c r="C13" s="3" t="s">
        <v>51</v>
      </c>
      <c r="D13" s="30" t="s">
        <v>215</v>
      </c>
      <c r="E13" s="3">
        <v>4</v>
      </c>
      <c r="F13" s="12" t="s">
        <v>181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s="4" customFormat="1" x14ac:dyDescent="0.35">
      <c r="A14" s="3">
        <v>11</v>
      </c>
      <c r="B14" s="3" t="s">
        <v>62</v>
      </c>
      <c r="C14" s="3" t="s">
        <v>54</v>
      </c>
      <c r="D14" s="30" t="s">
        <v>219</v>
      </c>
      <c r="E14" s="3">
        <v>3</v>
      </c>
      <c r="F14" s="12" t="s">
        <v>181</v>
      </c>
      <c r="G14" s="3" t="s">
        <v>33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s="4" customFormat="1" x14ac:dyDescent="0.35">
      <c r="A15" s="3">
        <v>12</v>
      </c>
      <c r="B15" s="3" t="s">
        <v>67</v>
      </c>
      <c r="C15" s="3" t="s">
        <v>75</v>
      </c>
      <c r="D15" s="30" t="s">
        <v>218</v>
      </c>
      <c r="E15" s="3">
        <v>3</v>
      </c>
      <c r="F15" s="12" t="s">
        <v>181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s="4" customFormat="1" x14ac:dyDescent="0.35">
      <c r="A16" s="3">
        <v>13</v>
      </c>
      <c r="B16" s="3" t="s">
        <v>117</v>
      </c>
      <c r="C16" s="3" t="s">
        <v>118</v>
      </c>
      <c r="D16" s="30" t="s">
        <v>217</v>
      </c>
      <c r="E16" s="3">
        <v>2</v>
      </c>
      <c r="F16" s="12" t="s">
        <v>181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s="4" customFormat="1" x14ac:dyDescent="0.35">
      <c r="A17" s="3">
        <v>14</v>
      </c>
      <c r="B17" s="3" t="s">
        <v>61</v>
      </c>
      <c r="C17" s="3" t="s">
        <v>53</v>
      </c>
      <c r="D17" s="30" t="s">
        <v>216</v>
      </c>
      <c r="E17" s="3">
        <v>3</v>
      </c>
      <c r="F17" s="12" t="s">
        <v>181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s="4" customFormat="1" x14ac:dyDescent="0.35">
      <c r="A18" s="11">
        <v>15</v>
      </c>
      <c r="B18" s="11" t="s">
        <v>178</v>
      </c>
      <c r="C18" s="11" t="s">
        <v>186</v>
      </c>
      <c r="D18" s="29"/>
      <c r="E18" s="11">
        <v>3</v>
      </c>
      <c r="F18" s="13" t="s">
        <v>180</v>
      </c>
      <c r="G18" s="11"/>
      <c r="H18" s="1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s="4" customFormat="1" x14ac:dyDescent="0.35">
      <c r="A19" s="11">
        <v>16</v>
      </c>
      <c r="B19" s="11" t="s">
        <v>184</v>
      </c>
      <c r="C19" s="11" t="s">
        <v>74</v>
      </c>
      <c r="D19" s="29" t="s">
        <v>216</v>
      </c>
      <c r="E19" s="11">
        <v>3</v>
      </c>
      <c r="F19" s="13" t="s">
        <v>180</v>
      </c>
      <c r="G19" s="11" t="s">
        <v>63</v>
      </c>
      <c r="H19" s="1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s="4" customFormat="1" x14ac:dyDescent="0.35">
      <c r="A20" s="11">
        <v>17</v>
      </c>
      <c r="B20" s="11" t="s">
        <v>185</v>
      </c>
      <c r="C20" s="11" t="s">
        <v>110</v>
      </c>
      <c r="D20" s="29" t="s">
        <v>215</v>
      </c>
      <c r="E20" s="11">
        <v>3</v>
      </c>
      <c r="F20" s="13" t="s">
        <v>180</v>
      </c>
      <c r="G20" s="11" t="s">
        <v>63</v>
      </c>
      <c r="H20" s="1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s="4" customFormat="1" x14ac:dyDescent="0.35">
      <c r="A21" s="11">
        <v>18</v>
      </c>
      <c r="B21" s="11" t="s">
        <v>71</v>
      </c>
      <c r="C21" s="11" t="s">
        <v>79</v>
      </c>
      <c r="D21" s="29" t="s">
        <v>218</v>
      </c>
      <c r="E21" s="11">
        <v>3</v>
      </c>
      <c r="F21" s="13" t="s">
        <v>180</v>
      </c>
      <c r="G21" s="11" t="s">
        <v>61</v>
      </c>
      <c r="H21" s="1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s="4" customFormat="1" x14ac:dyDescent="0.35">
      <c r="A22" s="11">
        <v>19</v>
      </c>
      <c r="B22" s="11" t="s">
        <v>70</v>
      </c>
      <c r="C22" s="11" t="s">
        <v>78</v>
      </c>
      <c r="D22" s="29" t="s">
        <v>218</v>
      </c>
      <c r="E22" s="11">
        <v>3</v>
      </c>
      <c r="F22" s="13" t="s">
        <v>180</v>
      </c>
      <c r="G22" s="11"/>
      <c r="H22" s="1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s="4" customFormat="1" x14ac:dyDescent="0.35">
      <c r="A23" s="11">
        <v>20</v>
      </c>
      <c r="B23" s="11" t="s">
        <v>68</v>
      </c>
      <c r="C23" s="11" t="s">
        <v>76</v>
      </c>
      <c r="D23" s="29" t="s">
        <v>217</v>
      </c>
      <c r="E23" s="11">
        <v>3</v>
      </c>
      <c r="F23" s="13" t="s">
        <v>180</v>
      </c>
      <c r="G23" s="11" t="s">
        <v>61</v>
      </c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s="4" customFormat="1" x14ac:dyDescent="0.35">
      <c r="A24" s="11">
        <v>21</v>
      </c>
      <c r="B24" s="11" t="s">
        <v>69</v>
      </c>
      <c r="C24" s="11" t="s">
        <v>77</v>
      </c>
      <c r="D24" s="29" t="s">
        <v>218</v>
      </c>
      <c r="E24" s="11">
        <v>3</v>
      </c>
      <c r="F24" s="13" t="s">
        <v>180</v>
      </c>
      <c r="G24" s="11" t="s">
        <v>62</v>
      </c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s="4" customFormat="1" x14ac:dyDescent="0.35">
      <c r="A25" s="3">
        <v>22</v>
      </c>
      <c r="B25" s="3" t="s">
        <v>178</v>
      </c>
      <c r="C25" s="3" t="s">
        <v>187</v>
      </c>
      <c r="D25" s="30"/>
      <c r="E25" s="3">
        <v>3</v>
      </c>
      <c r="F25" s="12" t="s">
        <v>181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s="4" customFormat="1" x14ac:dyDescent="0.35">
      <c r="A26" s="3">
        <v>23</v>
      </c>
      <c r="B26" s="3" t="s">
        <v>178</v>
      </c>
      <c r="C26" s="3" t="s">
        <v>188</v>
      </c>
      <c r="D26" s="30"/>
      <c r="E26" s="3">
        <v>3</v>
      </c>
      <c r="F26" s="12" t="s">
        <v>181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s="4" customFormat="1" x14ac:dyDescent="0.35">
      <c r="A27" s="3">
        <v>24</v>
      </c>
      <c r="B27" s="3" t="s">
        <v>93</v>
      </c>
      <c r="C27" s="3" t="s">
        <v>94</v>
      </c>
      <c r="D27" s="30" t="s">
        <v>217</v>
      </c>
      <c r="E27" s="3">
        <v>3</v>
      </c>
      <c r="F27" s="12" t="s">
        <v>181</v>
      </c>
      <c r="G27" s="3" t="s">
        <v>61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s="4" customFormat="1" x14ac:dyDescent="0.35">
      <c r="A28" s="3">
        <v>25</v>
      </c>
      <c r="B28" s="3" t="s">
        <v>82</v>
      </c>
      <c r="C28" s="3" t="s">
        <v>83</v>
      </c>
      <c r="D28" s="30" t="s">
        <v>218</v>
      </c>
      <c r="E28" s="3">
        <v>3</v>
      </c>
      <c r="F28" s="12" t="s">
        <v>181</v>
      </c>
      <c r="G28" s="3" t="s">
        <v>69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s="4" customFormat="1" x14ac:dyDescent="0.35">
      <c r="A29" s="3">
        <v>26</v>
      </c>
      <c r="B29" s="3" t="s">
        <v>84</v>
      </c>
      <c r="C29" s="3" t="s">
        <v>85</v>
      </c>
      <c r="D29" s="30" t="s">
        <v>220</v>
      </c>
      <c r="E29" s="3">
        <v>3</v>
      </c>
      <c r="F29" s="12" t="s">
        <v>181</v>
      </c>
      <c r="G29" s="3" t="s">
        <v>62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s="4" customFormat="1" x14ac:dyDescent="0.35">
      <c r="A30" s="3">
        <v>27</v>
      </c>
      <c r="B30" s="3" t="s">
        <v>73</v>
      </c>
      <c r="C30" s="3" t="s">
        <v>81</v>
      </c>
      <c r="D30" s="30" t="s">
        <v>217</v>
      </c>
      <c r="E30" s="3">
        <v>3</v>
      </c>
      <c r="F30" s="12" t="s">
        <v>181</v>
      </c>
      <c r="G30" s="3" t="s">
        <v>61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s="4" customFormat="1" x14ac:dyDescent="0.35">
      <c r="A31" s="3">
        <v>28</v>
      </c>
      <c r="B31" s="3" t="s">
        <v>86</v>
      </c>
      <c r="C31" s="3" t="s">
        <v>87</v>
      </c>
      <c r="D31" s="30" t="s">
        <v>218</v>
      </c>
      <c r="E31" s="3">
        <v>3</v>
      </c>
      <c r="F31" s="12" t="s">
        <v>181</v>
      </c>
      <c r="G31" s="3" t="s">
        <v>202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s="4" customFormat="1" x14ac:dyDescent="0.35">
      <c r="A32" s="11">
        <v>29</v>
      </c>
      <c r="B32" s="11" t="s">
        <v>178</v>
      </c>
      <c r="C32" s="11" t="s">
        <v>190</v>
      </c>
      <c r="D32" s="29"/>
      <c r="E32" s="11">
        <v>3</v>
      </c>
      <c r="F32" s="13" t="s">
        <v>180</v>
      </c>
      <c r="G32" s="11"/>
      <c r="H32" s="1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s="4" customFormat="1" x14ac:dyDescent="0.35">
      <c r="A33" s="11">
        <v>30</v>
      </c>
      <c r="B33" s="11" t="s">
        <v>178</v>
      </c>
      <c r="C33" s="11" t="s">
        <v>191</v>
      </c>
      <c r="D33" s="29"/>
      <c r="E33" s="11">
        <v>3</v>
      </c>
      <c r="F33" s="13" t="s">
        <v>180</v>
      </c>
      <c r="G33" s="11"/>
      <c r="H33" s="1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s="4" customFormat="1" x14ac:dyDescent="0.35">
      <c r="A34" s="11">
        <v>31</v>
      </c>
      <c r="B34" s="11" t="s">
        <v>99</v>
      </c>
      <c r="C34" s="11" t="s">
        <v>100</v>
      </c>
      <c r="D34" s="29" t="s">
        <v>219</v>
      </c>
      <c r="E34" s="11">
        <v>3</v>
      </c>
      <c r="F34" s="13" t="s">
        <v>180</v>
      </c>
      <c r="G34" s="11"/>
      <c r="H34" s="1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s="4" customFormat="1" x14ac:dyDescent="0.35">
      <c r="A35" s="11">
        <v>32</v>
      </c>
      <c r="B35" s="11" t="s">
        <v>101</v>
      </c>
      <c r="C35" s="11" t="s">
        <v>102</v>
      </c>
      <c r="D35" s="29" t="s">
        <v>217</v>
      </c>
      <c r="E35" s="11">
        <v>3</v>
      </c>
      <c r="F35" s="13" t="s">
        <v>180</v>
      </c>
      <c r="G35" s="11" t="s">
        <v>93</v>
      </c>
      <c r="H35" s="1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s="4" customFormat="1" x14ac:dyDescent="0.35">
      <c r="A36" s="11">
        <v>33</v>
      </c>
      <c r="B36" s="11" t="s">
        <v>103</v>
      </c>
      <c r="C36" s="11" t="s">
        <v>104</v>
      </c>
      <c r="D36" s="29" t="s">
        <v>219</v>
      </c>
      <c r="E36" s="11">
        <v>3</v>
      </c>
      <c r="F36" s="13" t="s">
        <v>180</v>
      </c>
      <c r="G36" s="11" t="s">
        <v>84</v>
      </c>
      <c r="H36" s="1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s="4" customFormat="1" x14ac:dyDescent="0.35">
      <c r="A37" s="11">
        <v>34</v>
      </c>
      <c r="B37" s="11" t="s">
        <v>189</v>
      </c>
      <c r="C37" s="11" t="s">
        <v>192</v>
      </c>
      <c r="D37" s="29"/>
      <c r="E37" s="11">
        <v>3</v>
      </c>
      <c r="F37" s="13" t="s">
        <v>180</v>
      </c>
      <c r="G37" s="11"/>
      <c r="H37" s="1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s="4" customFormat="1" x14ac:dyDescent="0.35">
      <c r="A38" s="11">
        <v>35</v>
      </c>
      <c r="B38" s="11" t="s">
        <v>189</v>
      </c>
      <c r="C38" s="11" t="s">
        <v>193</v>
      </c>
      <c r="D38" s="29"/>
      <c r="E38" s="11">
        <v>3</v>
      </c>
      <c r="F38" s="13" t="s">
        <v>180</v>
      </c>
      <c r="G38" s="11"/>
      <c r="H38" s="1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s="4" customFormat="1" x14ac:dyDescent="0.35">
      <c r="A39" s="3">
        <v>36</v>
      </c>
      <c r="B39" s="3" t="s">
        <v>178</v>
      </c>
      <c r="C39" s="3" t="s">
        <v>195</v>
      </c>
      <c r="D39" s="30"/>
      <c r="E39" s="3">
        <v>3</v>
      </c>
      <c r="F39" s="12" t="s">
        <v>181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s="4" customFormat="1" x14ac:dyDescent="0.35">
      <c r="A40" s="3">
        <v>37</v>
      </c>
      <c r="B40" s="3" t="s">
        <v>113</v>
      </c>
      <c r="C40" s="3" t="s">
        <v>114</v>
      </c>
      <c r="D40" s="30" t="s">
        <v>221</v>
      </c>
      <c r="E40" s="3">
        <v>1</v>
      </c>
      <c r="F40" s="12" t="s">
        <v>181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s="4" customFormat="1" x14ac:dyDescent="0.35">
      <c r="A41" s="3">
        <v>38</v>
      </c>
      <c r="B41" s="3" t="s">
        <v>115</v>
      </c>
      <c r="C41" s="3" t="s">
        <v>116</v>
      </c>
      <c r="D41" s="30" t="s">
        <v>221</v>
      </c>
      <c r="E41" s="3">
        <v>1</v>
      </c>
      <c r="F41" s="12" t="s">
        <v>181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s="4" customFormat="1" x14ac:dyDescent="0.35">
      <c r="A42" s="3">
        <v>39</v>
      </c>
      <c r="B42" s="3" t="s">
        <v>189</v>
      </c>
      <c r="C42" s="3" t="s">
        <v>196</v>
      </c>
      <c r="D42" s="30"/>
      <c r="E42" s="3">
        <v>3</v>
      </c>
      <c r="F42" s="12" t="s">
        <v>181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s="4" customFormat="1" x14ac:dyDescent="0.35">
      <c r="A43" s="3">
        <v>40</v>
      </c>
      <c r="B43" s="3" t="s">
        <v>189</v>
      </c>
      <c r="C43" s="3" t="s">
        <v>197</v>
      </c>
      <c r="D43" s="30"/>
      <c r="E43" s="3">
        <v>3</v>
      </c>
      <c r="F43" s="12" t="s">
        <v>181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s="4" customFormat="1" x14ac:dyDescent="0.35">
      <c r="A44" s="3">
        <v>41</v>
      </c>
      <c r="B44" s="3" t="s">
        <v>194</v>
      </c>
      <c r="C44" s="3" t="s">
        <v>198</v>
      </c>
      <c r="D44" s="30"/>
      <c r="E44" s="3">
        <v>3</v>
      </c>
      <c r="F44" s="12" t="s">
        <v>181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s="4" customFormat="1" x14ac:dyDescent="0.35">
      <c r="A45" s="11">
        <v>42</v>
      </c>
      <c r="B45" s="11" t="s">
        <v>123</v>
      </c>
      <c r="C45" s="11" t="s">
        <v>124</v>
      </c>
      <c r="D45" s="29" t="s">
        <v>221</v>
      </c>
      <c r="E45" s="11">
        <v>6</v>
      </c>
      <c r="F45" s="13" t="s">
        <v>180</v>
      </c>
      <c r="G45" s="11"/>
      <c r="H45" s="1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s="4" customFormat="1" x14ac:dyDescent="0.35">
      <c r="A46" s="3">
        <v>43</v>
      </c>
      <c r="B46" s="3" t="s">
        <v>178</v>
      </c>
      <c r="C46" s="3" t="s">
        <v>199</v>
      </c>
      <c r="D46" s="30"/>
      <c r="E46" s="3">
        <v>3</v>
      </c>
      <c r="F46" s="12" t="s">
        <v>181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s="4" customFormat="1" x14ac:dyDescent="0.35">
      <c r="A47" s="3">
        <v>44</v>
      </c>
      <c r="B47" s="3" t="s">
        <v>178</v>
      </c>
      <c r="C47" s="3" t="s">
        <v>200</v>
      </c>
      <c r="D47" s="30"/>
      <c r="E47" s="3">
        <v>3</v>
      </c>
      <c r="F47" s="12" t="s">
        <v>181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s="4" customFormat="1" x14ac:dyDescent="0.35">
      <c r="A48" s="3">
        <v>45</v>
      </c>
      <c r="B48" s="3" t="s">
        <v>125</v>
      </c>
      <c r="C48" s="3" t="s">
        <v>126</v>
      </c>
      <c r="D48" s="30" t="s">
        <v>221</v>
      </c>
      <c r="E48" s="3">
        <v>3</v>
      </c>
      <c r="F48" s="12" t="s">
        <v>181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s="4" customFormat="1" x14ac:dyDescent="0.35">
      <c r="A49" s="3">
        <v>46</v>
      </c>
      <c r="B49" s="3" t="s">
        <v>194</v>
      </c>
      <c r="C49" s="3" t="s">
        <v>201</v>
      </c>
      <c r="D49" s="30"/>
      <c r="E49" s="3">
        <v>3</v>
      </c>
      <c r="F49" s="12" t="s">
        <v>181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8">
      <c r="A50" s="43" t="s">
        <v>167</v>
      </c>
      <c r="B50" s="43"/>
      <c r="C50" s="43"/>
      <c r="D50" s="43"/>
      <c r="E50" s="31">
        <f>SUM(E4:E49)</f>
        <v>135</v>
      </c>
    </row>
    <row r="52" spans="1:21" x14ac:dyDescent="0.8">
      <c r="A52" s="35" t="s">
        <v>203</v>
      </c>
      <c r="B52" s="35"/>
      <c r="C52" s="35"/>
      <c r="D52" s="35"/>
      <c r="E52" s="3" t="s">
        <v>172</v>
      </c>
      <c r="F52" s="12" t="s">
        <v>171</v>
      </c>
    </row>
    <row r="53" spans="1:21" x14ac:dyDescent="0.8">
      <c r="A53" s="36" t="s">
        <v>204</v>
      </c>
      <c r="B53" s="36"/>
      <c r="C53" s="36" t="s">
        <v>205</v>
      </c>
      <c r="D53" s="26" t="s">
        <v>206</v>
      </c>
      <c r="E53" s="16">
        <f>SUMIF(D4:D49,"กลุ่มวิชาภาษาและการสื่อสาร",E4:E49)</f>
        <v>3</v>
      </c>
      <c r="F53" s="16">
        <v>12</v>
      </c>
    </row>
    <row r="54" spans="1:21" x14ac:dyDescent="0.8">
      <c r="A54" s="36"/>
      <c r="B54" s="36"/>
      <c r="C54" s="36"/>
      <c r="D54" s="27" t="s">
        <v>207</v>
      </c>
      <c r="E54" s="16">
        <f>SUMIF(D4:D49,"กลุ่มวิชาสุขภาพ",E4:E49)</f>
        <v>0</v>
      </c>
      <c r="F54" s="16">
        <v>3</v>
      </c>
    </row>
    <row r="55" spans="1:21" x14ac:dyDescent="0.8">
      <c r="A55" s="36"/>
      <c r="B55" s="36"/>
      <c r="C55" s="36"/>
      <c r="D55" s="27" t="s">
        <v>208</v>
      </c>
      <c r="E55" s="16">
        <f>SUMIF(D4:D49,"กลุ่มวิชาบูรณาการ",E4:E49)</f>
        <v>0</v>
      </c>
      <c r="F55" s="16">
        <v>9</v>
      </c>
    </row>
    <row r="56" spans="1:21" x14ac:dyDescent="0.8">
      <c r="A56" s="36"/>
      <c r="B56" s="36"/>
      <c r="C56" s="38" t="s">
        <v>209</v>
      </c>
      <c r="D56" s="27" t="s">
        <v>210</v>
      </c>
      <c r="E56" s="16">
        <f>SUMIF(D4:D49,"กลุ่มวิชาสังคมศาสตร์และมนุษยศาสตร์",E4:E49)</f>
        <v>0</v>
      </c>
      <c r="F56" s="16">
        <v>3</v>
      </c>
    </row>
    <row r="57" spans="1:21" x14ac:dyDescent="0.8">
      <c r="A57" s="36"/>
      <c r="B57" s="36"/>
      <c r="C57" s="38"/>
      <c r="D57" s="27" t="s">
        <v>211</v>
      </c>
      <c r="E57" s="16">
        <f>SUMIF(D4:D49,"กลุ่มวิชาวิทยาศาสตร์และคณิตศาสตร์",E4:E49)</f>
        <v>0</v>
      </c>
      <c r="F57" s="16">
        <v>3</v>
      </c>
    </row>
    <row r="58" spans="1:21" x14ac:dyDescent="0.8">
      <c r="A58" s="37" t="s">
        <v>212</v>
      </c>
      <c r="B58" s="37"/>
      <c r="C58" s="39" t="s">
        <v>213</v>
      </c>
      <c r="D58" s="28" t="s">
        <v>215</v>
      </c>
      <c r="E58" s="17">
        <f>SUMIF(D4:D49,"กลุ่มวิชาพื้นฐานทางวิทยาศาสตร์และคณิตศาสตร์",E4:E49)</f>
        <v>13</v>
      </c>
      <c r="F58" s="17">
        <v>10</v>
      </c>
    </row>
    <row r="59" spans="1:21" x14ac:dyDescent="0.8">
      <c r="A59" s="37"/>
      <c r="B59" s="37"/>
      <c r="C59" s="39"/>
      <c r="D59" s="28" t="s">
        <v>216</v>
      </c>
      <c r="E59" s="17">
        <f>SUMIF(D4:D49,"กลุ่มวิชาพื้นฐานทางวิศวกรรมศาสตร์",E4:E49)</f>
        <v>19</v>
      </c>
      <c r="F59" s="17">
        <v>22</v>
      </c>
    </row>
    <row r="60" spans="1:21" x14ac:dyDescent="0.8">
      <c r="A60" s="37"/>
      <c r="B60" s="37"/>
      <c r="C60" s="39" t="s">
        <v>214</v>
      </c>
      <c r="D60" s="28" t="s">
        <v>217</v>
      </c>
      <c r="E60" s="17">
        <f>SUMIF(D4:D49,"กลุ่มฮาร์ดแวร์และสถาปัตยกรรมคอมพิวเตอร์",E4:E49)</f>
        <v>14</v>
      </c>
      <c r="F60" s="17">
        <v>14</v>
      </c>
    </row>
    <row r="61" spans="1:21" x14ac:dyDescent="0.8">
      <c r="A61" s="37"/>
      <c r="B61" s="37"/>
      <c r="C61" s="39"/>
      <c r="D61" s="28" t="s">
        <v>218</v>
      </c>
      <c r="E61" s="17">
        <f>SUMIF(D4:D49,"กลุ่มโครงสร้างพื้นฐานของระบบ",E4:E49)</f>
        <v>18</v>
      </c>
      <c r="F61" s="17">
        <v>18</v>
      </c>
    </row>
    <row r="62" spans="1:21" x14ac:dyDescent="0.8">
      <c r="A62" s="37"/>
      <c r="B62" s="37"/>
      <c r="C62" s="39"/>
      <c r="D62" s="28" t="s">
        <v>219</v>
      </c>
      <c r="E62" s="17">
        <f>SUMIF(D4:D49,"กลุ่มเทคโนโลยีและวิธีการทางซอฟต์แวร์",E4:E49)</f>
        <v>9</v>
      </c>
      <c r="F62" s="17">
        <v>9</v>
      </c>
    </row>
    <row r="63" spans="1:21" x14ac:dyDescent="0.8">
      <c r="A63" s="37"/>
      <c r="B63" s="37"/>
      <c r="C63" s="39"/>
      <c r="D63" s="28" t="s">
        <v>220</v>
      </c>
      <c r="E63" s="17">
        <f>SUMIF(D4:D49,"กลุ่มเทคโนโลยีเพื่องานประยุกต์",E4:E49)</f>
        <v>3</v>
      </c>
      <c r="F63" s="17">
        <v>3</v>
      </c>
    </row>
    <row r="64" spans="1:21" x14ac:dyDescent="0.8">
      <c r="A64" s="37"/>
      <c r="B64" s="37"/>
      <c r="C64" s="39"/>
      <c r="D64" s="28" t="s">
        <v>221</v>
      </c>
      <c r="E64" s="17">
        <f>SUMIF(D4:D49,"กลุ่มฝึกวิชาชีพและโครงงาน",E4:E49)</f>
        <v>11</v>
      </c>
      <c r="F64" s="17">
        <v>11</v>
      </c>
    </row>
    <row r="65" spans="1:6" x14ac:dyDescent="0.8">
      <c r="A65" s="37"/>
      <c r="B65" s="37"/>
      <c r="C65" s="39" t="s">
        <v>222</v>
      </c>
      <c r="D65" s="39"/>
      <c r="E65" s="17">
        <f>SUMIF(D4:D49,"กลุ่มวิชาภาษาและการสื่อสาร",E4:E49)</f>
        <v>3</v>
      </c>
      <c r="F65" s="17">
        <v>12</v>
      </c>
    </row>
    <row r="66" spans="1:6" x14ac:dyDescent="0.8">
      <c r="A66" s="32" t="s">
        <v>223</v>
      </c>
      <c r="B66" s="33"/>
      <c r="C66" s="33"/>
      <c r="D66" s="34"/>
      <c r="E66" s="18">
        <f>SUMIF(D4:D49,"กลุ่มวิชาภาษาและการสื่อสาร",E4:E49)</f>
        <v>3</v>
      </c>
      <c r="F66" s="18">
        <v>6</v>
      </c>
    </row>
    <row r="67" spans="1:6" x14ac:dyDescent="0.8">
      <c r="A67" s="40" t="s">
        <v>167</v>
      </c>
      <c r="B67" s="41"/>
      <c r="C67" s="41"/>
      <c r="D67" s="42"/>
      <c r="E67" s="2">
        <f>SUM(E53:E66)</f>
        <v>96</v>
      </c>
      <c r="F67" s="2">
        <f>SUM(F53:F66)</f>
        <v>135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1:U1"/>
    <mergeCell ref="A66:D66"/>
    <mergeCell ref="A67:D67"/>
    <mergeCell ref="A50:D50"/>
    <mergeCell ref="A52:D52"/>
    <mergeCell ref="A53:B57"/>
    <mergeCell ref="C53:C55"/>
    <mergeCell ref="C56:C57"/>
    <mergeCell ref="A2:U2"/>
    <mergeCell ref="A58:B65"/>
    <mergeCell ref="C58:C59"/>
    <mergeCell ref="C60:C64"/>
    <mergeCell ref="C65:D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STANDARD</vt:lpstr>
      <vt:lpstr>นักศึกษา 4 ปี (66)</vt:lpstr>
      <vt:lpstr>นักศึกษาเทียบโอน (66)</vt:lpstr>
      <vt:lpstr>นักศึกษา 4 ปี (67)</vt:lpstr>
      <vt:lpstr>นักศึกษาเทียบโอน (67)</vt:lpstr>
      <vt:lpstr>นักศึกษา 4 ปี (68)</vt:lpstr>
      <vt:lpstr>นักศึกษาเทียบโอน (68)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2025-10-31T03:06:49Z</dcterms:modified>
  <cp:category/>
</cp:coreProperties>
</file>