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4525"/>
</workbook>
</file>

<file path=xl/calcChain.xml><?xml version="1.0" encoding="utf-8"?>
<calcChain xmlns="http://schemas.openxmlformats.org/spreadsheetml/2006/main">
  <c r="C19" i="1" l="1"/>
  <c r="C38" i="1"/>
  <c r="C39" i="1"/>
  <c r="C40" i="1"/>
  <c r="C41" i="1"/>
  <c r="C42" i="1"/>
  <c r="C37" i="1"/>
  <c r="E38" i="1" l="1"/>
  <c r="E39" i="1"/>
  <c r="E40" i="1"/>
  <c r="E41" i="1"/>
  <c r="E42" i="1"/>
  <c r="E37" i="1"/>
  <c r="E19" i="1"/>
  <c r="B19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<sst xmlns="http://schemas.openxmlformats.org/spreadsheetml/2006/main" count="14" uniqueCount="11">
  <si>
    <t>Forsøg 1: bestemmelse af motorens indre modstand</t>
  </si>
  <si>
    <t>spænding</t>
  </si>
  <si>
    <t>strøm</t>
  </si>
  <si>
    <t>Forsøg 2: bestemmelse af motores indre spole</t>
  </si>
  <si>
    <t>i [A]</t>
  </si>
  <si>
    <t>tid</t>
  </si>
  <si>
    <t>L [H]</t>
  </si>
  <si>
    <t xml:space="preserve">Forsøg 4: Bestemmelse af K_t </t>
  </si>
  <si>
    <t>rpm</t>
  </si>
  <si>
    <t>rad/s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</si>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</sst>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'Ark1'!$C$2</c:f>
              <c:strCache>
                <c:ptCount val="1"/>
                <c:pt idx="0">
                  <c:v>spænding</c:v>
                </c:pt>
              </c:strCache>
            </c:strRef>
          </c:tx>
          <c:trendline>
            <c:trendlineType val="linear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'Ark1'!$B$3:$B$12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0.08</c:v>
                </c:pt>
                <c:pt idx="2">
                  <c:v>0.121</c:v>
                </c:pt>
                <c:pt idx="3">
                  <c:v>0.16200000000000001</c:v>
                </c:pt>
                <c:pt idx="4">
                  <c:v>0.2</c:v>
                </c:pt>
                <c:pt idx="5">
                  <c:v>0.23699999999999999</c:v>
                </c:pt>
                <c:pt idx="6">
                  <c:v>0.28000000000000003</c:v>
                </c:pt>
                <c:pt idx="7">
                  <c:v>0.312</c:v>
                </c:pt>
                <c:pt idx="8">
                  <c:v>0.34499999999999997</c:v>
                </c:pt>
                <c:pt idx="9">
                  <c:v>0.36799999999999999</c:v>
                </c:pt>
              </c:numCache>
            </c:numRef>
          </c:xVal>
          <c:yVal>
            <c:numRef>
              <c:f>'Ark1'!$C$3:$C$12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66336"/>
        <c:axId val="92173056"/>
      </c:scatterChart>
      <c:valAx>
        <c:axId val="9076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73056"/>
        <c:crosses val="autoZero"/>
        <c:crossBetween val="midCat"/>
      </c:valAx>
      <c:valAx>
        <c:axId val="9217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766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'Ark1'!$C$37:$C$42</c:f>
              <c:numCache>
                <c:formatCode>General</c:formatCode>
                <c:ptCount val="6"/>
                <c:pt idx="0">
                  <c:v>1.425</c:v>
                </c:pt>
                <c:pt idx="1">
                  <c:v>1.8250000000000002</c:v>
                </c:pt>
                <c:pt idx="2">
                  <c:v>2.5499999999999998</c:v>
                </c:pt>
                <c:pt idx="3">
                  <c:v>3.25</c:v>
                </c:pt>
                <c:pt idx="4">
                  <c:v>3.9249999999999998</c:v>
                </c:pt>
                <c:pt idx="5">
                  <c:v>4.7500000000000009</c:v>
                </c:pt>
              </c:numCache>
            </c:numRef>
          </c:xVal>
          <c:yVal>
            <c:numRef>
              <c:f>'Ark1'!$E$37:$E$42</c:f>
              <c:numCache>
                <c:formatCode>General</c:formatCode>
                <c:ptCount val="6"/>
                <c:pt idx="0">
                  <c:v>152.81333333333336</c:v>
                </c:pt>
                <c:pt idx="1">
                  <c:v>197.82000000000002</c:v>
                </c:pt>
                <c:pt idx="2">
                  <c:v>272.97066666666666</c:v>
                </c:pt>
                <c:pt idx="3">
                  <c:v>334.93333333333334</c:v>
                </c:pt>
                <c:pt idx="4">
                  <c:v>387.26666666666665</c:v>
                </c:pt>
                <c:pt idx="5">
                  <c:v>430.18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33088"/>
        <c:axId val="92243072"/>
      </c:scatterChart>
      <c:valAx>
        <c:axId val="9223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43072"/>
        <c:crosses val="autoZero"/>
        <c:crossBetween val="midCat"/>
      </c:valAx>
      <c:valAx>
        <c:axId val="9224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3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128587</xdr:rowOff>
    </xdr:from>
    <xdr:to>
      <xdr:col>14</xdr:col>
      <xdr:colOff>466725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29</xdr:row>
      <xdr:rowOff>42862</xdr:rowOff>
    </xdr:from>
    <xdr:to>
      <xdr:col>14</xdr:col>
      <xdr:colOff>161925</xdr:colOff>
      <xdr:row>43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20" sqref="F20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B2" s="1" t="s">
        <v>2</v>
      </c>
      <c r="C2" s="1" t="s">
        <v>1</v>
      </c>
      <c r="D2" s="1"/>
      <c r="E2" s="1"/>
      <c r="F2" s="1"/>
      <c r="G2" s="1"/>
    </row>
    <row r="3" spans="1:7" x14ac:dyDescent="0.25">
      <c r="B3">
        <v>3.3000000000000002E-2</v>
      </c>
      <c r="C3">
        <v>1</v>
      </c>
      <c r="D3">
        <f>C3/B3</f>
        <v>30.303030303030301</v>
      </c>
    </row>
    <row r="4" spans="1:7" x14ac:dyDescent="0.25">
      <c r="B4">
        <v>0.08</v>
      </c>
      <c r="C4">
        <v>2</v>
      </c>
      <c r="D4">
        <f t="shared" ref="D4:D12" si="0">C4/B4</f>
        <v>25</v>
      </c>
    </row>
    <row r="5" spans="1:7" x14ac:dyDescent="0.25">
      <c r="B5">
        <v>0.121</v>
      </c>
      <c r="C5">
        <v>3</v>
      </c>
      <c r="D5">
        <f t="shared" si="0"/>
        <v>24.793388429752067</v>
      </c>
    </row>
    <row r="6" spans="1:7" x14ac:dyDescent="0.25">
      <c r="B6">
        <v>0.16200000000000001</v>
      </c>
      <c r="C6">
        <v>4</v>
      </c>
      <c r="D6">
        <f t="shared" si="0"/>
        <v>24.691358024691358</v>
      </c>
    </row>
    <row r="7" spans="1:7" x14ac:dyDescent="0.25">
      <c r="B7">
        <v>0.2</v>
      </c>
      <c r="C7">
        <v>5</v>
      </c>
      <c r="D7">
        <f t="shared" si="0"/>
        <v>25</v>
      </c>
    </row>
    <row r="8" spans="1:7" x14ac:dyDescent="0.25">
      <c r="B8">
        <v>0.23699999999999999</v>
      </c>
      <c r="C8">
        <v>6</v>
      </c>
      <c r="D8">
        <f t="shared" si="0"/>
        <v>25.316455696202532</v>
      </c>
    </row>
    <row r="9" spans="1:7" x14ac:dyDescent="0.25">
      <c r="B9">
        <v>0.28000000000000003</v>
      </c>
      <c r="C9">
        <v>7</v>
      </c>
      <c r="D9">
        <f t="shared" si="0"/>
        <v>24.999999999999996</v>
      </c>
    </row>
    <row r="10" spans="1:7" x14ac:dyDescent="0.25">
      <c r="B10">
        <v>0.312</v>
      </c>
      <c r="C10">
        <v>8</v>
      </c>
      <c r="D10">
        <f t="shared" si="0"/>
        <v>25.641025641025642</v>
      </c>
    </row>
    <row r="11" spans="1:7" x14ac:dyDescent="0.25">
      <c r="B11">
        <v>0.34499999999999997</v>
      </c>
      <c r="C11">
        <v>9</v>
      </c>
      <c r="D11">
        <f t="shared" si="0"/>
        <v>26.086956521739133</v>
      </c>
    </row>
    <row r="12" spans="1:7" x14ac:dyDescent="0.25">
      <c r="B12">
        <v>0.36799999999999999</v>
      </c>
      <c r="C12">
        <v>10</v>
      </c>
      <c r="D12">
        <f t="shared" si="0"/>
        <v>27.173913043478262</v>
      </c>
    </row>
    <row r="17" spans="1:7" x14ac:dyDescent="0.25">
      <c r="A17" s="2" t="s">
        <v>3</v>
      </c>
      <c r="B17" s="2"/>
      <c r="C17" s="2"/>
      <c r="D17" s="2"/>
      <c r="E17" s="2"/>
      <c r="F17" s="2"/>
      <c r="G17" s="2"/>
    </row>
    <row r="18" spans="1:7" x14ac:dyDescent="0.25">
      <c r="A18" s="1"/>
      <c r="B18" s="1" t="s">
        <v>4</v>
      </c>
      <c r="C18" s="1" t="s">
        <v>5</v>
      </c>
      <c r="D18" s="1" t="s">
        <v>1</v>
      </c>
      <c r="E18" s="1" t="s">
        <v>6</v>
      </c>
      <c r="F18" s="1"/>
      <c r="G18" s="1"/>
    </row>
    <row r="19" spans="1:7" x14ac:dyDescent="0.25">
      <c r="B19">
        <f>100*10^-3</f>
        <v>0.1</v>
      </c>
      <c r="C19">
        <f>125*10^-6</f>
        <v>1.25E-4</v>
      </c>
      <c r="D19">
        <v>8</v>
      </c>
      <c r="E19">
        <f>D19/(B19/C19)</f>
        <v>0.01</v>
      </c>
    </row>
    <row r="21" spans="1:7" x14ac:dyDescent="0.25">
      <c r="A21" s="2"/>
      <c r="B21" s="2"/>
      <c r="C21" s="2"/>
      <c r="D21" s="2"/>
      <c r="E21" s="2"/>
      <c r="F21" s="2"/>
      <c r="G21" s="2"/>
    </row>
    <row r="35" spans="1:7" x14ac:dyDescent="0.25">
      <c r="A35" s="2" t="s">
        <v>7</v>
      </c>
      <c r="B35" s="2"/>
      <c r="C35" s="2"/>
      <c r="D35" s="2"/>
      <c r="E35" s="2"/>
      <c r="F35" s="2"/>
      <c r="G35" s="2"/>
    </row>
    <row r="36" spans="1:7" x14ac:dyDescent="0.25">
      <c r="A36" t="s">
        <v>2</v>
      </c>
      <c r="B36" t="s">
        <v>1</v>
      </c>
      <c r="C36" t="s">
        <v>10</v>
      </c>
      <c r="D36" t="s">
        <v>8</v>
      </c>
      <c r="E36" t="s">
        <v>9</v>
      </c>
    </row>
    <row r="37" spans="1:7" x14ac:dyDescent="0.25">
      <c r="A37">
        <v>6.3E-2</v>
      </c>
      <c r="B37">
        <v>3</v>
      </c>
      <c r="C37">
        <f>B37-(A37*25)</f>
        <v>1.425</v>
      </c>
      <c r="D37">
        <v>1460</v>
      </c>
      <c r="E37">
        <f>D37*2*3.14/60</f>
        <v>152.81333333333336</v>
      </c>
    </row>
    <row r="38" spans="1:7" x14ac:dyDescent="0.25">
      <c r="A38">
        <v>8.6999999999999994E-2</v>
      </c>
      <c r="B38">
        <v>4</v>
      </c>
      <c r="C38">
        <f t="shared" ref="C38:C42" si="1">B38-(A38*25)</f>
        <v>1.8250000000000002</v>
      </c>
      <c r="D38">
        <v>1890</v>
      </c>
      <c r="E38">
        <f t="shared" ref="E38:E42" si="2">D38*2*3.14/60</f>
        <v>197.82000000000002</v>
      </c>
    </row>
    <row r="39" spans="1:7" x14ac:dyDescent="0.25">
      <c r="A39">
        <v>0.13800000000000001</v>
      </c>
      <c r="B39">
        <v>6</v>
      </c>
      <c r="C39">
        <f t="shared" si="1"/>
        <v>2.5499999999999998</v>
      </c>
      <c r="D39">
        <v>2608</v>
      </c>
      <c r="E39">
        <f t="shared" si="2"/>
        <v>272.97066666666666</v>
      </c>
    </row>
    <row r="40" spans="1:7" x14ac:dyDescent="0.25">
      <c r="A40">
        <v>0.19</v>
      </c>
      <c r="B40">
        <v>8</v>
      </c>
      <c r="C40">
        <f t="shared" si="1"/>
        <v>3.25</v>
      </c>
      <c r="D40">
        <v>3200</v>
      </c>
      <c r="E40">
        <f t="shared" si="2"/>
        <v>334.93333333333334</v>
      </c>
    </row>
    <row r="41" spans="1:7" x14ac:dyDescent="0.25">
      <c r="A41">
        <v>0.24299999999999999</v>
      </c>
      <c r="B41">
        <v>10</v>
      </c>
      <c r="C41">
        <f t="shared" si="1"/>
        <v>3.9249999999999998</v>
      </c>
      <c r="D41">
        <v>3700</v>
      </c>
      <c r="E41">
        <f t="shared" si="2"/>
        <v>387.26666666666665</v>
      </c>
    </row>
    <row r="42" spans="1:7" x14ac:dyDescent="0.25">
      <c r="A42">
        <v>0.28999999999999998</v>
      </c>
      <c r="B42">
        <v>12</v>
      </c>
      <c r="C42">
        <f t="shared" si="1"/>
        <v>4.7500000000000009</v>
      </c>
      <c r="D42">
        <v>4110</v>
      </c>
      <c r="E42">
        <f t="shared" si="2"/>
        <v>430.18</v>
      </c>
    </row>
  </sheetData>
  <mergeCells count="4">
    <mergeCell ref="A1:G1"/>
    <mergeCell ref="A17:G17"/>
    <mergeCell ref="A21:G21"/>
    <mergeCell ref="A35:G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2011-03-13T17:19:31Z</dcterms:modified>
</cp:coreProperties>
</file>