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5725"/>
</workbook>
</file>

<file path=xl/calcChain.xml><?xml version="1.0" encoding="utf-8"?>
<calcChain xmlns="http://schemas.openxmlformats.org/spreadsheetml/2006/main">
  <c r="G23" i="1"/>
  <c r="G24"/>
  <c r="G25"/>
  <c r="G26"/>
  <c r="G22"/>
  <c r="D51"/>
  <c r="F51"/>
  <c r="G51"/>
  <c r="D52"/>
  <c r="F52"/>
  <c r="G52"/>
  <c r="D53"/>
  <c r="F53"/>
  <c r="G53"/>
  <c r="D54"/>
  <c r="F54"/>
  <c r="G54"/>
  <c r="D55"/>
  <c r="F55"/>
  <c r="G55"/>
  <c r="F44"/>
  <c r="E44"/>
  <c r="J38"/>
  <c r="E38"/>
  <c r="F23"/>
  <c r="F24"/>
  <c r="F25"/>
  <c r="F26"/>
  <c r="F22"/>
</calcChain>
</file>

<file path=xl/sharedStrings.xml><?xml version="1.0" encoding="utf-8"?>
<sst xmlns="http://schemas.openxmlformats.org/spreadsheetml/2006/main" count="35" uniqueCount="23">
  <si>
    <t>spænding</t>
  </si>
  <si>
    <t>strøm</t>
  </si>
  <si>
    <t>tid</t>
  </si>
  <si>
    <t>rad/s</t>
  </si>
  <si>
    <t>N</t>
  </si>
  <si>
    <t>Spænding</t>
  </si>
  <si>
    <t>længde</t>
  </si>
  <si>
    <t>Moment</t>
  </si>
  <si>
    <t>Km</t>
  </si>
  <si>
    <t>modstand</t>
  </si>
  <si>
    <t>RPM</t>
  </si>
  <si>
    <t>ea</t>
  </si>
  <si>
    <t>U fald</t>
  </si>
  <si>
    <t>strøm fald</t>
  </si>
  <si>
    <t>måle modstand</t>
  </si>
  <si>
    <t>Vm</t>
  </si>
  <si>
    <t>induktans</t>
  </si>
  <si>
    <t>indre R</t>
  </si>
  <si>
    <t>Forsøg til bestemmelse af den børsteløse motors indre modstand</t>
  </si>
  <si>
    <t>Forsøg til bestemmelse af motorens elektriske motorkonstant</t>
  </si>
  <si>
    <t>Bestemmels af motorens indre induktans</t>
  </si>
  <si>
    <t>Bestemmelse af motorens friktionskonstanter</t>
  </si>
  <si>
    <t>Bestemmelse af motorens mekaniske motor konstant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</si>
</sst>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a-DK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3963363954505688"/>
                  <c:y val="-4.6473097112860892E-2"/>
                </c:manualLayout>
              </c:layout>
              <c:numFmt formatCode="General" sourceLinked="0"/>
            </c:trendlineLbl>
          </c:trendline>
          <c:xVal>
            <c:numRef>
              <c:f>'Ark1'!$A$5:$A$7</c:f>
              <c:numCache>
                <c:formatCode>General</c:formatCode>
                <c:ptCount val="3"/>
                <c:pt idx="0">
                  <c:v>6.5299999999999997E-2</c:v>
                </c:pt>
                <c:pt idx="1">
                  <c:v>0.11700000000000001</c:v>
                </c:pt>
                <c:pt idx="2">
                  <c:v>0.16450000000000001</c:v>
                </c:pt>
              </c:numCache>
            </c:numRef>
          </c:xVal>
          <c:yVal>
            <c:numRef>
              <c:f>'Ark1'!$B$5:$B$7</c:f>
              <c:numCache>
                <c:formatCode>General</c:formatCode>
                <c:ptCount val="3"/>
                <c:pt idx="0">
                  <c:v>3.87</c:v>
                </c:pt>
                <c:pt idx="1">
                  <c:v>7.85</c:v>
                </c:pt>
                <c:pt idx="2">
                  <c:v>11.76</c:v>
                </c:pt>
              </c:numCache>
            </c:numRef>
          </c:yVal>
        </c:ser>
        <c:axId val="81061760"/>
        <c:axId val="81063296"/>
      </c:scatterChart>
      <c:valAx>
        <c:axId val="81061760"/>
        <c:scaling>
          <c:orientation val="minMax"/>
        </c:scaling>
        <c:axPos val="b"/>
        <c:numFmt formatCode="General" sourceLinked="1"/>
        <c:tickLblPos val="nextTo"/>
        <c:crossAx val="81063296"/>
        <c:crosses val="autoZero"/>
        <c:crossBetween val="midCat"/>
      </c:valAx>
      <c:valAx>
        <c:axId val="81063296"/>
        <c:scaling>
          <c:orientation val="minMax"/>
        </c:scaling>
        <c:axPos val="l"/>
        <c:majorGridlines/>
        <c:numFmt formatCode="General" sourceLinked="1"/>
        <c:tickLblPos val="nextTo"/>
        <c:crossAx val="810617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a-DK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39167082239720058"/>
                  <c:y val="-4.7462817147856556E-4"/>
                </c:manualLayout>
              </c:layout>
              <c:numFmt formatCode="General" sourceLinked="0"/>
            </c:trendlineLbl>
          </c:trendline>
          <c:xVal>
            <c:numRef>
              <c:f>'Ark1'!$F$51:$F$55</c:f>
              <c:numCache>
                <c:formatCode>General</c:formatCode>
                <c:ptCount val="5"/>
                <c:pt idx="0">
                  <c:v>685.56666666666672</c:v>
                </c:pt>
                <c:pt idx="1">
                  <c:v>616.48666666666679</c:v>
                </c:pt>
                <c:pt idx="2">
                  <c:v>523.01933333333329</c:v>
                </c:pt>
                <c:pt idx="3">
                  <c:v>414.47999999999996</c:v>
                </c:pt>
                <c:pt idx="4">
                  <c:v>281.55333333333334</c:v>
                </c:pt>
              </c:numCache>
            </c:numRef>
          </c:xVal>
          <c:yVal>
            <c:numRef>
              <c:f>'Ark1'!$G$51:$G$55</c:f>
              <c:numCache>
                <c:formatCode>General</c:formatCode>
                <c:ptCount val="5"/>
                <c:pt idx="0">
                  <c:v>0.14903999999999998</c:v>
                </c:pt>
                <c:pt idx="1">
                  <c:v>0.12668399999999999</c:v>
                </c:pt>
                <c:pt idx="2">
                  <c:v>0.10805399999999998</c:v>
                </c:pt>
                <c:pt idx="3">
                  <c:v>8.9561999999999989E-2</c:v>
                </c:pt>
                <c:pt idx="4">
                  <c:v>6.8861999999999993E-2</c:v>
                </c:pt>
              </c:numCache>
            </c:numRef>
          </c:yVal>
        </c:ser>
        <c:axId val="81384576"/>
        <c:axId val="81386112"/>
      </c:scatterChart>
      <c:valAx>
        <c:axId val="81384576"/>
        <c:scaling>
          <c:orientation val="minMax"/>
        </c:scaling>
        <c:axPos val="b"/>
        <c:numFmt formatCode="General" sourceLinked="1"/>
        <c:tickLblPos val="nextTo"/>
        <c:crossAx val="81386112"/>
        <c:crosses val="autoZero"/>
        <c:crossBetween val="midCat"/>
      </c:valAx>
      <c:valAx>
        <c:axId val="81386112"/>
        <c:scaling>
          <c:orientation val="minMax"/>
        </c:scaling>
        <c:axPos val="l"/>
        <c:majorGridlines/>
        <c:numFmt formatCode="General" sourceLinked="1"/>
        <c:tickLblPos val="nextTo"/>
        <c:crossAx val="813845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a-DK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0.22394313210848643"/>
                  <c:y val="-3.4368256051326915E-2"/>
                </c:manualLayout>
              </c:layout>
              <c:numFmt formatCode="General" sourceLinked="0"/>
            </c:trendlineLbl>
          </c:trendline>
          <c:xVal>
            <c:numRef>
              <c:f>'Ark1'!$F$22:$F$26</c:f>
              <c:numCache>
                <c:formatCode>General</c:formatCode>
                <c:ptCount val="5"/>
                <c:pt idx="0">
                  <c:v>685.56666666666672</c:v>
                </c:pt>
                <c:pt idx="1">
                  <c:v>616.48666666666679</c:v>
                </c:pt>
                <c:pt idx="2">
                  <c:v>523.01933333333329</c:v>
                </c:pt>
                <c:pt idx="3">
                  <c:v>414.47999999999996</c:v>
                </c:pt>
                <c:pt idx="4">
                  <c:v>281.55333333333334</c:v>
                </c:pt>
              </c:numCache>
            </c:numRef>
          </c:xVal>
          <c:yVal>
            <c:numRef>
              <c:f>'Ark1'!$G$22:$G$26</c:f>
              <c:numCache>
                <c:formatCode>General</c:formatCode>
                <c:ptCount val="5"/>
                <c:pt idx="0">
                  <c:v>4.548</c:v>
                </c:pt>
                <c:pt idx="1">
                  <c:v>3.6657999999999999</c:v>
                </c:pt>
                <c:pt idx="2">
                  <c:v>2.5973000000000006</c:v>
                </c:pt>
                <c:pt idx="3">
                  <c:v>1.5219000000000005</c:v>
                </c:pt>
                <c:pt idx="4">
                  <c:v>0.55690000000000017</c:v>
                </c:pt>
              </c:numCache>
            </c:numRef>
          </c:yVal>
        </c:ser>
        <c:axId val="48814720"/>
        <c:axId val="48813184"/>
      </c:scatterChart>
      <c:valAx>
        <c:axId val="48814720"/>
        <c:scaling>
          <c:orientation val="minMax"/>
        </c:scaling>
        <c:axPos val="b"/>
        <c:numFmt formatCode="General" sourceLinked="1"/>
        <c:tickLblPos val="nextTo"/>
        <c:crossAx val="48813184"/>
        <c:crosses val="autoZero"/>
        <c:crossBetween val="midCat"/>
      </c:valAx>
      <c:valAx>
        <c:axId val="48813184"/>
        <c:scaling>
          <c:orientation val="minMax"/>
        </c:scaling>
        <c:axPos val="l"/>
        <c:majorGridlines/>
        <c:numFmt formatCode="General" sourceLinked="1"/>
        <c:tickLblPos val="nextTo"/>
        <c:crossAx val="488147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0</xdr:row>
      <xdr:rowOff>95250</xdr:rowOff>
    </xdr:from>
    <xdr:to>
      <xdr:col>14</xdr:col>
      <xdr:colOff>485775</xdr:colOff>
      <xdr:row>14</xdr:row>
      <xdr:rowOff>171450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552450</xdr:colOff>
      <xdr:row>47</xdr:row>
      <xdr:rowOff>38100</xdr:rowOff>
    </xdr:from>
    <xdr:to>
      <xdr:col>15</xdr:col>
      <xdr:colOff>247650</xdr:colOff>
      <xdr:row>61</xdr:row>
      <xdr:rowOff>114300</xdr:rowOff>
    </xdr:to>
    <xdr:graphicFrame macro="">
      <xdr:nvGraphicFramePr>
        <xdr:cNvPr id="12" name="Diagra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552450</xdr:colOff>
      <xdr:row>17</xdr:row>
      <xdr:rowOff>152400</xdr:rowOff>
    </xdr:from>
    <xdr:to>
      <xdr:col>15</xdr:col>
      <xdr:colOff>247650</xdr:colOff>
      <xdr:row>32</xdr:row>
      <xdr:rowOff>38100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topLeftCell="A25" zoomScaleNormal="100" workbookViewId="0">
      <selection activeCell="S47" sqref="S47"/>
    </sheetView>
  </sheetViews>
  <sheetFormatPr defaultRowHeight="15"/>
  <sheetData>
    <row r="1" spans="1:4">
      <c r="A1" t="s">
        <v>18</v>
      </c>
    </row>
    <row r="4" spans="1:4">
      <c r="A4" t="s">
        <v>1</v>
      </c>
      <c r="B4" t="s">
        <v>0</v>
      </c>
      <c r="D4" t="s">
        <v>9</v>
      </c>
    </row>
    <row r="5" spans="1:4">
      <c r="A5">
        <v>6.5299999999999997E-2</v>
      </c>
      <c r="B5">
        <v>3.87</v>
      </c>
    </row>
    <row r="6" spans="1:4">
      <c r="A6">
        <v>0.11700000000000001</v>
      </c>
      <c r="B6">
        <v>7.85</v>
      </c>
    </row>
    <row r="7" spans="1:4">
      <c r="A7">
        <v>0.16450000000000001</v>
      </c>
      <c r="B7">
        <v>11.76</v>
      </c>
    </row>
    <row r="8" spans="1:4">
      <c r="D8">
        <v>69</v>
      </c>
    </row>
    <row r="19" spans="1:7">
      <c r="A19" t="s">
        <v>19</v>
      </c>
    </row>
    <row r="21" spans="1:7">
      <c r="A21" t="s">
        <v>0</v>
      </c>
      <c r="B21" t="s">
        <v>1</v>
      </c>
      <c r="C21" t="s">
        <v>9</v>
      </c>
      <c r="E21" t="s">
        <v>10</v>
      </c>
      <c r="F21" t="s">
        <v>3</v>
      </c>
      <c r="G21" t="s">
        <v>11</v>
      </c>
    </row>
    <row r="22" spans="1:7">
      <c r="A22">
        <v>12</v>
      </c>
      <c r="B22">
        <v>0.108</v>
      </c>
      <c r="C22">
        <v>69</v>
      </c>
      <c r="E22">
        <v>6550</v>
      </c>
      <c r="F22">
        <f>E22*2*3.14/60</f>
        <v>685.56666666666672</v>
      </c>
      <c r="G22">
        <f>A22-(B22*C22)</f>
        <v>4.548</v>
      </c>
    </row>
    <row r="23" spans="1:7">
      <c r="A23">
        <v>10</v>
      </c>
      <c r="B23">
        <v>9.1800000000000007E-2</v>
      </c>
      <c r="C23">
        <v>69</v>
      </c>
      <c r="E23">
        <v>5890</v>
      </c>
      <c r="F23">
        <f t="shared" ref="F23:F26" si="0">E23*2*3.14/60</f>
        <v>616.48666666666679</v>
      </c>
      <c r="G23">
        <f t="shared" ref="G23:G26" si="1">A23-(B23*C23)</f>
        <v>3.6657999999999999</v>
      </c>
    </row>
    <row r="24" spans="1:7">
      <c r="A24">
        <v>8</v>
      </c>
      <c r="B24">
        <v>7.8299999999999995E-2</v>
      </c>
      <c r="C24">
        <v>69</v>
      </c>
      <c r="E24">
        <v>4997</v>
      </c>
      <c r="F24">
        <f t="shared" si="0"/>
        <v>523.01933333333329</v>
      </c>
      <c r="G24">
        <f t="shared" si="1"/>
        <v>2.5973000000000006</v>
      </c>
    </row>
    <row r="25" spans="1:7">
      <c r="A25">
        <v>6</v>
      </c>
      <c r="B25">
        <v>6.4899999999999999E-2</v>
      </c>
      <c r="C25">
        <v>69</v>
      </c>
      <c r="E25">
        <v>3960</v>
      </c>
      <c r="F25">
        <f t="shared" si="0"/>
        <v>414.47999999999996</v>
      </c>
      <c r="G25">
        <f t="shared" si="1"/>
        <v>1.5219000000000005</v>
      </c>
    </row>
    <row r="26" spans="1:7">
      <c r="A26">
        <v>4</v>
      </c>
      <c r="B26">
        <v>4.99E-2</v>
      </c>
      <c r="C26">
        <v>69</v>
      </c>
      <c r="E26">
        <v>2690</v>
      </c>
      <c r="F26">
        <f t="shared" si="0"/>
        <v>281.55333333333334</v>
      </c>
      <c r="G26">
        <f t="shared" si="1"/>
        <v>0.55690000000000017</v>
      </c>
    </row>
    <row r="35" spans="1:10">
      <c r="A35" t="s">
        <v>20</v>
      </c>
    </row>
    <row r="37" spans="1:10">
      <c r="A37" t="s">
        <v>0</v>
      </c>
      <c r="B37" t="s">
        <v>12</v>
      </c>
      <c r="C37" t="s">
        <v>14</v>
      </c>
      <c r="E37" t="s">
        <v>13</v>
      </c>
      <c r="F37" t="s">
        <v>2</v>
      </c>
      <c r="G37" t="s">
        <v>15</v>
      </c>
      <c r="H37" t="s">
        <v>17</v>
      </c>
      <c r="J37" t="s">
        <v>16</v>
      </c>
    </row>
    <row r="38" spans="1:10">
      <c r="A38">
        <v>12</v>
      </c>
      <c r="B38">
        <v>0.2</v>
      </c>
      <c r="C38">
        <v>10</v>
      </c>
      <c r="E38">
        <f>B38/C38</f>
        <v>0.02</v>
      </c>
      <c r="F38">
        <v>6.0000000000000002E-5</v>
      </c>
      <c r="G38">
        <v>0.5</v>
      </c>
      <c r="H38">
        <v>69</v>
      </c>
      <c r="J38">
        <f>(A38-G38-G38/C38*H38)/(E38/F38)</f>
        <v>2.4150000000000005E-2</v>
      </c>
    </row>
    <row r="41" spans="1:10">
      <c r="A41" t="s">
        <v>22</v>
      </c>
    </row>
    <row r="43" spans="1:10">
      <c r="A43" t="s">
        <v>4</v>
      </c>
      <c r="B43" t="s">
        <v>5</v>
      </c>
      <c r="C43" t="s">
        <v>6</v>
      </c>
      <c r="D43" t="s">
        <v>17</v>
      </c>
      <c r="E43" t="s">
        <v>7</v>
      </c>
      <c r="F43" t="s">
        <v>8</v>
      </c>
    </row>
    <row r="44" spans="1:10">
      <c r="A44">
        <v>3.7999999999999999E-2</v>
      </c>
      <c r="B44">
        <v>12</v>
      </c>
      <c r="C44">
        <v>0.02</v>
      </c>
      <c r="D44">
        <v>69</v>
      </c>
      <c r="E44">
        <f>B44*C44</f>
        <v>0.24</v>
      </c>
      <c r="F44">
        <f>E44/(B44/D44)</f>
        <v>1.38</v>
      </c>
    </row>
    <row r="48" spans="1:10">
      <c r="A48" t="s">
        <v>21</v>
      </c>
    </row>
    <row r="50" spans="1:7">
      <c r="A50" t="s">
        <v>0</v>
      </c>
      <c r="B50" t="s">
        <v>1</v>
      </c>
      <c r="C50" t="s">
        <v>9</v>
      </c>
      <c r="D50" t="s">
        <v>11</v>
      </c>
      <c r="E50" t="s">
        <v>10</v>
      </c>
      <c r="F50" t="s">
        <v>3</v>
      </c>
      <c r="G50" t="s">
        <v>7</v>
      </c>
    </row>
    <row r="51" spans="1:7">
      <c r="A51">
        <v>12</v>
      </c>
      <c r="B51">
        <v>0.108</v>
      </c>
      <c r="C51">
        <v>69</v>
      </c>
      <c r="D51">
        <f>A51-(B51*C51)</f>
        <v>4.548</v>
      </c>
      <c r="E51">
        <v>6550</v>
      </c>
      <c r="F51">
        <f>E51*2*3.14/60</f>
        <v>685.56666666666672</v>
      </c>
      <c r="G51">
        <f>1.38*B51</f>
        <v>0.14903999999999998</v>
      </c>
    </row>
    <row r="52" spans="1:7">
      <c r="A52">
        <v>10</v>
      </c>
      <c r="B52">
        <v>9.1800000000000007E-2</v>
      </c>
      <c r="C52">
        <v>69</v>
      </c>
      <c r="D52">
        <f t="shared" ref="D52:D55" si="2">A52-(B52*C52)</f>
        <v>3.6657999999999999</v>
      </c>
      <c r="E52">
        <v>5890</v>
      </c>
      <c r="F52">
        <f>E52*2*3.14/60</f>
        <v>616.48666666666679</v>
      </c>
      <c r="G52">
        <f>1.38*B52</f>
        <v>0.12668399999999999</v>
      </c>
    </row>
    <row r="53" spans="1:7">
      <c r="A53">
        <v>8</v>
      </c>
      <c r="B53">
        <v>7.8299999999999995E-2</v>
      </c>
      <c r="C53">
        <v>69</v>
      </c>
      <c r="D53">
        <f t="shared" si="2"/>
        <v>2.5973000000000006</v>
      </c>
      <c r="E53">
        <v>4997</v>
      </c>
      <c r="F53">
        <f>E53*2*3.14/60</f>
        <v>523.01933333333329</v>
      </c>
      <c r="G53">
        <f>1.38*B53</f>
        <v>0.10805399999999998</v>
      </c>
    </row>
    <row r="54" spans="1:7">
      <c r="A54">
        <v>6</v>
      </c>
      <c r="B54">
        <v>6.4899999999999999E-2</v>
      </c>
      <c r="C54">
        <v>69</v>
      </c>
      <c r="D54">
        <f t="shared" si="2"/>
        <v>1.5219000000000005</v>
      </c>
      <c r="E54">
        <v>3960</v>
      </c>
      <c r="F54">
        <f>E54*2*3.14/60</f>
        <v>414.47999999999996</v>
      </c>
      <c r="G54">
        <f>1.38*B54</f>
        <v>8.9561999999999989E-2</v>
      </c>
    </row>
    <row r="55" spans="1:7">
      <c r="A55">
        <v>4</v>
      </c>
      <c r="B55">
        <v>4.99E-2</v>
      </c>
      <c r="C55">
        <v>69</v>
      </c>
      <c r="D55">
        <f t="shared" si="2"/>
        <v>0.55690000000000017</v>
      </c>
      <c r="E55">
        <v>2690</v>
      </c>
      <c r="F55">
        <f>E55*2*3.14/60</f>
        <v>281.55333333333334</v>
      </c>
      <c r="G55">
        <f>1.38*B55</f>
        <v>6.8861999999999993E-2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2011-03-16T23:42:37Z</dcterms:modified>
</cp:coreProperties>
</file>