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KungumaBrindhaS\Downloads\"/>
    </mc:Choice>
  </mc:AlternateContent>
  <xr:revisionPtr revIDLastSave="0" documentId="13_ncr:1_{D3EEEDF0-8A6F-46DA-8BFD-7979294561CF}" xr6:coauthVersionLast="47" xr6:coauthVersionMax="47" xr10:uidLastSave="{00000000-0000-0000-0000-000000000000}"/>
  <bookViews>
    <workbookView xWindow="-120" yWindow="-120" windowWidth="20730" windowHeight="11160" activeTab="1" xr2:uid="{00000000-000D-0000-FFFF-FFFF00000000}"/>
  </bookViews>
  <sheets>
    <sheet name="Data" sheetId="1" r:id="rId1"/>
    <sheet name="Dashboard" sheetId="3" r:id="rId2"/>
    <sheet name="KPI" sheetId="7" r:id="rId3"/>
    <sheet name="RATING" sheetId="8" r:id="rId4"/>
    <sheet name="Sheet3" sheetId="9" r:id="rId5"/>
    <sheet name="Sheet4" sheetId="10" r:id="rId6"/>
    <sheet name="Sheet5" sheetId="11" r:id="rId7"/>
    <sheet name="Sheet8" sheetId="14" r:id="rId8"/>
    <sheet name="Sheet9" sheetId="15" r:id="rId9"/>
    <sheet name="Sheet10" sheetId="16" r:id="rId10"/>
  </sheets>
  <definedNames>
    <definedName name="_xlchart.v1.0" hidden="1">Sheet5!$D$4:$D$12</definedName>
    <definedName name="_xlchart.v1.1" hidden="1">Sheet5!$E$3</definedName>
    <definedName name="_xlchart.v1.2" hidden="1">Sheet5!$E$4:$E$12</definedName>
    <definedName name="_xlchart.v1.6" hidden="1">Sheet5!$D$4:$D$12</definedName>
    <definedName name="_xlchart.v1.7" hidden="1">Sheet5!$E$3</definedName>
    <definedName name="_xlchart.v1.8" hidden="1">Sheet5!$E$4:$E$12</definedName>
    <definedName name="_xlchart.v2.10" hidden="1">Sheet10!$E$3</definedName>
    <definedName name="_xlchart.v2.11" hidden="1">Sheet10!$E$4:$E$6</definedName>
    <definedName name="_xlchart.v2.3" hidden="1">Sheet10!$D$4:$D$6</definedName>
    <definedName name="_xlchart.v2.4" hidden="1">Sheet10!$E$3</definedName>
    <definedName name="_xlchart.v2.5" hidden="1">Sheet10!$E$4:$E$6</definedName>
    <definedName name="_xlchart.v2.9" hidden="1">Sheet10!$D$4:$D$6</definedName>
    <definedName name="Slicer_Department">#N/A</definedName>
    <definedName name="Slicer_Education_Field">#N/A</definedName>
    <definedName name="Slicer_Gende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0W7NtiAel2xy0cZdwUBcRsMoEuXg6pzXui43o1bypBA="/>
    </ext>
  </extLst>
</workbook>
</file>

<file path=xl/calcChain.xml><?xml version="1.0" encoding="utf-8"?>
<calcChain xmlns="http://schemas.openxmlformats.org/spreadsheetml/2006/main">
  <c r="D5" i="16" l="1"/>
  <c r="D6" i="16"/>
  <c r="D4" i="16"/>
  <c r="E4" i="11"/>
  <c r="D4" i="11"/>
  <c r="D5" i="11"/>
  <c r="D6" i="11"/>
  <c r="D7" i="11"/>
  <c r="D8" i="11"/>
  <c r="D9" i="11"/>
  <c r="D10" i="11"/>
  <c r="D11" i="11"/>
  <c r="D12" i="11"/>
  <c r="D13" i="11"/>
  <c r="C7" i="8"/>
  <c r="C6" i="8"/>
  <c r="B7" i="8"/>
  <c r="F7" i="7"/>
  <c r="D7" i="7"/>
  <c r="E6" i="16"/>
  <c r="E5" i="16"/>
  <c r="E4" i="16"/>
  <c r="E12" i="11"/>
  <c r="E11" i="11"/>
  <c r="E10" i="11"/>
  <c r="E9" i="11"/>
  <c r="E8" i="11"/>
  <c r="E7" i="11"/>
  <c r="E6" i="11"/>
  <c r="E5" i="11"/>
  <c r="B6" i="8"/>
  <c r="C7" i="7"/>
  <c r="B7" i="7"/>
  <c r="A7" i="7"/>
</calcChain>
</file>

<file path=xl/sharedStrings.xml><?xml version="1.0" encoding="utf-8"?>
<sst xmlns="http://schemas.openxmlformats.org/spreadsheetml/2006/main" count="19215" uniqueCount="1574">
  <si>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</si>
  <si>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</si>
  <si>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</si>
  <si>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</si>
  <si>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</si>
  <si>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</si>
  <si>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</si>
  <si>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</si>
  <si>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</si>
  <si>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</si>
  <si>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</si>
  <si>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</si>
  <si>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</si>
  <si>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</si>
  <si>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</si>
  <si>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</si>
  <si>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</si>
  <si>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</si>
  <si>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</si>
  <si>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</si>
  <si>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</si>
  <si>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</si>
  <si>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</si>
  <si>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</si>
  <si>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</si>
  <si>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</si>
  <si>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</si>
  <si>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</si>
  <si>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</si>
  <si>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</si>
  <si>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</si>
  <si>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</si>
  <si>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</si>
  <si>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</si>
  <si>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</si>
  <si>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</si>
  <si>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</si>
  <si>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</si>
  <si>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</si>
  <si>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</si>
  <si>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</si>
  <si>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</si>
  <si>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</si>
  <si>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</si>
  <si>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</si>
  <si>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</si>
  <si>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</si>
  <si>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</si>
  <si>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</si>
  <si>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</si>
  <si>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</si>
  <si>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</si>
  <si>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</si>
  <si>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</si>
  <si>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</si>
  <si>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</si>
  <si>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</si>
  <si>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</si>
  <si>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</si>
  <si>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</si>
  <si>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</si>
  <si>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</si>
  <si>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</si>
  <si>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</si>
  <si>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</si>
  <si>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</si>
  <si>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</si>
  <si>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</si>
  <si>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</si>
  <si>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</si>
  <si>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</si>
  <si>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</si>
  <si>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</si>
  <si>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</si>
  <si>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</si>
  <si>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</si>
  <si>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</si>
  <si>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</si>
  <si>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</si>
  <si>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</si>
  <si>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</si>
  <si>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</si>
  <si>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</si>
  <si>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</si>
  <si>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</si>
  <si>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</si>
  <si>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</si>
  <si>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</si>
  <si>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</si>
  <si>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</si>
  <si>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</si>
  <si>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</si>
  <si>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</si>
  <si>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</si>
  <si>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</si>
  <si>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</si>
  <si>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</si>
  <si>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</si>
  <si>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</si>
  <si>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</si>
  <si>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</si>
  <si>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</si>
  <si>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</si>
  <si>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</si>
  <si>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</si>
  <si>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</si>
  <si>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</si>
  <si>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</si>
  <si>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</si>
  <si>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</si>
  <si>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</si>
  <si>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</si>
  <si>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</si>
  <si>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</si>
  <si>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</si>
  <si>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</si>
  <si>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</si>
  <si>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</si>
  <si>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</si>
  <si>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</si>
  <si>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</si>
  <si>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</si>
  <si>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</si>
  <si>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</si>
  <si>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</si>
  <si>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</si>
  <si>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</si>
  <si>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</si>
  <si>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</si>
  <si>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</si>
  <si>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</si>
  <si>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</si>
  <si>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</si>
  <si>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</si>
  <si>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</si>
  <si>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</si>
  <si>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</si>
  <si>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</si>
  <si>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</si>
  <si>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</si>
  <si>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</si>
  <si>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</si>
  <si>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</si>
  <si>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</si>
  <si>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</si>
  <si>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</si>
  <si>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</si>
  <si>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</si>
  <si>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</si>
  <si>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</si>
  <si>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</si>
  <si>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</si>
  <si>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</si>
  <si>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</si>
  <si>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</si>
  <si>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</si>
  <si>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</si>
  <si>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</si>
  <si>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</si>
  <si>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</si>
  <si>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</si>
  <si>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</si>
  <si>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</si>
  <si>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</si>
  <si>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</si>
  <si>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</si>
  <si>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</si>
  <si>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</si>
  <si>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</si>
  <si>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</si>
  <si>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</si>
  <si>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</si>
  <si>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</si>
  <si>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</si>
  <si>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</si>
  <si>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</si>
  <si>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</si>
  <si>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</si>
  <si>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</si>
  <si>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</si>
  <si>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</si>
  <si>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</si>
  <si>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</si>
  <si>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</si>
  <si>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</si>
  <si>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</si>
  <si>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</si>
  <si>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</si>
  <si>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</si>
  <si>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</si>
  <si>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</si>
  <si>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</si>
  <si>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</si>
  <si>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</si>
  <si>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</si>
  <si>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</si>
  <si>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</si>
  <si>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</si>
  <si>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</si>
  <si>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</si>
  <si>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</si>
  <si>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</si>
  <si>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</si>
  <si>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</si>
  <si>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</si>
  <si>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</si>
  <si>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</si>
  <si>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</si>
  <si>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</si>
  <si>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</si>
  <si>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</si>
  <si>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</si>
  <si>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</si>
  <si>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</si>
  <si>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</si>
  <si>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</si>
  <si>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</si>
  <si>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</si>
  <si>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</si>
  <si>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</si>
  <si>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</si>
  <si>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</si>
  <si>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</si>
  <si>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</si>
  <si>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</si>
  <si>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</si>
  <si>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</si>
  <si>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</si>
  <si>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</si>
  <si>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</si>
  <si>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</si>
  <si>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</si>
  <si>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</si>
  <si>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</si>
  <si>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</si>
  <si>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</si>
  <si>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</si>
  <si>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</si>
  <si>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</si>
  <si>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</si>
  <si>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</si>
  <si>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</si>
  <si>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</si>
  <si>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</si>
  <si>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</si>
  <si>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</si>
  <si>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</si>
  <si>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</si>
  <si>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</si>
  <si>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</si>
  <si>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</si>
  <si>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</si>
  <si>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</si>
  <si>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</si>
  <si>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</si>
  <si>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</si>
  <si>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</si>
  <si>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</si>
  <si>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</si>
  <si>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</si>
  <si>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</si>
  <si>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</si>
  <si>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</si>
  <si>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</si>
  <si>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</si>
  <si>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</si>
  <si>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</si>
  <si>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</si>
  <si>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</si>
  <si>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</si>
  <si>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</si>
  <si>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</si>
  <si>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</si>
  <si>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</si>
  <si>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</si>
  <si>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</si>
  <si>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</si>
  <si>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</si>
  <si>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</si>
  <si>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</si>
  <si>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</si>
  <si>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</si>
  <si>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</si>
  <si>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</si>
  <si>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</si>
  <si>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</si>
  <si>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</si>
  <si>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</si>
  <si>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</si>
  <si>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</si>
  <si>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</si>
  <si>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</si>
  <si>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</si>
  <si>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</si>
  <si>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</si>
  <si>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</si>
  <si>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</si>
  <si>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</si>
  <si>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</si>
  <si>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</si>
  <si>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</si>
  <si>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</si>
  <si>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</si>
  <si>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</si>
  <si>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</si>
  <si>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</si>
  <si>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</si>
  <si>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</si>
  <si>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</si>
  <si>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</si>
  <si>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</si>
  <si>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</si>
  <si>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</si>
  <si>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</si>
  <si>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</si>
  <si>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</si>
  <si>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</si>
  <si>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</si>
  <si>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</si>
  <si>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</si>
  <si>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</si>
  <si>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</si>
  <si>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</si>
  <si>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</si>
  <si>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</si>
  <si>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</si>
  <si>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</si>
  <si>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</si>
  <si>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</si>
  <si>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</si>
  <si>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</si>
  <si>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</si>
  <si>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</si>
  <si>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</si>
  <si>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</si>
  <si>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</si>
  <si>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</si>
  <si>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</si>
  <si>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</si>
  <si>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</si>
  <si>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</si>
  <si>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</si>
  <si>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</si>
  <si>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</si>
  <si>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</si>
  <si>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</si>
  <si>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</si>
  <si>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</si>
  <si>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</si>
  <si>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</si>
  <si>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</si>
  <si>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</si>
  <si>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</si>
  <si>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</si>
  <si>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</si>
  <si>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</si>
  <si>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</si>
  <si>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</si>
  <si>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</si>
  <si>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</si>
  <si>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</si>
  <si>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</si>
  <si>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</si>
  <si>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</si>
  <si>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</si>
  <si>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</si>
  <si>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</si>
  <si>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</si>
  <si>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</si>
  <si>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</si>
  <si>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</si>
  <si>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</si>
  <si>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</si>
  <si>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</si>
  <si>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</si>
  <si>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</si>
  <si>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</si>
  <si>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</si>
  <si>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</si>
  <si>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</si>
  <si>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</si>
  <si>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</si>
  <si>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</si>
  <si>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</si>
  <si>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</si>
  <si>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</si>
  <si>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</si>
  <si>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</si>
  <si>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</si>
  <si>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</si>
  <si>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</si>
  <si>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</si>
  <si>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</si>
  <si>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</si>
  <si>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</si>
  <si>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</si>
  <si>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</si>
  <si>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</si>
  <si>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</si>
  <si>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</si>
  <si>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</si>
  <si>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</si>
  <si>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</si>
  <si>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</si>
  <si>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</si>
  <si>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</si>
  <si>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</si>
  <si>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</si>
  <si>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</si>
  <si>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</si>
  <si>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</si>
  <si>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</si>
  <si>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</si>
  <si>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</si>
  <si>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</si>
  <si>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</si>
  <si>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</si>
  <si>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</si>
  <si>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</si>
  <si>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</si>
  <si>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</si>
  <si>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</si>
  <si>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</si>
  <si>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</si>
  <si>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</si>
  <si>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</si>
  <si>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</si>
  <si>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</si>
  <si>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</si>
  <si>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</si>
  <si>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</si>
  <si>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</si>
  <si>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</si>
  <si>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</si>
  <si>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</si>
  <si>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</si>
  <si>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</si>
  <si>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</si>
  <si>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</si>
  <si>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</si>
  <si>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</si>
  <si>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</si>
  <si>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</si>
  <si>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</si>
  <si>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</si>
  <si>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</si>
  <si>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</si>
  <si>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</si>
  <si>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</si>
  <si>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</si>
  <si>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</si>
  <si>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</si>
  <si>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</si>
  <si>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</si>
  <si>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</si>
  <si>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</si>
  <si>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</si>
  <si>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</si>
  <si>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</si>
  <si>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</si>
  <si>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</si>
  <si>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</si>
  <si>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</si>
  <si>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</si>
  <si>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</si>
  <si>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</si>
  <si>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</si>
  <si>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</si>
  <si>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</si>
  <si>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</si>
  <si>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</si>
  <si>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</si>
  <si>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</si>
  <si>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</si>
  <si>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</si>
  <si>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</si>
  <si>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</si>
  <si>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</si>
  <si>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</si>
  <si>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</si>
  <si>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</si>
  <si>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</si>
  <si>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</si>
  <si>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</si>
  <si>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</si>
  <si>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</si>
  <si>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</si>
  <si>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</si>
  <si>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</si>
  <si>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</si>
  <si>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</si>
  <si>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</si>
  <si>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</si>
  <si>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</si>
  <si>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</si>
  <si>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</si>
  <si>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</si>
  <si>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</si>
  <si>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</si>
  <si>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</si>
  <si>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</si>
  <si>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</si>
  <si>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</si>
  <si>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</si>
  <si>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</si>
  <si>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</si>
  <si>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</si>
  <si>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</si>
  <si>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</si>
  <si>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</si>
  <si>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</si>
  <si>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</si>
  <si>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</si>
  <si>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</si>
  <si>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</si>
  <si>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</si>
  <si>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</si>
  <si>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</si>
  <si>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</si>
  <si>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</si>
  <si>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</si>
  <si>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</si>
  <si>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</si>
  <si>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</si>
  <si>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</si>
  <si>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</si>
  <si>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</si>
  <si>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</si>
  <si>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</si>
  <si>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</si>
  <si>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</si>
  <si>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</si>
  <si>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</si>
  <si>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</si>
  <si>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</si>
  <si>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</si>
  <si>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</si>
  <si>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</si>
  <si>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</si>
  <si>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</si>
  <si>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</si>
  <si>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</si>
  <si>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</si>
  <si>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</si>
  <si>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</si>
  <si>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</si>
  <si>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</si>
  <si>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</si>
  <si>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</si>
  <si>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</si>
  <si>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</si>
  <si>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</si>
  <si>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</si>
  <si>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</si>
  <si>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</si>
  <si>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</si>
  <si>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</si>
  <si>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</si>
  <si>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</si>
  <si>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</si>
  <si>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</si>
  <si>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</si>
  <si>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</si>
  <si>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</si>
  <si>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</si>
  <si>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</si>
  <si>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</si>
  <si>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</si>
  <si>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</si>
  <si>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</si>
  <si>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</si>
  <si>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</si>
  <si>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</si>
  <si>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</si>
  <si>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</si>
  <si>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</si>
  <si>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</si>
  <si>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</si>
  <si>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</si>
  <si>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</si>
  <si>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</si>
  <si>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</si>
  <si>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</si>
  <si>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</si>
  <si>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</si>
  <si>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</si>
  <si>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</si>
  <si>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</si>
  <si>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</si>
  <si>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</si>
  <si>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</si>
  <si>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</si>
  <si>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</si>
  <si>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</si>
  <si>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</si>
  <si>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</si>
  <si>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</si>
  <si>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</si>
  <si>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</si>
  <si>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</si>
  <si>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</si>
  <si>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</si>
  <si>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</si>
  <si>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</si>
  <si>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</si>
  <si>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</si>
  <si>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</si>
  <si>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</si>
  <si>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</si>
  <si>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</si>
  <si>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</si>
  <si>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</si>
  <si>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</si>
  <si>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</si>
  <si>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</si>
  <si>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</si>
  <si>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</si>
  <si>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</si>
  <si>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</si>
  <si>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</si>
  <si>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</si>
  <si>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</si>
  <si>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</si>
  <si>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</si>
  <si>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</si>
  <si>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</si>
  <si>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</si>
  <si>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</si>
  <si>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</si>
  <si>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</si>
  <si>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</si>
  <si>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</si>
  <si>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</si>
  <si>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</si>
  <si>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</si>
  <si>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</si>
  <si>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</si>
  <si>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</si>
  <si>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</si>
  <si>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</si>
  <si>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</si>
  <si>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</si>
  <si>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</si>
  <si>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</si>
  <si>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</si>
  <si>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</si>
  <si>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</si>
  <si>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</si>
  <si>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</si>
  <si>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</si>
  <si>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</si>
  <si>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</si>
  <si>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</si>
  <si>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</si>
  <si>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</si>
  <si>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</si>
  <si>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</si>
  <si>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</si>
  <si>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</si>
  <si>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</si>
  <si>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</si>
  <si>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</si>
  <si>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</si>
  <si>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</si>
  <si>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</si>
  <si>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</si>
  <si>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</si>
  <si>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</si>
  <si>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</si>
  <si>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</si>
  <si>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</si>
  <si>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</si>
  <si>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</si>
  <si>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</si>
  <si>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</si>
  <si>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</si>
  <si>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</si>
  <si>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</si>
  <si>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</si>
  <si>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</si>
  <si>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</si>
  <si>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</si>
  <si>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</si>
  <si>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</si>
  <si>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</si>
  <si>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</si>
  <si>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</si>
  <si>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</si>
  <si>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</si>
  <si>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</si>
  <si>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</si>
  <si>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</si>
  <si>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</si>
  <si>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</si>
  <si>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</si>
  <si>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</si>
  <si>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</si>
  <si>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</si>
  <si>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</si>
  <si>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</si>
  <si>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</si>
  <si>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</si>
  <si>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</si>
  <si>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</si>
  <si>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</si>
  <si>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</si>
  <si>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</si>
  <si>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</si>
  <si>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</si>
  <si>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</si>
  <si>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</si>
  <si>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</si>
  <si>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</si>
  <si>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</si>
  <si>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</si>
  <si>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</si>
  <si>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</si>
  <si>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</si>
  <si>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</si>
  <si>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</si>
  <si>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</si>
  <si>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</si>
  <si>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</si>
  <si>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</si>
  <si>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</si>
  <si>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</si>
  <si>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</si>
  <si>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</si>
  <si>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</si>
  <si>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</si>
  <si>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</si>
  <si>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</si>
  <si>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</si>
  <si>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</si>
  <si>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</si>
  <si>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</si>
  <si>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</si>
  <si>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</si>
  <si>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</si>
  <si>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</si>
  <si>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</si>
  <si>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</si>
  <si>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</si>
  <si>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</si>
  <si>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</si>
  <si>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</si>
  <si>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</si>
  <si>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</si>
  <si>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</si>
  <si>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</si>
  <si>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</si>
  <si>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</si>
  <si>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</si>
  <si>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</si>
  <si>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</si>
  <si>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</si>
  <si>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</si>
  <si>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</si>
  <si>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</si>
  <si>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</si>
  <si>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</si>
  <si>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</si>
  <si>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</si>
  <si>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</si>
  <si>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</si>
  <si>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</si>
  <si>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</si>
  <si>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</si>
  <si>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</si>
  <si>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</si>
  <si>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</si>
  <si>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</si>
  <si>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</si>
  <si>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</si>
  <si>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</si>
  <si>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</si>
  <si>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</si>
  <si>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</si>
  <si>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</si>
  <si>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</si>
  <si>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</si>
  <si>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</si>
  <si>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</si>
  <si>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</si>
  <si>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</si>
  <si>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</si>
  <si>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</si>
  <si>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</si>
  <si>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</si>
  <si>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</si>
  <si>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</si>
  <si>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</si>
  <si>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</si>
  <si>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</si>
  <si>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</si>
  <si>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</si>
  <si>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</si>
  <si>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</si>
  <si>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</si>
  <si>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</si>
  <si>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</si>
  <si>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</si>
  <si>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</si>
  <si>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</si>
  <si>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</si>
  <si>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</si>
  <si>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</si>
  <si>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</si>
  <si>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</si>
  <si>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</si>
  <si>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</si>
  <si>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</si>
  <si>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</si>
  <si>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</si>
  <si>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</si>
  <si>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</si>
  <si>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</si>
  <si>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</si>
  <si>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</si>
  <si>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</si>
  <si>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</si>
  <si>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</si>
  <si>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</si>
  <si>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</si>
  <si>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</si>
  <si>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</si>
  <si>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</si>
  <si>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</si>
  <si>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</si>
  <si>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</si>
  <si>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</si>
  <si>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</si>
  <si>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</si>
  <si>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</si>
  <si>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</si>
  <si>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</si>
  <si>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</si>
  <si>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</si>
  <si>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</si>
  <si>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</si>
  <si>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</si>
  <si>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</si>
  <si>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</si>
  <si>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</si>
  <si>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</si>
  <si>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</si>
  <si>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</si>
  <si>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</si>
  <si>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</si>
  <si>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</si>
  <si>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</si>
  <si>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</si>
  <si>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</si>
  <si>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</si>
  <si>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</si>
  <si>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</si>
  <si>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</si>
  <si>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</si>
  <si>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</si>
  <si>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</si>
  <si>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</si>
  <si>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</si>
  <si>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</si>
  <si>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</si>
  <si>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</si>
  <si>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</si>
  <si>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</si>
  <si>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</si>
  <si>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</si>
  <si>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</si>
  <si>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</si>
  <si>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</si>
  <si>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</si>
  <si>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</si>
  <si>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</si>
  <si>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</si>
  <si>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</si>
  <si>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</si>
  <si>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</si>
  <si>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</si>
  <si>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</si>
  <si>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</si>
  <si>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</si>
  <si>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</si>
  <si>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</si>
  <si>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</si>
  <si>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</si>
  <si>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</si>
  <si>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</si>
  <si>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</si>
  <si>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</si>
  <si>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</si>
  <si>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</si>
  <si>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</si>
  <si>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</si>
  <si>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</si>
  <si>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</si>
  <si>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</si>
  <si>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</si>
  <si>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</si>
  <si>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</si>
  <si>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</si>
  <si>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</si>
  <si>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</si>
  <si>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</si>
  <si>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</si>
  <si>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</si>
  <si>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</si>
  <si>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</si>
  <si>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</si>
  <si>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</si>
  <si>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</si>
  <si>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</si>
  <si>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</si>
  <si>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</si>
  <si>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</si>
  <si>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</si>
  <si>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</si>
  <si>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</si>
  <si>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</si>
  <si>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</si>
  <si>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</si>
  <si>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</si>
  <si>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</si>
  <si>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</si>
  <si>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</si>
  <si>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</si>
  <si>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</si>
  <si>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</si>
  <si>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</si>
  <si>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</si>
  <si>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</si>
  <si>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</si>
  <si>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</si>
  <si>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</si>
  <si>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</si>
  <si>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</si>
  <si>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</si>
  <si>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</si>
  <si>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</si>
  <si>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</si>
  <si>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</si>
  <si>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</si>
  <si>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</si>
  <si>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</si>
  <si>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</si>
  <si>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</si>
  <si>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</si>
  <si>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</si>
  <si>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</si>
  <si>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</si>
  <si>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</si>
  <si>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</si>
  <si>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</si>
  <si>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</si>
  <si>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</si>
  <si>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</si>
  <si>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</si>
  <si>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</si>
  <si>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</si>
  <si>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</si>
  <si>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</si>
  <si>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</si>
  <si>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</si>
  <si>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</si>
  <si>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</si>
  <si>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</si>
  <si>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</si>
  <si>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</si>
  <si>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</si>
  <si>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</si>
  <si>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</si>
  <si>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</si>
  <si>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</si>
  <si>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</si>
  <si>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</si>
  <si>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</si>
  <si>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</si>
  <si>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</si>
  <si>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</si>
  <si>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</si>
  <si>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</si>
  <si>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</si>
  <si>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</si>
  <si>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</si>
  <si>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</si>
  <si>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</si>
  <si>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</si>
  <si>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</si>
  <si>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</si>
  <si>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</si>
  <si>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</si>
  <si>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</si>
  <si>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</si>
  <si>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</si>
  <si>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</si>
  <si>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</si>
  <si>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</si>
  <si>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</si>
  <si>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</si>
  <si>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</si>
  <si>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</si>
  <si>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</si>
  <si>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</si>
  <si>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</si>
  <si>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</si>
  <si>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</si>
  <si>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</si>
  <si>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</si>
  <si>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</si>
  <si>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</si>
  <si>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</si>
  <si>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</si>
  <si>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</si>
  <si>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</si>
  <si>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</si>
  <si>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</si>
  <si>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</si>
  <si>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</si>
  <si>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</si>
  <si>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</si>
  <si>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</si>
  <si>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</si>
  <si>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</si>
  <si>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</si>
  <si>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</si>
  <si>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</si>
  <si>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</si>
  <si>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</si>
  <si>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</si>
  <si>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</si>
  <si>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</si>
  <si>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</si>
  <si>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</si>
  <si>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</si>
  <si>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</si>
  <si>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</si>
  <si>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</si>
  <si>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</si>
  <si>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</si>
  <si>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</si>
  <si>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</si>
  <si>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</si>
  <si>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</si>
  <si>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</si>
  <si>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</si>
  <si>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</si>
  <si>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</si>
  <si>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</si>
  <si>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</si>
  <si>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</si>
  <si>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</si>
  <si>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</si>
  <si>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</si>
  <si>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</si>
  <si>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</si>
  <si>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</si>
  <si>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</si>
  <si>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</si>
  <si>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</si>
  <si>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</si>
  <si>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</si>
  <si>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</si>
  <si>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</si>
  <si>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</si>
  <si>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</si>
  <si>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</si>
  <si>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</si>
  <si>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</si>
  <si>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</si>
  <si>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</si>
  <si>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</si>
  <si>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</si>
  <si>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</si>
  <si>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</si>
  <si>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</si>
  <si>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</si>
  <si>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</si>
  <si>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</si>
  <si>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</si>
  <si>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</si>
  <si>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</si>
  <si>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</si>
  <si>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</si>
  <si>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</si>
  <si>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</si>
  <si>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</si>
  <si>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</si>
  <si>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</si>
  <si>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</si>
  <si>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</si>
  <si>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</si>
  <si>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</si>
  <si>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</si>
  <si>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</si>
  <si>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</si>
  <si>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</si>
  <si>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</si>
  <si>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</si>
  <si>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</si>
  <si>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</si>
  <si>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</si>
  <si>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</si>
  <si>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</si>
  <si>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</si>
  <si>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</si>
  <si>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</si>
  <si>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</si>
  <si>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</si>
  <si>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</si>
  <si>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</si>
  <si>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</si>
  <si>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</si>
  <si>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</si>
  <si>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</si>
  <si>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</si>
  <si>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</si>
  <si>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</si>
  <si>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</si>
  <si>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</si>
  <si>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</si>
  <si>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</si>
  <si>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</si>
  <si>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</si>
  <si>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</si>
  <si>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</si>
  <si>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</si>
  <si>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</si>
  <si>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</si>
  <si>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</si>
  <si>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</si>
  <si>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</si>
  <si>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</si>
  <si>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</si>
  <si>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</si>
  <si>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</si>
  <si>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</si>
  <si>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</si>
  <si>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</si>
  <si>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</si>
  <si>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</si>
  <si>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</si>
  <si>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</si>
  <si>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</si>
  <si>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</si>
  <si>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</si>
  <si>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</si>
  <si>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</si>
  <si>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</si>
  <si>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</si>
  <si>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</si>
  <si>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</si>
  <si>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</si>
  <si>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</si>
  <si>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</si>
  <si>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</si>
  <si>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</si>
  <si>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</si>
  <si>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</si>
  <si>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</si>
  <si>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</si>
  <si>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</si>
  <si>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</si>
  <si>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</si>
  <si>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</si>
  <si>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</si>
  <si>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</si>
  <si>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</si>
  <si>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</si>
  <si>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</si>
  <si>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</si>
  <si>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</si>
  <si>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</si>
  <si>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</si>
  <si>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</si>
  <si>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</si>
  <si>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</si>
  <si>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</si>
  <si>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</si>
  <si>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</si>
  <si>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</si>
  <si>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</si>
  <si>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</si>
  <si>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</si>
  <si>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</si>
  <si>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</si>
  <si>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</si>
  <si>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</si>
  <si>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</si>
  <si>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</si>
  <si>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</si>
  <si>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</si>
  <si>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</si>
  <si>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</si>
  <si>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</si>
  <si>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</si>
  <si>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</si>
  <si>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</si>
  <si>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</si>
  <si>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</si>
  <si>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</si>
  <si>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</si>
  <si>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</si>
  <si>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</si>
  <si>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</si>
  <si>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</si>
  <si>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</si>
  <si>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</si>
  <si>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</si>
  <si>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</si>
  <si>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</si>
  <si>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</si>
  <si>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</si>
  <si>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</si>
  <si>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</si>
  <si>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</si>
  <si>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</si>
  <si>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</si>
  <si>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</si>
  <si>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</si>
  <si>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</si>
  <si>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</si>
  <si>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</si>
  <si>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</si>
  <si>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</si>
  <si>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</si>
  <si>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</si>
  <si>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</si>
  <si>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</si>
  <si>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</si>
  <si>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</si>
  <si>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</si>
  <si>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</si>
  <si>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</si>
  <si>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</si>
  <si>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</si>
  <si>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</si>
  <si>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</si>
  <si>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</si>
  <si>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</si>
  <si>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</si>
  <si>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</si>
  <si>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</si>
  <si>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</si>
  <si>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</si>
  <si>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</si>
  <si>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</si>
  <si>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</si>
  <si>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</si>
  <si>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</si>
  <si>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</si>
  <si>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</si>
  <si>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</si>
  <si>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</si>
  <si>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</si>
  <si>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</si>
  <si>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</si>
  <si>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</si>
  <si>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</si>
  <si>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</si>
  <si>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</si>
  <si>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</si>
  <si>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</si>
  <si>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</si>
  <si>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</si>
  <si>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</si>
  <si>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</si>
  <si>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</si>
  <si>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</si>
  <si>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</si>
  <si>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</si>
  <si>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</si>
  <si>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</si>
  <si>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</si>
  <si>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</si>
  <si>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</si>
  <si>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</si>
  <si>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</si>
  <si>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</si>
  <si>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</si>
  <si>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</si>
  <si>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</si>
  <si>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</si>
  <si>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</si>
  <si>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</si>
  <si>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</si>
  <si>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</si>
  <si>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</si>
  <si>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</si>
  <si>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</si>
  <si>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</si>
  <si>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</si>
  <si>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</si>
  <si>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</si>
  <si>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</si>
  <si>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</si>
  <si>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</si>
  <si>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</si>
  <si>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</si>
  <si>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</si>
  <si>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</si>
  <si>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</si>
  <si>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</si>
  <si>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</si>
  <si>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</si>
  <si>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</si>
  <si>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</si>
  <si>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</si>
  <si>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</si>
  <si>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</si>
  <si>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</si>
  <si>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</si>
  <si>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</si>
  <si>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</si>
  <si>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</si>
  <si>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</si>
  <si>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</si>
  <si>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</si>
  <si>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</si>
  <si>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</si>
  <si>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</si>
  <si>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</si>
  <si>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</si>
  <si>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</si>
  <si>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</si>
  <si>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</si>
  <si>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</si>
  <si>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</si>
  <si>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</si>
  <si>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</si>
  <si>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</si>
  <si>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</si>
  <si>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</si>
  <si>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</si>
  <si>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</si>
  <si>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</si>
  <si>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</si>
  <si>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</si>
  <si>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</si>
  <si>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</si>
  <si>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</si>
  <si>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</si>
  <si>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</si>
  <si>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</si>
  <si>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</si>
  <si>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</si>
  <si>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</si>
  <si>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</si>
  <si>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</si>
  <si>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</si>
  <si>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</si>
  <si>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</si>
  <si>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</si>
  <si>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</si>
  <si>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</si>
  <si>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</si>
  <si>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</si>
  <si>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</si>
  <si>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</si>
  <si>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</si>
  <si>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</si>
  <si>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</si>
  <si>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</si>
  <si>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</si>
  <si>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</si>
  <si>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</si>
  <si>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</si>
  <si>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</si>
  <si>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</si>
  <si>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</si>
  <si>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</si>
  <si>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</si>
  <si>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</si>
  <si>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</si>
  <si>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</si>
  <si>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</si>
  <si>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</si>
  <si>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</si>
  <si>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</si>
  <si>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</si>
  <si>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</si>
  <si>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</si>
  <si>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</si>
  <si>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</si>
  <si>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</si>
  <si>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</si>
  <si>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</si>
  <si>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</si>
  <si>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</si>
  <si>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</si>
  <si>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</si>
  <si>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</si>
  <si>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</si>
  <si>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</si>
  <si>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</si>
  <si>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</si>
  <si>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</si>
  <si>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</si>
  <si>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</si>
  <si>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</si>
  <si>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</si>
  <si>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</si>
  <si>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</si>
  <si>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</si>
  <si>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</si>
  <si>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</si>
  <si>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</si>
  <si>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</si>
  <si>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</si>
  <si>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</si>
  <si>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</si>
  <si>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</si>
  <si>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</si>
  <si>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</si>
  <si>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</si>
  <si>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</si>
  <si>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</si>
  <si>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</si>
  <si>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</si>
  <si>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</si>
  <si>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</si>
  <si>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</si>
  <si>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</si>
  <si>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</si>
  <si>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</si>
  <si>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</si>
  <si>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</si>
  <si>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</si>
  <si>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</si>
  <si>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</si>
  <si>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</si>
  <si>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</si>
  <si>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</si>
  <si>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</si>
  <si>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</si>
  <si>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</si>
  <si>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</si>
  <si>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</si>
  <si>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</si>
  <si>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</si>
  <si>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</si>
  <si>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</si>
  <si>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</si>
  <si>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</si>
  <si>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</si>
  <si>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</si>
  <si>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</si>
  <si>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</si>
  <si>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</si>
  <si>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</si>
  <si>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</si>
  <si>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</si>
  <si>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</si>
  <si>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</si>
  <si>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</si>
  <si>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</si>
  <si>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</si>
  <si>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</si>
  <si>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</si>
  <si>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</si>
  <si>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</si>
  <si>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</si>
  <si>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</si>
  <si>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</si>
  <si>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</si>
  <si>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</si>
  <si>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</si>
  <si>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</si>
  <si>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</si>
  <si>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</si>
  <si>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</si>
  <si>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</si>
  <si>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</si>
  <si>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</si>
  <si>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</si>
  <si>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</si>
  <si>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</si>
  <si>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</si>
  <si>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</si>
  <si>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</si>
  <si>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</si>
  <si>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</si>
  <si>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</si>
  <si>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</si>
  <si>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</si>
  <si>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</si>
  <si>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</si>
  <si>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</si>
  <si>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</si>
  <si>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</si>
  <si>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</si>
  <si>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</si>
  <si>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</si>
  <si>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</si>
  <si>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</si>
  <si>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</si>
  <si>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</si>
  <si>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</si>
  <si>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</si>
  <si>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</si>
  <si>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</si>
  <si>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</si>
  <si>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</si>
  <si>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</si>
  <si>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</si>
  <si>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</si>
  <si>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</si>
  <si>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</si>
  <si>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</si>
  <si>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</si>
  <si>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</si>
  <si>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</si>
  <si>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</si>
  <si>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</si>
  <si>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</si>
  <si>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</si>
  <si>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</si>
  <si>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</si>
  <si>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</si>
  <si>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</si>
  <si>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</si>
  <si>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</si>
  <si>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</si>
  <si>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</si>
  <si>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</si>
  <si>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</si>
  <si>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</si>
  <si>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</si>
  <si>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</si>
  <si>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</si>
  <si>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</si>
  <si>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</si>
  <si>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</si>
  <si>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</si>
  <si>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</si>
  <si>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</si>
  <si>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</si>
  <si>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</si>
  <si>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</si>
  <si>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</si>
  <si>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</si>
  <si>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</si>
  <si>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</si>
  <si>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</si>
  <si>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</si>
  <si>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</si>
  <si>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</si>
  <si>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</si>
  <si>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</si>
  <si>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</si>
  <si>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</si>
  <si>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</si>
  <si>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</si>
  <si>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</si>
  <si>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</si>
  <si>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</si>
  <si>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Total Employee</t>
  </si>
  <si>
    <t>Attrition count</t>
  </si>
  <si>
    <t>Average of Age</t>
  </si>
  <si>
    <t>Average age</t>
  </si>
  <si>
    <t>Active Employee</t>
  </si>
  <si>
    <t>Attrition Rate</t>
  </si>
  <si>
    <t>Average of Job Satisfaction</t>
  </si>
  <si>
    <t>rating</t>
  </si>
  <si>
    <t>maximum rating</t>
  </si>
  <si>
    <t xml:space="preserve"> </t>
  </si>
  <si>
    <t>Row Labels</t>
  </si>
  <si>
    <t>Grand Total</t>
  </si>
  <si>
    <t>Sum of Employee Count</t>
  </si>
  <si>
    <t>job role</t>
  </si>
  <si>
    <t>attrition count</t>
  </si>
  <si>
    <t>Count of Attrition</t>
  </si>
  <si>
    <t>attrition</t>
  </si>
  <si>
    <t xml:space="preserve">marital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</si>
</sst>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scheme val="minor"/>
    </font>
  </fonts>
  <fills count="2">
    <fill>
      <patternFill patternType="none"/>
    </fill>
    <fill>
      <patternFill patternType="gray125"/>
    </fill>
  </fills>
  <borders count="11">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style="thin">
        <color rgb="FFABABAB"/>
      </right>
      <top style="thin">
        <color indexed="65"/>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1" fillId="0" borderId="0" xfId="0" applyFont="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1" applyFont="1"/>
    <xf numFmtId="164" fontId="0" fillId="0" borderId="0" xfId="0" applyNumberFormat="1"/>
    <xf numFmtId="1" fontId="0" fillId="0" borderId="0" xfId="0" applyNumberFormat="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10" xfId="0" applyBorder="1"/>
    <xf numFmtId="0" fontId="0" fillId="0" borderId="6" xfId="0" applyBorder="1" applyAlignment="1">
      <alignment horizontal="left"/>
    </xf>
    <xf numFmtId="10" fontId="0" fillId="0" borderId="3" xfId="0" applyNumberFormat="1" applyBorder="1"/>
    <xf numFmtId="10" fontId="0" fillId="0" borderId="10" xfId="0" applyNumberFormat="1" applyBorder="1"/>
    <xf numFmtId="10" fontId="0" fillId="0" borderId="4" xfId="0" applyNumberFormat="1" applyBorder="1"/>
  </cellXfs>
  <cellStyles count="2">
    <cellStyle name="Normal" xfId="0" builtinId="0"/>
    <cellStyle name="Percent" xfId="1" builtinId="5"/>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2"/>
      <tableStyleElement type="firstRowStripe" dxfId="1"/>
      <tableStyleElement type="secondRowStripe" dxfId="0"/>
    </tableStyle>
    <tableStyle name="Slicer Style 1" pivot="0" table="0" count="0" xr9:uid="{41107FC0-62DA-40B2-95F4-681AAA854A27}"/>
  </tableStyles>
  <colors>
    <mruColors>
      <color rgb="FF4A5D03"/>
      <color rgb="FFCC00FF"/>
      <color rgb="FF10A1A8"/>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51B-49EE-8098-F5188B29D7F1}"/>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F51B-49EE-8098-F5188B29D7F1}"/>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F51B-49EE-8098-F5188B29D7F1}"/>
            </c:ext>
          </c:extLst>
        </c:ser>
        <c:dLbls>
          <c:showLegendKey val="0"/>
          <c:showVal val="0"/>
          <c:showCatName val="0"/>
          <c:showSerName val="0"/>
          <c:showPercent val="0"/>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DATA_Excel.xlsx]Sheet9!PivotTable9</c:name>
    <c:fmtId val="0"/>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Under 25</c:v>
                </c:pt>
                <c:pt idx="3">
                  <c:v>45 - 54</c:v>
                </c:pt>
                <c:pt idx="4">
                  <c:v>Over 55</c:v>
                </c:pt>
              </c:strCache>
            </c:strRef>
          </c:cat>
          <c:val>
            <c:numRef>
              <c:f>Sheet9!$B$4:$B$9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883-456A-8180-CE6383B4D909}"/>
            </c:ext>
          </c:extLst>
        </c:ser>
        <c:dLbls>
          <c:dLblPos val="outEnd"/>
          <c:showLegendKey val="0"/>
          <c:showVal val="1"/>
          <c:showCatName val="0"/>
          <c:showSerName val="0"/>
          <c:showPercent val="0"/>
          <c:showBubbleSize val="0"/>
        </c:dLbls>
        <c:gapWidth val="219"/>
        <c:overlap val="-27"/>
        <c:axId val="1479512224"/>
        <c:axId val="1479513664"/>
      </c:barChart>
      <c:catAx>
        <c:axId val="147951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79513664"/>
        <c:crosses val="autoZero"/>
        <c:auto val="1"/>
        <c:lblAlgn val="ctr"/>
        <c:lblOffset val="100"/>
        <c:noMultiLvlLbl val="0"/>
      </c:catAx>
      <c:valAx>
        <c:axId val="1479513664"/>
        <c:scaling>
          <c:orientation val="minMax"/>
        </c:scaling>
        <c:delete val="1"/>
        <c:axPos val="l"/>
        <c:numFmt formatCode="General" sourceLinked="1"/>
        <c:majorTickMark val="none"/>
        <c:minorTickMark val="none"/>
        <c:tickLblPos val="nextTo"/>
        <c:crossAx val="147951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DATA_Excel.xlsx]Sheet3!PivotTable3</c:name>
    <c:fmtId val="11"/>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AB8-412F-ABED-A8E7022802CA}"/>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AB8-412F-ABED-A8E7022802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588</c:v>
                </c:pt>
                <c:pt idx="1">
                  <c:v>882</c:v>
                </c:pt>
              </c:numCache>
            </c:numRef>
          </c:val>
          <c:extLst>
            <c:ext xmlns:c16="http://schemas.microsoft.com/office/drawing/2014/chart" uri="{C3380CC4-5D6E-409C-BE32-E72D297353CC}">
              <c16:uniqueId val="{00000004-1AB8-412F-ABED-A8E7022802C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DATA_Excel.xlsx]Sheet4!PivotTable4</c:name>
    <c:fmtId val="4"/>
  </c:pivotSource>
  <c:chart>
    <c:autoTitleDeleted val="1"/>
    <c:pivotFmts>
      <c:pivotFmt>
        <c:idx val="0"/>
        <c:spPr>
          <a:solidFill>
            <a:schemeClr val="accent2"/>
          </a:solidFill>
          <a:ln>
            <a:no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53925077547125"/>
          <c:y val="5.1900815029700238E-2"/>
          <c:w val="0.73383905402083771"/>
          <c:h val="0.89814814814814814"/>
        </c:manualLayout>
      </c:layout>
      <c:barChart>
        <c:barDir val="bar"/>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Doctoral Degree</c:v>
                </c:pt>
                <c:pt idx="1">
                  <c:v>High School</c:v>
                </c:pt>
                <c:pt idx="2">
                  <c:v>Associates Degree</c:v>
                </c:pt>
                <c:pt idx="3">
                  <c:v>Master's Degree</c:v>
                </c:pt>
                <c:pt idx="4">
                  <c:v>Bachelor's Degree</c:v>
                </c:pt>
              </c:strCache>
            </c:strRef>
          </c:cat>
          <c:val>
            <c:numRef>
              <c:f>Sheet4!$B$4:$B$9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77F-40C0-9380-F39BB527445C}"/>
            </c:ext>
          </c:extLst>
        </c:ser>
        <c:dLbls>
          <c:dLblPos val="outEnd"/>
          <c:showLegendKey val="0"/>
          <c:showVal val="1"/>
          <c:showCatName val="0"/>
          <c:showSerName val="0"/>
          <c:showPercent val="0"/>
          <c:showBubbleSize val="0"/>
        </c:dLbls>
        <c:gapWidth val="182"/>
        <c:axId val="1575363856"/>
        <c:axId val="1575366736"/>
      </c:barChart>
      <c:catAx>
        <c:axId val="157536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75366736"/>
        <c:crosses val="autoZero"/>
        <c:auto val="1"/>
        <c:lblAlgn val="ctr"/>
        <c:lblOffset val="100"/>
        <c:noMultiLvlLbl val="0"/>
      </c:catAx>
      <c:valAx>
        <c:axId val="1575366736"/>
        <c:scaling>
          <c:orientation val="minMax"/>
        </c:scaling>
        <c:delete val="1"/>
        <c:axPos val="b"/>
        <c:numFmt formatCode="General" sourceLinked="1"/>
        <c:majorTickMark val="out"/>
        <c:minorTickMark val="none"/>
        <c:tickLblPos val="nextTo"/>
        <c:crossAx val="1575363856"/>
        <c:crosses val="autoZero"/>
        <c:crossBetween val="between"/>
      </c:valAx>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DATA_Excel.xlsx]Sheet8!PivotTable8</c:name>
    <c:fmtId val="7"/>
  </c:pivotSource>
  <c:chart>
    <c:autoTitleDeleted val="1"/>
    <c:pivotFmts>
      <c:pivotFmt>
        <c:idx val="0"/>
        <c:spPr>
          <a:solidFill>
            <a:srgbClr val="002060"/>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rgbClr val="C00000"/>
          </a:solidFill>
          <a:ln w="19050">
            <a:solidFill>
              <a:schemeClr val="tx1">
                <a:lumMod val="95000"/>
                <a:lumOff val="5000"/>
              </a:schemeClr>
            </a:solidFill>
          </a:ln>
          <a:effectLst/>
        </c:spPr>
      </c:pivotFmt>
      <c:pivotFmt>
        <c:idx val="3"/>
        <c:spPr>
          <a:solidFill>
            <a:srgbClr val="4A5D03"/>
          </a:solidFill>
          <a:ln w="19050">
            <a:solidFill>
              <a:schemeClr val="tx1">
                <a:lumMod val="95000"/>
                <a:lumOff val="5000"/>
              </a:schemeClr>
            </a:solidFill>
          </a:ln>
          <a:effectLst/>
        </c:spPr>
      </c:pivotFmt>
      <c:pivotFmt>
        <c:idx val="4"/>
        <c:spPr>
          <a:solidFill>
            <a:srgbClr val="002060"/>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A5D03"/>
          </a:solidFill>
          <a:ln w="19050">
            <a:solidFill>
              <a:schemeClr val="tx1">
                <a:lumMod val="95000"/>
                <a:lumOff val="5000"/>
              </a:schemeClr>
            </a:solidFill>
          </a:ln>
          <a:effectLst/>
        </c:spPr>
      </c:pivotFmt>
      <c:pivotFmt>
        <c:idx val="6"/>
        <c:spPr>
          <a:solidFill>
            <a:schemeClr val="accent5">
              <a:lumMod val="50000"/>
            </a:schemeClr>
          </a:solidFill>
          <a:ln w="19050">
            <a:noFill/>
          </a:ln>
          <a:effectLst/>
        </c:spPr>
      </c:pivotFmt>
      <c:pivotFmt>
        <c:idx val="7"/>
        <c:spPr>
          <a:solidFill>
            <a:srgbClr val="C00000"/>
          </a:solidFill>
          <a:ln w="19050">
            <a:solidFill>
              <a:schemeClr val="tx1">
                <a:lumMod val="95000"/>
                <a:lumOff val="5000"/>
              </a:schemeClr>
            </a:solidFill>
          </a:ln>
          <a:effectLst/>
        </c:spPr>
      </c:pivotFmt>
      <c:pivotFmt>
        <c:idx val="8"/>
        <c:spPr>
          <a:solidFill>
            <a:srgbClr val="002060"/>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A5D03"/>
          </a:solidFill>
          <a:ln w="19050">
            <a:solidFill>
              <a:schemeClr val="tx1">
                <a:lumMod val="95000"/>
                <a:lumOff val="5000"/>
              </a:schemeClr>
            </a:solidFill>
          </a:ln>
          <a:effectLst/>
        </c:spPr>
      </c:pivotFmt>
      <c:pivotFmt>
        <c:idx val="10"/>
        <c:spPr>
          <a:solidFill>
            <a:schemeClr val="accent5">
              <a:lumMod val="50000"/>
            </a:schemeClr>
          </a:solidFill>
          <a:ln w="19050">
            <a:noFill/>
          </a:ln>
          <a:effectLst/>
        </c:spPr>
      </c:pivotFmt>
      <c:pivotFmt>
        <c:idx val="11"/>
        <c:spPr>
          <a:solidFill>
            <a:srgbClr val="C00000"/>
          </a:solidFill>
          <a:ln w="19050">
            <a:solidFill>
              <a:schemeClr val="tx1">
                <a:lumMod val="95000"/>
                <a:lumOff val="5000"/>
              </a:schemeClr>
            </a:solidFill>
          </a:ln>
          <a:effectLst/>
        </c:spPr>
      </c:pivotFmt>
    </c:pivotFmts>
    <c:plotArea>
      <c:layout/>
      <c:pieChart>
        <c:varyColors val="1"/>
        <c:ser>
          <c:idx val="0"/>
          <c:order val="0"/>
          <c:tx>
            <c:strRef>
              <c:f>Sheet8!$B$3</c:f>
              <c:strCache>
                <c:ptCount val="1"/>
                <c:pt idx="0">
                  <c:v>Total</c:v>
                </c:pt>
              </c:strCache>
            </c:strRef>
          </c:tx>
          <c:spPr>
            <a:solidFill>
              <a:srgbClr val="002060"/>
            </a:solidFill>
            <a:ln>
              <a:solidFill>
                <a:schemeClr val="tx1">
                  <a:lumMod val="95000"/>
                  <a:lumOff val="5000"/>
                </a:schemeClr>
              </a:solidFill>
            </a:ln>
          </c:spPr>
          <c:dPt>
            <c:idx val="0"/>
            <c:bubble3D val="0"/>
            <c:spPr>
              <a:solidFill>
                <a:srgbClr val="4A5D03"/>
              </a:solidFill>
              <a:ln w="19050">
                <a:solidFill>
                  <a:schemeClr val="tx1">
                    <a:lumMod val="95000"/>
                    <a:lumOff val="5000"/>
                  </a:schemeClr>
                </a:solidFill>
              </a:ln>
              <a:effectLst/>
            </c:spPr>
            <c:extLst>
              <c:ext xmlns:c16="http://schemas.microsoft.com/office/drawing/2014/chart" uri="{C3380CC4-5D6E-409C-BE32-E72D297353CC}">
                <c16:uniqueId val="{00000001-C530-4255-B7C0-03DAB85A508F}"/>
              </c:ext>
            </c:extLst>
          </c:dPt>
          <c:dPt>
            <c:idx val="1"/>
            <c:bubble3D val="0"/>
            <c:explosion val="3"/>
            <c:spPr>
              <a:solidFill>
                <a:schemeClr val="accent5">
                  <a:lumMod val="50000"/>
                </a:schemeClr>
              </a:solidFill>
              <a:ln w="19050">
                <a:noFill/>
              </a:ln>
              <a:effectLst/>
            </c:spPr>
            <c:extLst>
              <c:ext xmlns:c16="http://schemas.microsoft.com/office/drawing/2014/chart" uri="{C3380CC4-5D6E-409C-BE32-E72D297353CC}">
                <c16:uniqueId val="{00000003-C530-4255-B7C0-03DAB85A508F}"/>
              </c:ext>
            </c:extLst>
          </c:dPt>
          <c:dPt>
            <c:idx val="2"/>
            <c:bubble3D val="0"/>
            <c:spPr>
              <a:solidFill>
                <a:srgbClr val="C00000"/>
              </a:solidFill>
              <a:ln w="19050">
                <a:solidFill>
                  <a:schemeClr val="tx1">
                    <a:lumMod val="95000"/>
                    <a:lumOff val="5000"/>
                  </a:schemeClr>
                </a:solidFill>
              </a:ln>
              <a:effectLst/>
            </c:spPr>
            <c:extLst>
              <c:ext xmlns:c16="http://schemas.microsoft.com/office/drawing/2014/chart" uri="{C3380CC4-5D6E-409C-BE32-E72D297353CC}">
                <c16:uniqueId val="{00000005-C530-4255-B7C0-03DAB85A508F}"/>
              </c:ext>
            </c:extLst>
          </c:dPt>
          <c:cat>
            <c:strRef>
              <c:f>Sheet8!$A$4:$A$7</c:f>
              <c:strCache>
                <c:ptCount val="3"/>
                <c:pt idx="0">
                  <c:v>HR</c:v>
                </c:pt>
                <c:pt idx="1">
                  <c:v>R&amp;D</c:v>
                </c:pt>
                <c:pt idx="2">
                  <c:v>Sales</c:v>
                </c:pt>
              </c:strCache>
            </c:strRef>
          </c:cat>
          <c:val>
            <c:numRef>
              <c:f>Sheet8!$B$4:$B$7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C530-4255-B7C0-03DAB85A50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DATA_Excel.xlsx]Sheet9!PivotTable9</c:name>
    <c:fmtId val="3"/>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10741483300058E-2"/>
          <c:y val="4.0268456375838924E-2"/>
          <c:w val="0.9272125913359538"/>
          <c:h val="0.84698761648082577"/>
        </c:manualLayout>
      </c:layout>
      <c:barChart>
        <c:barDir val="col"/>
        <c:grouping val="clustered"/>
        <c:varyColors val="0"/>
        <c:ser>
          <c:idx val="0"/>
          <c:order val="0"/>
          <c:tx>
            <c:strRef>
              <c:f>Sheet9!$B$3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Under 25</c:v>
                </c:pt>
                <c:pt idx="3">
                  <c:v>45 - 54</c:v>
                </c:pt>
                <c:pt idx="4">
                  <c:v>Over 55</c:v>
                </c:pt>
              </c:strCache>
            </c:strRef>
          </c:cat>
          <c:val>
            <c:numRef>
              <c:f>Sheet9!$B$4:$B$9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EF3D-4503-AB23-7BBC1D919BBF}"/>
            </c:ext>
          </c:extLst>
        </c:ser>
        <c:dLbls>
          <c:dLblPos val="outEnd"/>
          <c:showLegendKey val="0"/>
          <c:showVal val="1"/>
          <c:showCatName val="0"/>
          <c:showSerName val="0"/>
          <c:showPercent val="0"/>
          <c:showBubbleSize val="0"/>
        </c:dLbls>
        <c:gapWidth val="219"/>
        <c:overlap val="-27"/>
        <c:axId val="1479512224"/>
        <c:axId val="1479513664"/>
      </c:barChart>
      <c:catAx>
        <c:axId val="147951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79513664"/>
        <c:crosses val="autoZero"/>
        <c:auto val="1"/>
        <c:lblAlgn val="ctr"/>
        <c:lblOffset val="100"/>
        <c:noMultiLvlLbl val="0"/>
      </c:catAx>
      <c:valAx>
        <c:axId val="1479513664"/>
        <c:scaling>
          <c:orientation val="minMax"/>
        </c:scaling>
        <c:delete val="1"/>
        <c:axPos val="l"/>
        <c:numFmt formatCode="General" sourceLinked="1"/>
        <c:majorTickMark val="none"/>
        <c:minorTickMark val="none"/>
        <c:tickLblPos val="nextTo"/>
        <c:crossAx val="147951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52-4EDC-B8A6-A735091C56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52-4EDC-B8A6-A735091C5686}"/>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87B8-4FC1-8102-D20C7F999A5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DATA_Excel.xlsx]Sheet3!PivotTable3</c:name>
    <c:fmtId val="1"/>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1E8-4549-A121-A9B0AECE5DAE}"/>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39AE-47A0-8C6B-2FC43696DF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588</c:v>
                </c:pt>
                <c:pt idx="1">
                  <c:v>882</c:v>
                </c:pt>
              </c:numCache>
            </c:numRef>
          </c:val>
          <c:extLst>
            <c:ext xmlns:c16="http://schemas.microsoft.com/office/drawing/2014/chart" uri="{C3380CC4-5D6E-409C-BE32-E72D297353CC}">
              <c16:uniqueId val="{00000000-39AE-47A0-8C6B-2FC43696DF0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DATA_Excel.xlsx]Sheet4!PivotTable4</c:name>
    <c:fmtId val="0"/>
  </c:pivotSource>
  <c:chart>
    <c:autoTitleDeleted val="1"/>
    <c:pivotFmts>
      <c:pivotFmt>
        <c:idx val="0"/>
        <c:spPr>
          <a:solidFill>
            <a:schemeClr val="accent2"/>
          </a:solidFill>
          <a:ln>
            <a:no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0514117045271"/>
          <c:y val="9.854518185226846E-2"/>
          <c:w val="0.73383905402083771"/>
          <c:h val="0.89814814814814814"/>
        </c:manualLayout>
      </c:layout>
      <c:barChart>
        <c:barDir val="bar"/>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Doctoral Degree</c:v>
                </c:pt>
                <c:pt idx="1">
                  <c:v>High School</c:v>
                </c:pt>
                <c:pt idx="2">
                  <c:v>Associates Degree</c:v>
                </c:pt>
                <c:pt idx="3">
                  <c:v>Master's Degree</c:v>
                </c:pt>
                <c:pt idx="4">
                  <c:v>Bachelor's Degree</c:v>
                </c:pt>
              </c:strCache>
            </c:strRef>
          </c:cat>
          <c:val>
            <c:numRef>
              <c:f>Sheet4!$B$4:$B$9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9590-434C-AB6A-B99A452CD4C4}"/>
            </c:ext>
          </c:extLst>
        </c:ser>
        <c:dLbls>
          <c:dLblPos val="outEnd"/>
          <c:showLegendKey val="0"/>
          <c:showVal val="1"/>
          <c:showCatName val="0"/>
          <c:showSerName val="0"/>
          <c:showPercent val="0"/>
          <c:showBubbleSize val="0"/>
        </c:dLbls>
        <c:gapWidth val="182"/>
        <c:axId val="1575363856"/>
        <c:axId val="1575366736"/>
      </c:barChart>
      <c:catAx>
        <c:axId val="157536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75366736"/>
        <c:crosses val="autoZero"/>
        <c:auto val="1"/>
        <c:lblAlgn val="ctr"/>
        <c:lblOffset val="100"/>
        <c:noMultiLvlLbl val="0"/>
      </c:catAx>
      <c:valAx>
        <c:axId val="1575366736"/>
        <c:scaling>
          <c:orientation val="minMax"/>
        </c:scaling>
        <c:delete val="1"/>
        <c:axPos val="b"/>
        <c:numFmt formatCode="General" sourceLinked="1"/>
        <c:majorTickMark val="out"/>
        <c:minorTickMark val="none"/>
        <c:tickLblPos val="nextTo"/>
        <c:crossAx val="1575363856"/>
        <c:crosses val="autoZero"/>
        <c:crossBetween val="between"/>
      </c:valAx>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DATA_Excel.xlsx]Sheet8!PivotTable8</c:name>
    <c:fmtId val="0"/>
  </c:pivotSource>
  <c:chart>
    <c:autoTitleDeleted val="1"/>
    <c:pivotFmts>
      <c:pivotFmt>
        <c:idx val="0"/>
        <c:spPr>
          <a:solidFill>
            <a:srgbClr val="002060"/>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rgbClr val="C00000"/>
          </a:solidFill>
          <a:ln w="19050">
            <a:solidFill>
              <a:schemeClr val="tx1">
                <a:lumMod val="95000"/>
                <a:lumOff val="5000"/>
              </a:schemeClr>
            </a:solidFill>
          </a:ln>
          <a:effectLst/>
        </c:spPr>
      </c:pivotFmt>
      <c:pivotFmt>
        <c:idx val="3"/>
        <c:spPr>
          <a:solidFill>
            <a:srgbClr val="4A5D03"/>
          </a:solidFill>
          <a:ln w="19050">
            <a:solidFill>
              <a:schemeClr val="tx1">
                <a:lumMod val="95000"/>
                <a:lumOff val="5000"/>
              </a:schemeClr>
            </a:solidFill>
          </a:ln>
          <a:effectLst/>
        </c:spPr>
      </c:pivotFmt>
    </c:pivotFmts>
    <c:plotArea>
      <c:layout/>
      <c:pieChart>
        <c:varyColors val="1"/>
        <c:ser>
          <c:idx val="0"/>
          <c:order val="0"/>
          <c:tx>
            <c:strRef>
              <c:f>Sheet8!$B$3</c:f>
              <c:strCache>
                <c:ptCount val="1"/>
                <c:pt idx="0">
                  <c:v>Total</c:v>
                </c:pt>
              </c:strCache>
            </c:strRef>
          </c:tx>
          <c:spPr>
            <a:solidFill>
              <a:srgbClr val="002060"/>
            </a:solidFill>
            <a:ln>
              <a:solidFill>
                <a:schemeClr val="tx1">
                  <a:lumMod val="95000"/>
                  <a:lumOff val="5000"/>
                </a:schemeClr>
              </a:solidFill>
            </a:ln>
          </c:spPr>
          <c:dPt>
            <c:idx val="0"/>
            <c:bubble3D val="0"/>
            <c:spPr>
              <a:solidFill>
                <a:srgbClr val="4A5D03"/>
              </a:solidFill>
              <a:ln w="19050">
                <a:solidFill>
                  <a:schemeClr val="tx1">
                    <a:lumMod val="95000"/>
                    <a:lumOff val="5000"/>
                  </a:schemeClr>
                </a:solidFill>
              </a:ln>
              <a:effectLst/>
            </c:spPr>
            <c:extLst>
              <c:ext xmlns:c16="http://schemas.microsoft.com/office/drawing/2014/chart" uri="{C3380CC4-5D6E-409C-BE32-E72D297353CC}">
                <c16:uniqueId val="{00000004-B927-4D7A-B58C-3BA501865658}"/>
              </c:ext>
            </c:extLst>
          </c:dPt>
          <c:dPt>
            <c:idx val="1"/>
            <c:bubble3D val="0"/>
            <c:explosion val="3"/>
            <c:spPr>
              <a:solidFill>
                <a:schemeClr val="accent5">
                  <a:lumMod val="50000"/>
                </a:schemeClr>
              </a:solidFill>
              <a:ln w="19050">
                <a:noFill/>
              </a:ln>
              <a:effectLst/>
            </c:spPr>
            <c:extLst>
              <c:ext xmlns:c16="http://schemas.microsoft.com/office/drawing/2014/chart" uri="{C3380CC4-5D6E-409C-BE32-E72D297353CC}">
                <c16:uniqueId val="{00000002-B927-4D7A-B58C-3BA501865658}"/>
              </c:ext>
            </c:extLst>
          </c:dPt>
          <c:dPt>
            <c:idx val="2"/>
            <c:bubble3D val="0"/>
            <c:spPr>
              <a:solidFill>
                <a:srgbClr val="C00000"/>
              </a:solidFill>
              <a:ln w="19050">
                <a:solidFill>
                  <a:schemeClr val="tx1">
                    <a:lumMod val="95000"/>
                    <a:lumOff val="5000"/>
                  </a:schemeClr>
                </a:solidFill>
              </a:ln>
              <a:effectLst/>
            </c:spPr>
            <c:extLst>
              <c:ext xmlns:c16="http://schemas.microsoft.com/office/drawing/2014/chart" uri="{C3380CC4-5D6E-409C-BE32-E72D297353CC}">
                <c16:uniqueId val="{00000003-B927-4D7A-B58C-3BA501865658}"/>
              </c:ext>
            </c:extLst>
          </c:dPt>
          <c:cat>
            <c:strRef>
              <c:f>Sheet8!$A$4:$A$7</c:f>
              <c:strCache>
                <c:ptCount val="3"/>
                <c:pt idx="0">
                  <c:v>HR</c:v>
                </c:pt>
                <c:pt idx="1">
                  <c:v>R&amp;D</c:v>
                </c:pt>
                <c:pt idx="2">
                  <c:v>Sales</c:v>
                </c:pt>
              </c:strCache>
            </c:strRef>
          </c:cat>
          <c:val>
            <c:numRef>
              <c:f>Sheet8!$B$4:$B$7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B927-4D7A-B58C-3BA5018656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CAE9B8CE-08A2-4329-8ECD-1ABA496E9340}">
          <cx:tx>
            <cx:txData>
              <cx:f>_xlchart.v1.1</cx:f>
              <cx:v>attrition count</cx:v>
            </cx:txData>
          </cx:tx>
          <cx:spPr>
            <a:ln>
              <a:solidFill>
                <a:schemeClr val="tx1"/>
              </a:solidFill>
            </a:ln>
          </cx:spPr>
          <cx:dataLabels pos="inEnd">
            <cx:visibility seriesName="0" categoryName="1" value="0"/>
          </cx:dataLabels>
          <cx:dataId val="0"/>
          <cx:layoutPr>
            <cx:parentLabelLayout val="overlapping"/>
          </cx:layoutPr>
        </cx:series>
      </cx:plotAreaRegion>
    </cx:plotArea>
  </cx:chart>
  <cx:spPr>
    <a:solidFill>
      <a:schemeClr val="tx2"/>
    </a:solidFill>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534FB7D6-197B-4F64-A624-6C8BEFEFE8B6}">
          <cx:tx>
            <cx:txData>
              <cx:f>_xlchart.v2.4</cx:f>
              <cx:v>attrition</cx:v>
            </cx:txData>
          </cx:tx>
          <cx:spPr>
            <a:solidFill>
              <a:schemeClr val="accent3">
                <a:lumMod val="75000"/>
              </a:schemeClr>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2"/>
                </a:solidFill>
              </a:defRPr>
            </a:pPr>
            <a:endParaRPr lang="en-US" sz="900" b="0" i="0" u="none" strike="noStrike" baseline="0">
              <a:solidFill>
                <a:schemeClr val="bg2"/>
              </a:solidFill>
              <a:latin typeface="Calibri"/>
              <a:cs typeface="Calibri"/>
            </a:endParaRPr>
          </a:p>
        </cx:txPr>
      </cx:axis>
    </cx:plotArea>
  </cx:chart>
  <cx:spPr>
    <a:solidFill>
      <a:schemeClr val="tx2"/>
    </a:solidFill>
    <a:ln>
      <a:solidFill>
        <a:schemeClr val="tx2"/>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CAE9B8CE-08A2-4329-8ECD-1ABA496E9340}">
          <cx:tx>
            <cx:txData>
              <cx:f>_xlchart.v1.7</cx:f>
              <cx:v>attrition count</cx:v>
            </cx:txData>
          </cx:tx>
          <cx:dataLabels pos="inEnd">
            <cx:visibility seriesName="0" categoryName="1" value="0"/>
          </cx:dataLabels>
          <cx:dataId val="0"/>
          <cx:layoutPr>
            <cx:parentLabelLayout val="overlapping"/>
          </cx:layoutPr>
        </cx:series>
      </cx:plotAreaRegion>
    </cx:plotArea>
  </cx:chart>
  <cx:spPr>
    <a:solidFill>
      <a:schemeClr val="tx2"/>
    </a:solidFill>
    <a:ln>
      <a:solidFill>
        <a:schemeClr val="tx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534FB7D6-197B-4F64-A624-6C8BEFEFE8B6}">
          <cx:tx>
            <cx:txData>
              <cx:f>_xlchart.v2.10</cx:f>
              <cx:v>attrition</cx:v>
            </cx:txData>
          </cx:tx>
          <cx:spPr>
            <a:solidFill>
              <a:schemeClr val="accent3">
                <a:lumMod val="75000"/>
              </a:schemeClr>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2"/>
                </a:solidFill>
              </a:defRPr>
            </a:pPr>
            <a:endParaRPr lang="en-US" sz="900" b="0" i="0" u="none" strike="noStrike" baseline="0">
              <a:solidFill>
                <a:schemeClr val="bg2"/>
              </a:solidFill>
              <a:latin typeface="Calibri"/>
              <a:cs typeface="Calibri"/>
            </a:endParaRPr>
          </a:p>
        </cx:txPr>
      </cx:axis>
    </cx:plotArea>
  </cx:chart>
  <cx:spPr>
    <a:solidFill>
      <a:schemeClr val="tx2"/>
    </a:solidFill>
    <a:ln>
      <a:solidFill>
        <a:schemeClr val="tx2"/>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microsoft.com/office/2014/relationships/chartEx" Target="../charts/chartEx1.xml"/><Relationship Id="rId10" Type="http://schemas.openxmlformats.org/officeDocument/2006/relationships/image" Target="../media/image3.svg"/><Relationship Id="rId4" Type="http://schemas.openxmlformats.org/officeDocument/2006/relationships/chart" Target="../charts/chart3.xml"/><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571500</xdr:colOff>
      <xdr:row>1</xdr:row>
      <xdr:rowOff>161925</xdr:rowOff>
    </xdr:from>
    <xdr:ext cx="16783050" cy="7477125"/>
    <xdr:grpSp>
      <xdr:nvGrpSpPr>
        <xdr:cNvPr id="2" name="Shape 2">
          <a:extLst>
            <a:ext uri="{FF2B5EF4-FFF2-40B4-BE49-F238E27FC236}">
              <a16:creationId xmlns:a16="http://schemas.microsoft.com/office/drawing/2014/main" id="{00000000-0008-0000-0200-000002000000}"/>
            </a:ext>
          </a:extLst>
        </xdr:cNvPr>
        <xdr:cNvGrpSpPr/>
      </xdr:nvGrpSpPr>
      <xdr:grpSpPr>
        <a:xfrm>
          <a:off x="1219200" y="352425"/>
          <a:ext cx="16783050" cy="7477125"/>
          <a:chOff x="0" y="41438"/>
          <a:chExt cx="10692000" cy="7477125"/>
        </a:xfrm>
        <a:solidFill>
          <a:schemeClr val="tx2">
            <a:lumMod val="95000"/>
            <a:lumOff val="5000"/>
          </a:schemeClr>
        </a:solidFill>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41438"/>
            <a:ext cx="10692000" cy="7477125"/>
            <a:chOff x="1752600" y="190500"/>
            <a:chExt cx="13468350" cy="7776000"/>
          </a:xfrm>
          <a:grpFill/>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grp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accent4">
                    <a:lumMod val="75000"/>
                  </a:schemeClr>
                </a:solidFill>
              </a:endParaRPr>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accent4">
                      <a:lumMod val="75000"/>
                    </a:schemeClr>
                  </a:solidFill>
                  <a:latin typeface="Calibri"/>
                  <a:ea typeface="Calibri"/>
                  <a:cs typeface="Calibri"/>
                  <a:sym typeface="Calibri"/>
                </a:rPr>
                <a:t>`</a:t>
              </a:r>
              <a:endParaRPr sz="1400">
                <a:solidFill>
                  <a:schemeClr val="accent4">
                    <a:lumMod val="75000"/>
                  </a:schemeClr>
                </a:solidFill>
              </a:endParaRPr>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0899"/>
              <a:ext cx="7691601" cy="834001"/>
            </a:xfrm>
            <a:prstGeom prst="roundRect">
              <a:avLst>
                <a:gd name="adj" fmla="val 10000"/>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accent4">
                    <a:lumMod val="75000"/>
                  </a:schemeClr>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grpSp>
          <xdr:nvGrpSpPr>
            <xdr:cNvPr id="9" name="Shape 9">
              <a:extLst>
                <a:ext uri="{FF2B5EF4-FFF2-40B4-BE49-F238E27FC236}">
                  <a16:creationId xmlns:a16="http://schemas.microsoft.com/office/drawing/2014/main" id="{00000000-0008-0000-0200-000009000000}"/>
                </a:ext>
              </a:extLst>
            </xdr:cNvPr>
            <xdr:cNvGrpSpPr/>
          </xdr:nvGrpSpPr>
          <xdr:grpSpPr>
            <a:xfrm>
              <a:off x="1860967" y="1215714"/>
              <a:ext cx="13274258" cy="998848"/>
              <a:chOff x="1861094" y="1215714"/>
              <a:chExt cx="13388431" cy="998848"/>
            </a:xfrm>
            <a:grpFill/>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1861094" y="1215714"/>
                <a:ext cx="2618308" cy="998848"/>
              </a:xfrm>
              <a:prstGeom prst="roundRect">
                <a:avLst>
                  <a:gd name="adj" fmla="val 6048"/>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4562068" y="1215714"/>
                <a:ext cx="2602058" cy="998848"/>
              </a:xfrm>
              <a:prstGeom prst="roundRect">
                <a:avLst>
                  <a:gd name="adj" fmla="val 6048"/>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7246792" y="1215714"/>
                <a:ext cx="2602058" cy="998848"/>
              </a:xfrm>
              <a:prstGeom prst="roundRect">
                <a:avLst>
                  <a:gd name="adj" fmla="val 6048"/>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9947130" y="1215714"/>
                <a:ext cx="2602058" cy="998848"/>
              </a:xfrm>
              <a:prstGeom prst="roundRect">
                <a:avLst>
                  <a:gd name="adj" fmla="val 6048"/>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sp macro="" textlink="">
            <xdr:nvSpPr>
              <xdr:cNvPr id="14" name="Shape 14">
                <a:extLst>
                  <a:ext uri="{FF2B5EF4-FFF2-40B4-BE49-F238E27FC236}">
                    <a16:creationId xmlns:a16="http://schemas.microsoft.com/office/drawing/2014/main" id="{00000000-0008-0000-0200-00000E000000}"/>
                  </a:ext>
                </a:extLst>
              </xdr:cNvPr>
              <xdr:cNvSpPr/>
            </xdr:nvSpPr>
            <xdr:spPr>
              <a:xfrm>
                <a:off x="12647467" y="1215714"/>
                <a:ext cx="2602058" cy="998848"/>
              </a:xfrm>
              <a:prstGeom prst="roundRect">
                <a:avLst>
                  <a:gd name="adj" fmla="val 6048"/>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grpSp>
        <xdr:grpSp>
          <xdr:nvGrpSpPr>
            <xdr:cNvPr id="15" name="Shape 15">
              <a:extLst>
                <a:ext uri="{FF2B5EF4-FFF2-40B4-BE49-F238E27FC236}">
                  <a16:creationId xmlns:a16="http://schemas.microsoft.com/office/drawing/2014/main" id="{00000000-0008-0000-0200-00000F000000}"/>
                </a:ext>
              </a:extLst>
            </xdr:cNvPr>
            <xdr:cNvGrpSpPr/>
          </xdr:nvGrpSpPr>
          <xdr:grpSpPr>
            <a:xfrm>
              <a:off x="1847145" y="5162550"/>
              <a:ext cx="3867930" cy="2709509"/>
              <a:chOff x="1847145" y="2304895"/>
              <a:chExt cx="3867930" cy="2772878"/>
            </a:xfrm>
            <a:grpFill/>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1847145" y="2304895"/>
                <a:ext cx="3867930" cy="2772878"/>
              </a:xfrm>
              <a:prstGeom prst="roundRect">
                <a:avLst>
                  <a:gd name="adj" fmla="val 3303"/>
                </a:avLst>
              </a:prstGeom>
              <a:solidFill>
                <a:schemeClr val="tx2">
                  <a:lumMod val="95000"/>
                  <a:lumOff val="5000"/>
                </a:schemeClr>
              </a:solidFill>
              <a:ln w="12700" cap="flat" cmpd="sng">
                <a:solidFill>
                  <a:schemeClr val="bg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cxnSp macro="">
            <xdr:nvCxnSpPr>
              <xdr:cNvPr id="17" name="Shape 17">
                <a:extLst>
                  <a:ext uri="{FF2B5EF4-FFF2-40B4-BE49-F238E27FC236}">
                    <a16:creationId xmlns:a16="http://schemas.microsoft.com/office/drawing/2014/main" id="{00000000-0008-0000-0200-000011000000}"/>
                  </a:ext>
                </a:extLst>
              </xdr:cNvPr>
              <xdr:cNvCxnSpPr/>
            </xdr:nvCxnSpPr>
            <xdr:spPr>
              <a:xfrm rot="10800000" flipH="1">
                <a:off x="1963706" y="2678637"/>
                <a:ext cx="3608419" cy="5300"/>
              </a:xfrm>
              <a:prstGeom prst="straightConnector1">
                <a:avLst/>
              </a:prstGeom>
              <a:grpFill/>
              <a:ln w="12700" cap="flat" cmpd="sng">
                <a:solidFill>
                  <a:srgbClr val="7F7F7F"/>
                </a:solidFill>
                <a:prstDash val="solid"/>
                <a:miter lim="800000"/>
                <a:headEnd type="none" w="sm" len="sm"/>
                <a:tailEnd type="none" w="sm" len="sm"/>
              </a:ln>
            </xdr:spPr>
          </xdr:cxnSp>
        </xdr:grpSp>
        <xdr:cxnSp macro="">
          <xdr:nvCxnSpPr>
            <xdr:cNvPr id="18" name="Shape 18">
              <a:extLst>
                <a:ext uri="{FF2B5EF4-FFF2-40B4-BE49-F238E27FC236}">
                  <a16:creationId xmlns:a16="http://schemas.microsoft.com/office/drawing/2014/main" id="{00000000-0008-0000-0200-000012000000}"/>
                </a:ext>
              </a:extLst>
            </xdr:cNvPr>
            <xdr:cNvCxnSpPr/>
          </xdr:nvCxnSpPr>
          <xdr:spPr>
            <a:xfrm flipH="1">
              <a:off x="6021356" y="2667000"/>
              <a:ext cx="4464000" cy="2650"/>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9" name="Shape 19">
              <a:extLst>
                <a:ext uri="{FF2B5EF4-FFF2-40B4-BE49-F238E27FC236}">
                  <a16:creationId xmlns:a16="http://schemas.microsoft.com/office/drawing/2014/main" id="{00000000-0008-0000-0200-000013000000}"/>
                </a:ext>
              </a:extLst>
            </xdr:cNvPr>
            <xdr:cNvSpPr/>
          </xdr:nvSpPr>
          <xdr:spPr>
            <a:xfrm>
              <a:off x="10744199" y="2304895"/>
              <a:ext cx="4381501" cy="2772878"/>
            </a:xfrm>
            <a:prstGeom prst="roundRect">
              <a:avLst>
                <a:gd name="adj" fmla="val 3303"/>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cxnSp macro="">
          <xdr:nvCxnSpPr>
            <xdr:cNvPr id="20" name="Shape 20">
              <a:extLst>
                <a:ext uri="{FF2B5EF4-FFF2-40B4-BE49-F238E27FC236}">
                  <a16:creationId xmlns:a16="http://schemas.microsoft.com/office/drawing/2014/main" id="{00000000-0008-0000-0200-000014000000}"/>
                </a:ext>
              </a:extLst>
            </xdr:cNvPr>
            <xdr:cNvCxnSpPr/>
          </xdr:nvCxnSpPr>
          <xdr:spPr>
            <a:xfrm rot="10800000" flipH="1">
              <a:off x="10917205" y="2678637"/>
              <a:ext cx="4068000" cy="5300"/>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200-000015000000}"/>
                </a:ext>
              </a:extLst>
            </xdr:cNvPr>
            <xdr:cNvSpPr/>
          </xdr:nvSpPr>
          <xdr:spPr>
            <a:xfrm>
              <a:off x="1847145" y="2314576"/>
              <a:ext cx="3867930" cy="2739640"/>
            </a:xfrm>
            <a:prstGeom prst="roundRect">
              <a:avLst>
                <a:gd name="adj" fmla="val 3303"/>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cxnSp macro="">
          <xdr:nvCxnSpPr>
            <xdr:cNvPr id="22" name="Shape 22">
              <a:extLst>
                <a:ext uri="{FF2B5EF4-FFF2-40B4-BE49-F238E27FC236}">
                  <a16:creationId xmlns:a16="http://schemas.microsoft.com/office/drawing/2014/main" id="{00000000-0008-0000-0200-000016000000}"/>
                </a:ext>
              </a:extLst>
            </xdr:cNvPr>
            <xdr:cNvCxnSpPr/>
          </xdr:nvCxnSpPr>
          <xdr:spPr>
            <a:xfrm rot="10800000" flipH="1">
              <a:off x="1963706" y="2666813"/>
              <a:ext cx="3608419" cy="5265"/>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200-000017000000}"/>
                </a:ext>
              </a:extLst>
            </xdr:cNvPr>
            <xdr:cNvSpPr/>
          </xdr:nvSpPr>
          <xdr:spPr>
            <a:xfrm>
              <a:off x="5809545" y="5162550"/>
              <a:ext cx="3564000" cy="2709509"/>
            </a:xfrm>
            <a:prstGeom prst="roundRect">
              <a:avLst>
                <a:gd name="adj" fmla="val 3303"/>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cxnSp macro="">
          <xdr:nvCxnSpPr>
            <xdr:cNvPr id="24" name="Shape 24">
              <a:extLst>
                <a:ext uri="{FF2B5EF4-FFF2-40B4-BE49-F238E27FC236}">
                  <a16:creationId xmlns:a16="http://schemas.microsoft.com/office/drawing/2014/main" id="{00000000-0008-0000-0200-000018000000}"/>
                </a:ext>
              </a:extLst>
            </xdr:cNvPr>
            <xdr:cNvCxnSpPr/>
          </xdr:nvCxnSpPr>
          <xdr:spPr>
            <a:xfrm rot="10800000" flipH="1">
              <a:off x="6009569" y="5524500"/>
              <a:ext cx="3096000" cy="5179"/>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200-000019000000}"/>
                </a:ext>
              </a:extLst>
            </xdr:cNvPr>
            <xdr:cNvSpPr/>
          </xdr:nvSpPr>
          <xdr:spPr>
            <a:xfrm>
              <a:off x="9467145" y="5162550"/>
              <a:ext cx="2844000" cy="2700000"/>
            </a:xfrm>
            <a:prstGeom prst="roundRect">
              <a:avLst>
                <a:gd name="adj" fmla="val 3303"/>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cxnSp macro="">
          <xdr:nvCxnSpPr>
            <xdr:cNvPr id="26" name="Shape 26">
              <a:extLst>
                <a:ext uri="{FF2B5EF4-FFF2-40B4-BE49-F238E27FC236}">
                  <a16:creationId xmlns:a16="http://schemas.microsoft.com/office/drawing/2014/main" id="{00000000-0008-0000-0200-00001A000000}"/>
                </a:ext>
              </a:extLst>
            </xdr:cNvPr>
            <xdr:cNvCxnSpPr/>
          </xdr:nvCxnSpPr>
          <xdr:spPr>
            <a:xfrm rot="10800000" flipH="1">
              <a:off x="9686219" y="5524500"/>
              <a:ext cx="2448000" cy="5179"/>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200-00001B000000}"/>
                </a:ext>
              </a:extLst>
            </xdr:cNvPr>
            <xdr:cNvSpPr/>
          </xdr:nvSpPr>
          <xdr:spPr>
            <a:xfrm>
              <a:off x="12419895" y="5162550"/>
              <a:ext cx="2700000" cy="2700000"/>
            </a:xfrm>
            <a:prstGeom prst="roundRect">
              <a:avLst>
                <a:gd name="adj" fmla="val 3303"/>
              </a:avLst>
            </a:prstGeom>
            <a:solidFill>
              <a:schemeClr val="tx2">
                <a:lumMod val="95000"/>
                <a:lumOff val="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accent4">
                    <a:lumMod val="75000"/>
                  </a:schemeClr>
                </a:solidFill>
              </a:endParaRPr>
            </a:p>
          </xdr:txBody>
        </xdr:sp>
        <xdr:cxnSp macro="">
          <xdr:nvCxnSpPr>
            <xdr:cNvPr id="28" name="Shape 28">
              <a:extLst>
                <a:ext uri="{FF2B5EF4-FFF2-40B4-BE49-F238E27FC236}">
                  <a16:creationId xmlns:a16="http://schemas.microsoft.com/office/drawing/2014/main" id="{00000000-0008-0000-0200-00001C000000}"/>
                </a:ext>
              </a:extLst>
            </xdr:cNvPr>
            <xdr:cNvCxnSpPr/>
          </xdr:nvCxnSpPr>
          <xdr:spPr>
            <a:xfrm rot="10800000" flipH="1">
              <a:off x="12543719" y="5514975"/>
              <a:ext cx="2448000" cy="5179"/>
            </a:xfrm>
            <a:prstGeom prst="straightConnector1">
              <a:avLst/>
            </a:prstGeom>
            <a:grp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209550</xdr:colOff>
      <xdr:row>7</xdr:row>
      <xdr:rowOff>19050</xdr:rowOff>
    </xdr:from>
    <xdr:to>
      <xdr:col>5</xdr:col>
      <xdr:colOff>400050</xdr:colOff>
      <xdr:row>9</xdr:row>
      <xdr:rowOff>0</xdr:rowOff>
    </xdr:to>
    <xdr:sp macro="" textlink="">
      <xdr:nvSpPr>
        <xdr:cNvPr id="54" name="TextBox 53">
          <a:extLst>
            <a:ext uri="{FF2B5EF4-FFF2-40B4-BE49-F238E27FC236}">
              <a16:creationId xmlns:a16="http://schemas.microsoft.com/office/drawing/2014/main" id="{19986D21-AD5A-CE4D-9E85-137CA9D1C06F}"/>
            </a:ext>
          </a:extLst>
        </xdr:cNvPr>
        <xdr:cNvSpPr txBox="1"/>
      </xdr:nvSpPr>
      <xdr:spPr>
        <a:xfrm>
          <a:off x="1504950" y="1352550"/>
          <a:ext cx="2133600" cy="361950"/>
        </a:xfrm>
        <a:prstGeom prst="rect">
          <a:avLst/>
        </a:prstGeom>
        <a:solidFill>
          <a:schemeClr val="tx2">
            <a:lumMod val="95000"/>
            <a:lumOff val="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2"/>
              </a:solidFill>
            </a:rPr>
            <a:t>Total</a:t>
          </a:r>
          <a:r>
            <a:rPr lang="en-IN" sz="1600" b="1" baseline="0">
              <a:solidFill>
                <a:schemeClr val="bg2"/>
              </a:solidFill>
            </a:rPr>
            <a:t> Employee</a:t>
          </a:r>
          <a:endParaRPr lang="en-IN" sz="1600" b="1">
            <a:solidFill>
              <a:schemeClr val="bg2"/>
            </a:solidFill>
          </a:endParaRPr>
        </a:p>
      </xdr:txBody>
    </xdr:sp>
    <xdr:clientData/>
  </xdr:twoCellAnchor>
  <xdr:twoCellAnchor>
    <xdr:from>
      <xdr:col>7</xdr:col>
      <xdr:colOff>266700</xdr:colOff>
      <xdr:row>7</xdr:row>
      <xdr:rowOff>0</xdr:rowOff>
    </xdr:from>
    <xdr:to>
      <xdr:col>11</xdr:col>
      <xdr:colOff>419100</xdr:colOff>
      <xdr:row>9</xdr:row>
      <xdr:rowOff>0</xdr:rowOff>
    </xdr:to>
    <xdr:sp macro="" textlink="">
      <xdr:nvSpPr>
        <xdr:cNvPr id="55" name="TextBox 54">
          <a:extLst>
            <a:ext uri="{FF2B5EF4-FFF2-40B4-BE49-F238E27FC236}">
              <a16:creationId xmlns:a16="http://schemas.microsoft.com/office/drawing/2014/main" id="{D5447EEE-F666-6CD6-3218-940CB0135882}"/>
            </a:ext>
          </a:extLst>
        </xdr:cNvPr>
        <xdr:cNvSpPr txBox="1"/>
      </xdr:nvSpPr>
      <xdr:spPr>
        <a:xfrm>
          <a:off x="4800600" y="1333500"/>
          <a:ext cx="2743200" cy="38100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2"/>
              </a:solidFill>
            </a:rPr>
            <a:t>Attrition Count</a:t>
          </a:r>
        </a:p>
      </xdr:txBody>
    </xdr:sp>
    <xdr:clientData/>
  </xdr:twoCellAnchor>
  <xdr:twoCellAnchor>
    <xdr:from>
      <xdr:col>12</xdr:col>
      <xdr:colOff>342900</xdr:colOff>
      <xdr:row>7</xdr:row>
      <xdr:rowOff>57150</xdr:rowOff>
    </xdr:from>
    <xdr:to>
      <xdr:col>16</xdr:col>
      <xdr:colOff>628650</xdr:colOff>
      <xdr:row>9</xdr:row>
      <xdr:rowOff>76200</xdr:rowOff>
    </xdr:to>
    <xdr:sp macro="" textlink="">
      <xdr:nvSpPr>
        <xdr:cNvPr id="56" name="TextBox 55">
          <a:extLst>
            <a:ext uri="{FF2B5EF4-FFF2-40B4-BE49-F238E27FC236}">
              <a16:creationId xmlns:a16="http://schemas.microsoft.com/office/drawing/2014/main" id="{C952F4AF-A221-FE7B-C058-03ADC8D2DAC6}"/>
            </a:ext>
          </a:extLst>
        </xdr:cNvPr>
        <xdr:cNvSpPr txBox="1"/>
      </xdr:nvSpPr>
      <xdr:spPr>
        <a:xfrm>
          <a:off x="8115300" y="1390650"/>
          <a:ext cx="2876550" cy="40005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2"/>
              </a:solidFill>
            </a:rPr>
            <a:t>Average Age</a:t>
          </a:r>
        </a:p>
      </xdr:txBody>
    </xdr:sp>
    <xdr:clientData/>
  </xdr:twoCellAnchor>
  <xdr:twoCellAnchor>
    <xdr:from>
      <xdr:col>17</xdr:col>
      <xdr:colOff>381000</xdr:colOff>
      <xdr:row>7</xdr:row>
      <xdr:rowOff>76200</xdr:rowOff>
    </xdr:from>
    <xdr:to>
      <xdr:col>22</xdr:col>
      <xdr:colOff>133350</xdr:colOff>
      <xdr:row>9</xdr:row>
      <xdr:rowOff>38100</xdr:rowOff>
    </xdr:to>
    <xdr:sp macro="" textlink="">
      <xdr:nvSpPr>
        <xdr:cNvPr id="57" name="TextBox 56">
          <a:extLst>
            <a:ext uri="{FF2B5EF4-FFF2-40B4-BE49-F238E27FC236}">
              <a16:creationId xmlns:a16="http://schemas.microsoft.com/office/drawing/2014/main" id="{214F24CE-8E04-490D-A081-8CEA55EAB5C5}"/>
            </a:ext>
          </a:extLst>
        </xdr:cNvPr>
        <xdr:cNvSpPr txBox="1"/>
      </xdr:nvSpPr>
      <xdr:spPr>
        <a:xfrm>
          <a:off x="11391900" y="1409700"/>
          <a:ext cx="2990850" cy="3429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2"/>
              </a:solidFill>
            </a:rPr>
            <a:t>Active Employee</a:t>
          </a:r>
        </a:p>
      </xdr:txBody>
    </xdr:sp>
    <xdr:clientData/>
  </xdr:twoCellAnchor>
  <xdr:twoCellAnchor>
    <xdr:from>
      <xdr:col>22</xdr:col>
      <xdr:colOff>457200</xdr:colOff>
      <xdr:row>7</xdr:row>
      <xdr:rowOff>38100</xdr:rowOff>
    </xdr:from>
    <xdr:to>
      <xdr:col>26</xdr:col>
      <xdr:colOff>266700</xdr:colOff>
      <xdr:row>10</xdr:row>
      <xdr:rowOff>38100</xdr:rowOff>
    </xdr:to>
    <xdr:sp macro="" textlink="">
      <xdr:nvSpPr>
        <xdr:cNvPr id="58" name="TextBox 57">
          <a:extLst>
            <a:ext uri="{FF2B5EF4-FFF2-40B4-BE49-F238E27FC236}">
              <a16:creationId xmlns:a16="http://schemas.microsoft.com/office/drawing/2014/main" id="{1937B92C-330D-4981-C15A-B478CCDAE8EA}"/>
            </a:ext>
          </a:extLst>
        </xdr:cNvPr>
        <xdr:cNvSpPr txBox="1"/>
      </xdr:nvSpPr>
      <xdr:spPr>
        <a:xfrm>
          <a:off x="14706600" y="1371600"/>
          <a:ext cx="2400300" cy="5715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2"/>
              </a:solidFill>
            </a:rPr>
            <a:t>Attrition Rate</a:t>
          </a:r>
        </a:p>
      </xdr:txBody>
    </xdr:sp>
    <xdr:clientData/>
  </xdr:twoCellAnchor>
  <xdr:twoCellAnchor>
    <xdr:from>
      <xdr:col>2</xdr:col>
      <xdr:colOff>400050</xdr:colOff>
      <xdr:row>9</xdr:row>
      <xdr:rowOff>152400</xdr:rowOff>
    </xdr:from>
    <xdr:to>
      <xdr:col>6</xdr:col>
      <xdr:colOff>361950</xdr:colOff>
      <xdr:row>11</xdr:row>
      <xdr:rowOff>114300</xdr:rowOff>
    </xdr:to>
    <xdr:sp macro="" textlink="KPI!A7">
      <xdr:nvSpPr>
        <xdr:cNvPr id="59" name="TextBox 58">
          <a:extLst>
            <a:ext uri="{FF2B5EF4-FFF2-40B4-BE49-F238E27FC236}">
              <a16:creationId xmlns:a16="http://schemas.microsoft.com/office/drawing/2014/main" id="{F6F02E43-8F3B-46CA-AF26-B29B6FC5F777}"/>
            </a:ext>
          </a:extLst>
        </xdr:cNvPr>
        <xdr:cNvSpPr txBox="1"/>
      </xdr:nvSpPr>
      <xdr:spPr>
        <a:xfrm>
          <a:off x="1695450" y="1866900"/>
          <a:ext cx="2552700" cy="3429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000000"/>
              </a:solidFill>
              <a:latin typeface="Calibri"/>
              <a:cs typeface="Calibri"/>
            </a:rPr>
            <a:t>                  </a:t>
          </a:r>
          <a:fld id="{DC93FA4A-D57B-4963-BC8C-5B5C44CEECF5}" type="TxLink">
            <a:rPr lang="en-US" sz="2400" b="1" i="0" u="none" strike="noStrike">
              <a:solidFill>
                <a:schemeClr val="accent4">
                  <a:lumMod val="75000"/>
                </a:schemeClr>
              </a:solidFill>
              <a:latin typeface="Calibri"/>
              <a:cs typeface="Calibri"/>
            </a:rPr>
            <a:pPr/>
            <a:t>1470</a:t>
          </a:fld>
          <a:endParaRPr lang="en-IN" sz="2400" b="1">
            <a:solidFill>
              <a:schemeClr val="accent4">
                <a:lumMod val="75000"/>
              </a:schemeClr>
            </a:solidFill>
          </a:endParaRPr>
        </a:p>
      </xdr:txBody>
    </xdr:sp>
    <xdr:clientData/>
  </xdr:twoCellAnchor>
  <xdr:twoCellAnchor>
    <xdr:from>
      <xdr:col>7</xdr:col>
      <xdr:colOff>171450</xdr:colOff>
      <xdr:row>9</xdr:row>
      <xdr:rowOff>152400</xdr:rowOff>
    </xdr:from>
    <xdr:to>
      <xdr:col>11</xdr:col>
      <xdr:colOff>381000</xdr:colOff>
      <xdr:row>11</xdr:row>
      <xdr:rowOff>133350</xdr:rowOff>
    </xdr:to>
    <xdr:sp macro="" textlink="KPI!B7">
      <xdr:nvSpPr>
        <xdr:cNvPr id="60" name="TextBox 59">
          <a:extLst>
            <a:ext uri="{FF2B5EF4-FFF2-40B4-BE49-F238E27FC236}">
              <a16:creationId xmlns:a16="http://schemas.microsoft.com/office/drawing/2014/main" id="{1131C6BC-54E6-C9D7-9BC6-BE5F64AAD230}"/>
            </a:ext>
          </a:extLst>
        </xdr:cNvPr>
        <xdr:cNvSpPr txBox="1"/>
      </xdr:nvSpPr>
      <xdr:spPr>
        <a:xfrm>
          <a:off x="4705350" y="1866900"/>
          <a:ext cx="2800350" cy="36195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000000"/>
              </a:solidFill>
              <a:latin typeface="Calibri"/>
              <a:cs typeface="Calibri"/>
            </a:rPr>
            <a:t>                       </a:t>
          </a:r>
          <a:fld id="{0DB5EEB1-858F-4686-81F6-02ADAE6F1628}" type="TxLink">
            <a:rPr lang="en-US" sz="2400" b="1" i="0" u="none" strike="noStrike">
              <a:solidFill>
                <a:schemeClr val="accent4">
                  <a:lumMod val="75000"/>
                </a:schemeClr>
              </a:solidFill>
              <a:latin typeface="Calibri"/>
              <a:cs typeface="Calibri"/>
            </a:rPr>
            <a:pPr/>
            <a:t>237</a:t>
          </a:fld>
          <a:endParaRPr lang="en-US" sz="2400" b="1">
            <a:solidFill>
              <a:schemeClr val="accent4">
                <a:lumMod val="75000"/>
              </a:schemeClr>
            </a:solidFill>
          </a:endParaRPr>
        </a:p>
      </xdr:txBody>
    </xdr:sp>
    <xdr:clientData/>
  </xdr:twoCellAnchor>
  <xdr:twoCellAnchor>
    <xdr:from>
      <xdr:col>12</xdr:col>
      <xdr:colOff>400050</xdr:colOff>
      <xdr:row>9</xdr:row>
      <xdr:rowOff>95250</xdr:rowOff>
    </xdr:from>
    <xdr:to>
      <xdr:col>16</xdr:col>
      <xdr:colOff>552450</xdr:colOff>
      <xdr:row>11</xdr:row>
      <xdr:rowOff>95250</xdr:rowOff>
    </xdr:to>
    <xdr:sp macro="" textlink="KPI!C7">
      <xdr:nvSpPr>
        <xdr:cNvPr id="61" name="TextBox 60">
          <a:extLst>
            <a:ext uri="{FF2B5EF4-FFF2-40B4-BE49-F238E27FC236}">
              <a16:creationId xmlns:a16="http://schemas.microsoft.com/office/drawing/2014/main" id="{5322C5A9-07A7-2CBF-A8C7-DF7BBC590D65}"/>
            </a:ext>
          </a:extLst>
        </xdr:cNvPr>
        <xdr:cNvSpPr txBox="1"/>
      </xdr:nvSpPr>
      <xdr:spPr>
        <a:xfrm>
          <a:off x="8172450" y="1809750"/>
          <a:ext cx="2743200" cy="3810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000000"/>
              </a:solidFill>
              <a:latin typeface="Calibri"/>
              <a:cs typeface="Calibri"/>
            </a:rPr>
            <a:t>                      </a:t>
          </a:r>
          <a:fld id="{3B551434-28AF-4EC7-A3E7-CC30419AB2EE}" type="TxLink">
            <a:rPr lang="en-US" sz="2400" b="1" i="0" u="none" strike="noStrike">
              <a:solidFill>
                <a:schemeClr val="accent4">
                  <a:lumMod val="75000"/>
                </a:schemeClr>
              </a:solidFill>
              <a:latin typeface="Calibri"/>
              <a:cs typeface="Calibri"/>
            </a:rPr>
            <a:pPr/>
            <a:t>37</a:t>
          </a:fld>
          <a:endParaRPr lang="en-IN" sz="2400" b="1">
            <a:solidFill>
              <a:schemeClr val="accent4">
                <a:lumMod val="75000"/>
              </a:schemeClr>
            </a:solidFill>
          </a:endParaRPr>
        </a:p>
      </xdr:txBody>
    </xdr:sp>
    <xdr:clientData/>
  </xdr:twoCellAnchor>
  <xdr:twoCellAnchor>
    <xdr:from>
      <xdr:col>17</xdr:col>
      <xdr:colOff>342900</xdr:colOff>
      <xdr:row>9</xdr:row>
      <xdr:rowOff>57151</xdr:rowOff>
    </xdr:from>
    <xdr:to>
      <xdr:col>21</xdr:col>
      <xdr:colOff>381000</xdr:colOff>
      <xdr:row>11</xdr:row>
      <xdr:rowOff>129153</xdr:rowOff>
    </xdr:to>
    <xdr:sp macro="" textlink="KPI!D7">
      <xdr:nvSpPr>
        <xdr:cNvPr id="62" name="TextBox 61">
          <a:extLst>
            <a:ext uri="{FF2B5EF4-FFF2-40B4-BE49-F238E27FC236}">
              <a16:creationId xmlns:a16="http://schemas.microsoft.com/office/drawing/2014/main" id="{BFC62511-3585-2E86-A259-24A50FD84166}"/>
            </a:ext>
          </a:extLst>
        </xdr:cNvPr>
        <xdr:cNvSpPr txBox="1"/>
      </xdr:nvSpPr>
      <xdr:spPr>
        <a:xfrm>
          <a:off x="11320866" y="1800710"/>
          <a:ext cx="2621151" cy="45946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000000"/>
              </a:solidFill>
              <a:latin typeface="Calibri"/>
              <a:cs typeface="Calibri"/>
            </a:rPr>
            <a:t>                       </a:t>
          </a:r>
          <a:fld id="{B70A4067-9FCC-401E-ADFB-071EFD0A1C62}" type="TxLink">
            <a:rPr lang="en-US" sz="2400" b="1" i="0" u="none" strike="noStrike">
              <a:solidFill>
                <a:schemeClr val="accent4">
                  <a:lumMod val="75000"/>
                </a:schemeClr>
              </a:solidFill>
              <a:latin typeface="Calibri"/>
              <a:cs typeface="Calibri"/>
            </a:rPr>
            <a:pPr/>
            <a:t>1233</a:t>
          </a:fld>
          <a:endParaRPr lang="en-IN" sz="2400" b="1">
            <a:solidFill>
              <a:schemeClr val="accent4">
                <a:lumMod val="75000"/>
              </a:schemeClr>
            </a:solidFill>
          </a:endParaRPr>
        </a:p>
      </xdr:txBody>
    </xdr:sp>
    <xdr:clientData/>
  </xdr:twoCellAnchor>
  <xdr:twoCellAnchor>
    <xdr:from>
      <xdr:col>22</xdr:col>
      <xdr:colOff>476250</xdr:colOff>
      <xdr:row>9</xdr:row>
      <xdr:rowOff>152400</xdr:rowOff>
    </xdr:from>
    <xdr:to>
      <xdr:col>26</xdr:col>
      <xdr:colOff>419100</xdr:colOff>
      <xdr:row>11</xdr:row>
      <xdr:rowOff>114300</xdr:rowOff>
    </xdr:to>
    <xdr:sp macro="" textlink="KPI!F7">
      <xdr:nvSpPr>
        <xdr:cNvPr id="63" name="TextBox 62">
          <a:extLst>
            <a:ext uri="{FF2B5EF4-FFF2-40B4-BE49-F238E27FC236}">
              <a16:creationId xmlns:a16="http://schemas.microsoft.com/office/drawing/2014/main" id="{96A31774-C090-66F3-31AD-B9DF36794D28}"/>
            </a:ext>
          </a:extLst>
        </xdr:cNvPr>
        <xdr:cNvSpPr txBox="1"/>
      </xdr:nvSpPr>
      <xdr:spPr>
        <a:xfrm>
          <a:off x="14725650" y="1866900"/>
          <a:ext cx="2533650" cy="3429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000000"/>
              </a:solidFill>
              <a:latin typeface="Calibri"/>
              <a:cs typeface="Calibri"/>
            </a:rPr>
            <a:t>                    </a:t>
          </a:r>
          <a:fld id="{5EA22892-A1DA-474C-A043-4E37D909F1D8}" type="TxLink">
            <a:rPr lang="en-US" sz="2400" b="1" i="0" u="none" strike="noStrike">
              <a:solidFill>
                <a:schemeClr val="accent4">
                  <a:lumMod val="75000"/>
                </a:schemeClr>
              </a:solidFill>
              <a:latin typeface="Calibri"/>
              <a:cs typeface="Calibri"/>
            </a:rPr>
            <a:pPr/>
            <a:t>16%</a:t>
          </a:fld>
          <a:endParaRPr lang="en-IN" sz="2400" b="1">
            <a:solidFill>
              <a:schemeClr val="accent4">
                <a:lumMod val="75000"/>
              </a:schemeClr>
            </a:solidFill>
          </a:endParaRPr>
        </a:p>
      </xdr:txBody>
    </xdr:sp>
    <xdr:clientData/>
  </xdr:twoCellAnchor>
  <xdr:twoCellAnchor>
    <xdr:from>
      <xdr:col>3</xdr:col>
      <xdr:colOff>19050</xdr:colOff>
      <xdr:row>2</xdr:row>
      <xdr:rowOff>133350</xdr:rowOff>
    </xdr:from>
    <xdr:to>
      <xdr:col>15</xdr:col>
      <xdr:colOff>133350</xdr:colOff>
      <xdr:row>5</xdr:row>
      <xdr:rowOff>171450</xdr:rowOff>
    </xdr:to>
    <xdr:sp macro="" textlink="">
      <xdr:nvSpPr>
        <xdr:cNvPr id="64" name="TextBox 63">
          <a:extLst>
            <a:ext uri="{FF2B5EF4-FFF2-40B4-BE49-F238E27FC236}">
              <a16:creationId xmlns:a16="http://schemas.microsoft.com/office/drawing/2014/main" id="{BF4BFD7D-A9AD-2182-1B3C-7499867741B8}"/>
            </a:ext>
          </a:extLst>
        </xdr:cNvPr>
        <xdr:cNvSpPr txBox="1"/>
      </xdr:nvSpPr>
      <xdr:spPr>
        <a:xfrm>
          <a:off x="1962150" y="514350"/>
          <a:ext cx="7886700" cy="60960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t>         </a:t>
          </a:r>
          <a:r>
            <a:rPr lang="en-IN" sz="3600">
              <a:solidFill>
                <a:srgbClr val="FF0000"/>
              </a:solidFill>
            </a:rPr>
            <a:t>HR ANALYTICS DASHBOARD</a:t>
          </a:r>
        </a:p>
      </xdr:txBody>
    </xdr:sp>
    <xdr:clientData/>
  </xdr:twoCellAnchor>
  <xdr:oneCellAnchor>
    <xdr:from>
      <xdr:col>2</xdr:col>
      <xdr:colOff>419101</xdr:colOff>
      <xdr:row>3</xdr:row>
      <xdr:rowOff>0</xdr:rowOff>
    </xdr:from>
    <xdr:ext cx="781050" cy="523875"/>
    <xdr:pic>
      <xdr:nvPicPr>
        <xdr:cNvPr id="65" name="image1.png">
          <a:extLst>
            <a:ext uri="{FF2B5EF4-FFF2-40B4-BE49-F238E27FC236}">
              <a16:creationId xmlns:a16="http://schemas.microsoft.com/office/drawing/2014/main" id="{12CEA6FD-5BC4-4598-8192-57AE2B055F0C}"/>
            </a:ext>
          </a:extLst>
        </xdr:cNvPr>
        <xdr:cNvPicPr preferRelativeResize="0"/>
      </xdr:nvPicPr>
      <xdr:blipFill>
        <a:blip xmlns:r="http://schemas.openxmlformats.org/officeDocument/2006/relationships" r:embed="rId1" cstate="print"/>
        <a:stretch>
          <a:fillRect/>
        </a:stretch>
      </xdr:blipFill>
      <xdr:spPr>
        <a:xfrm>
          <a:off x="1714501" y="571500"/>
          <a:ext cx="781050" cy="523875"/>
        </a:xfrm>
        <a:prstGeom prst="rect">
          <a:avLst/>
        </a:prstGeom>
        <a:noFill/>
      </xdr:spPr>
    </xdr:pic>
    <xdr:clientData fLocksWithSheet="0"/>
  </xdr:oneCellAnchor>
  <xdr:twoCellAnchor>
    <xdr:from>
      <xdr:col>25</xdr:col>
      <xdr:colOff>285750</xdr:colOff>
      <xdr:row>2</xdr:row>
      <xdr:rowOff>95250</xdr:rowOff>
    </xdr:from>
    <xdr:to>
      <xdr:col>26</xdr:col>
      <xdr:colOff>800100</xdr:colOff>
      <xdr:row>6</xdr:row>
      <xdr:rowOff>0</xdr:rowOff>
    </xdr:to>
    <xdr:graphicFrame macro="">
      <xdr:nvGraphicFramePr>
        <xdr:cNvPr id="69" name="Chart 68">
          <a:extLst>
            <a:ext uri="{FF2B5EF4-FFF2-40B4-BE49-F238E27FC236}">
              <a16:creationId xmlns:a16="http://schemas.microsoft.com/office/drawing/2014/main" id="{9375FFF4-F477-46BD-AE7F-8DBA38F6F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457200</xdr:colOff>
      <xdr:row>3</xdr:row>
      <xdr:rowOff>19050</xdr:rowOff>
    </xdr:from>
    <xdr:to>
      <xdr:col>23</xdr:col>
      <xdr:colOff>552450</xdr:colOff>
      <xdr:row>6</xdr:row>
      <xdr:rowOff>0</xdr:rowOff>
    </xdr:to>
    <xdr:sp macro="" textlink="">
      <xdr:nvSpPr>
        <xdr:cNvPr id="70" name="TextBox 69">
          <a:extLst>
            <a:ext uri="{FF2B5EF4-FFF2-40B4-BE49-F238E27FC236}">
              <a16:creationId xmlns:a16="http://schemas.microsoft.com/office/drawing/2014/main" id="{F0DAC88D-B6A4-670C-7B2E-F1D08DB257CB}"/>
            </a:ext>
          </a:extLst>
        </xdr:cNvPr>
        <xdr:cNvSpPr txBox="1"/>
      </xdr:nvSpPr>
      <xdr:spPr>
        <a:xfrm>
          <a:off x="12115800" y="590550"/>
          <a:ext cx="3333750" cy="55245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accent6">
                  <a:lumMod val="75000"/>
                </a:schemeClr>
              </a:solidFill>
            </a:rPr>
            <a:t>Job Satisfaction</a:t>
          </a:r>
          <a:r>
            <a:rPr lang="en-IN" sz="2400" baseline="0">
              <a:solidFill>
                <a:schemeClr val="accent6">
                  <a:lumMod val="75000"/>
                </a:schemeClr>
              </a:solidFill>
            </a:rPr>
            <a:t> Rating</a:t>
          </a:r>
          <a:endParaRPr lang="en-IN" sz="2400">
            <a:solidFill>
              <a:schemeClr val="accent6">
                <a:lumMod val="75000"/>
              </a:schemeClr>
            </a:solidFill>
          </a:endParaRPr>
        </a:p>
      </xdr:txBody>
    </xdr:sp>
    <xdr:clientData/>
  </xdr:twoCellAnchor>
  <xdr:twoCellAnchor>
    <xdr:from>
      <xdr:col>23</xdr:col>
      <xdr:colOff>514350</xdr:colOff>
      <xdr:row>3</xdr:row>
      <xdr:rowOff>19050</xdr:rowOff>
    </xdr:from>
    <xdr:to>
      <xdr:col>25</xdr:col>
      <xdr:colOff>285750</xdr:colOff>
      <xdr:row>5</xdr:row>
      <xdr:rowOff>171450</xdr:rowOff>
    </xdr:to>
    <xdr:sp macro="" textlink="RATING!$B$6">
      <xdr:nvSpPr>
        <xdr:cNvPr id="71" name="TextBox 70">
          <a:extLst>
            <a:ext uri="{FF2B5EF4-FFF2-40B4-BE49-F238E27FC236}">
              <a16:creationId xmlns:a16="http://schemas.microsoft.com/office/drawing/2014/main" id="{E7C4951A-76ED-37EB-BA62-7F2ACD2AC734}"/>
            </a:ext>
          </a:extLst>
        </xdr:cNvPr>
        <xdr:cNvSpPr txBox="1"/>
      </xdr:nvSpPr>
      <xdr:spPr>
        <a:xfrm>
          <a:off x="15411450" y="590550"/>
          <a:ext cx="1066800" cy="5334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13DC62-12B1-42A2-9EFA-664135FDFB42}" type="TxLink">
            <a:rPr lang="en-US" sz="2800" b="0" i="0" u="none" strike="noStrike">
              <a:solidFill>
                <a:schemeClr val="accent6">
                  <a:lumMod val="75000"/>
                </a:schemeClr>
              </a:solidFill>
              <a:latin typeface="Calibri"/>
              <a:cs typeface="Calibri"/>
            </a:rPr>
            <a:pPr/>
            <a:t>2.6</a:t>
          </a:fld>
          <a:endParaRPr lang="en-IN" sz="2800">
            <a:solidFill>
              <a:schemeClr val="accent6">
                <a:lumMod val="75000"/>
              </a:schemeClr>
            </a:solidFill>
          </a:endParaRPr>
        </a:p>
      </xdr:txBody>
    </xdr:sp>
    <xdr:clientData/>
  </xdr:twoCellAnchor>
  <xdr:twoCellAnchor>
    <xdr:from>
      <xdr:col>2</xdr:col>
      <xdr:colOff>114300</xdr:colOff>
      <xdr:row>14</xdr:row>
      <xdr:rowOff>0</xdr:rowOff>
    </xdr:from>
    <xdr:to>
      <xdr:col>9</xdr:col>
      <xdr:colOff>228600</xdr:colOff>
      <xdr:row>26</xdr:row>
      <xdr:rowOff>38100</xdr:rowOff>
    </xdr:to>
    <xdr:graphicFrame macro="">
      <xdr:nvGraphicFramePr>
        <xdr:cNvPr id="72" name="Chart 71">
          <a:extLst>
            <a:ext uri="{FF2B5EF4-FFF2-40B4-BE49-F238E27FC236}">
              <a16:creationId xmlns:a16="http://schemas.microsoft.com/office/drawing/2014/main" id="{B2CAAA09-5A8D-4B97-8637-81F7B35A5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xdr:colOff>
      <xdr:row>14</xdr:row>
      <xdr:rowOff>76200</xdr:rowOff>
    </xdr:from>
    <xdr:to>
      <xdr:col>18</xdr:col>
      <xdr:colOff>514350</xdr:colOff>
      <xdr:row>25</xdr:row>
      <xdr:rowOff>171450</xdr:rowOff>
    </xdr:to>
    <xdr:graphicFrame macro="">
      <xdr:nvGraphicFramePr>
        <xdr:cNvPr id="74" name="Chart 73">
          <a:extLst>
            <a:ext uri="{FF2B5EF4-FFF2-40B4-BE49-F238E27FC236}">
              <a16:creationId xmlns:a16="http://schemas.microsoft.com/office/drawing/2014/main" id="{9FE66B8B-1554-4D0B-A325-445115348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171450</xdr:colOff>
      <xdr:row>13</xdr:row>
      <xdr:rowOff>152400</xdr:rowOff>
    </xdr:from>
    <xdr:to>
      <xdr:col>27</xdr:col>
      <xdr:colOff>190500</xdr:colOff>
      <xdr:row>26</xdr:row>
      <xdr:rowOff>57149</xdr:rowOff>
    </xdr:to>
    <mc:AlternateContent xmlns:mc="http://schemas.openxmlformats.org/markup-compatibility/2006">
      <mc:Choice xmlns:cx1="http://schemas.microsoft.com/office/drawing/2015/9/8/chartex" Requires="cx1">
        <xdr:graphicFrame macro="">
          <xdr:nvGraphicFramePr>
            <xdr:cNvPr id="75" name="Chart 74">
              <a:extLst>
                <a:ext uri="{FF2B5EF4-FFF2-40B4-BE49-F238E27FC236}">
                  <a16:creationId xmlns:a16="http://schemas.microsoft.com/office/drawing/2014/main" id="{F6F49316-FB8B-4F25-9252-9DBE94D7B8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477750" y="2628900"/>
              <a:ext cx="5410200" cy="23812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590551</xdr:colOff>
      <xdr:row>28</xdr:row>
      <xdr:rowOff>133350</xdr:rowOff>
    </xdr:from>
    <xdr:to>
      <xdr:col>22</xdr:col>
      <xdr:colOff>114301</xdr:colOff>
      <xdr:row>40</xdr:row>
      <xdr:rowOff>95250</xdr:rowOff>
    </xdr:to>
    <xdr:graphicFrame macro="">
      <xdr:nvGraphicFramePr>
        <xdr:cNvPr id="77" name="Chart 76">
          <a:extLst>
            <a:ext uri="{FF2B5EF4-FFF2-40B4-BE49-F238E27FC236}">
              <a16:creationId xmlns:a16="http://schemas.microsoft.com/office/drawing/2014/main" id="{2F725853-1B25-42B7-B6D4-BACE6536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152400</xdr:colOff>
      <xdr:row>28</xdr:row>
      <xdr:rowOff>133350</xdr:rowOff>
    </xdr:from>
    <xdr:to>
      <xdr:col>9</xdr:col>
      <xdr:colOff>209550</xdr:colOff>
      <xdr:row>40</xdr:row>
      <xdr:rowOff>76200</xdr:rowOff>
    </xdr:to>
    <xdr:graphicFrame macro="">
      <xdr:nvGraphicFramePr>
        <xdr:cNvPr id="78" name="Chart 77">
          <a:extLst>
            <a:ext uri="{FF2B5EF4-FFF2-40B4-BE49-F238E27FC236}">
              <a16:creationId xmlns:a16="http://schemas.microsoft.com/office/drawing/2014/main" id="{FC687BA9-A8FA-4CF5-BA29-581383A6F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495300</xdr:colOff>
      <xdr:row>28</xdr:row>
      <xdr:rowOff>76200</xdr:rowOff>
    </xdr:from>
    <xdr:to>
      <xdr:col>16</xdr:col>
      <xdr:colOff>304800</xdr:colOff>
      <xdr:row>40</xdr:row>
      <xdr:rowOff>57150</xdr:rowOff>
    </xdr:to>
    <mc:AlternateContent xmlns:mc="http://schemas.openxmlformats.org/markup-compatibility/2006">
      <mc:Choice xmlns:cx2="http://schemas.microsoft.com/office/drawing/2015/10/21/chartex" Requires="cx2">
        <xdr:graphicFrame macro="">
          <xdr:nvGraphicFramePr>
            <xdr:cNvPr id="79" name="Chart 78">
              <a:extLst>
                <a:ext uri="{FF2B5EF4-FFF2-40B4-BE49-F238E27FC236}">
                  <a16:creationId xmlns:a16="http://schemas.microsoft.com/office/drawing/2014/main" id="{AB4B6CFD-15C1-4F61-A102-E6134A6A51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324600" y="5410200"/>
              <a:ext cx="4343400" cy="2266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285750</xdr:colOff>
      <xdr:row>28</xdr:row>
      <xdr:rowOff>114300</xdr:rowOff>
    </xdr:from>
    <xdr:to>
      <xdr:col>25</xdr:col>
      <xdr:colOff>323850</xdr:colOff>
      <xdr:row>40</xdr:row>
      <xdr:rowOff>38100</xdr:rowOff>
    </xdr:to>
    <mc:AlternateContent xmlns:mc="http://schemas.openxmlformats.org/markup-compatibility/2006" xmlns:a14="http://schemas.microsoft.com/office/drawing/2010/main">
      <mc:Choice Requires="a14">
        <xdr:graphicFrame macro="">
          <xdr:nvGraphicFramePr>
            <xdr:cNvPr id="80" name="Education Field 1">
              <a:extLst>
                <a:ext uri="{FF2B5EF4-FFF2-40B4-BE49-F238E27FC236}">
                  <a16:creationId xmlns:a16="http://schemas.microsoft.com/office/drawing/2014/main" id="{CB9B2DC2-385A-43AA-8933-2ED32AF7EC6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4535150" y="5448300"/>
              <a:ext cx="19812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419100</xdr:colOff>
      <xdr:row>28</xdr:row>
      <xdr:rowOff>152400</xdr:rowOff>
    </xdr:from>
    <xdr:to>
      <xdr:col>27</xdr:col>
      <xdr:colOff>76200</xdr:colOff>
      <xdr:row>36</xdr:row>
      <xdr:rowOff>76199</xdr:rowOff>
    </xdr:to>
    <mc:AlternateContent xmlns:mc="http://schemas.openxmlformats.org/markup-compatibility/2006" xmlns:a14="http://schemas.microsoft.com/office/drawing/2010/main">
      <mc:Choice Requires="a14">
        <xdr:graphicFrame macro="">
          <xdr:nvGraphicFramePr>
            <xdr:cNvPr id="81" name="Department 1">
              <a:extLst>
                <a:ext uri="{FF2B5EF4-FFF2-40B4-BE49-F238E27FC236}">
                  <a16:creationId xmlns:a16="http://schemas.microsoft.com/office/drawing/2014/main" id="{3876DC24-AC5D-405B-A1BD-419348FB26C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611600" y="5486400"/>
              <a:ext cx="116205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2</xdr:row>
      <xdr:rowOff>57150</xdr:rowOff>
    </xdr:from>
    <xdr:to>
      <xdr:col>18</xdr:col>
      <xdr:colOff>438150</xdr:colOff>
      <xdr:row>6</xdr:row>
      <xdr:rowOff>19050</xdr:rowOff>
    </xdr:to>
    <xdr:pic>
      <xdr:nvPicPr>
        <xdr:cNvPr id="83" name="Graphic 82" descr="Rating 1 Star outline">
          <a:extLst>
            <a:ext uri="{FF2B5EF4-FFF2-40B4-BE49-F238E27FC236}">
              <a16:creationId xmlns:a16="http://schemas.microsoft.com/office/drawing/2014/main" id="{607CF924-B021-4A26-FFD4-A3CD85393DE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82350" y="438150"/>
          <a:ext cx="914400" cy="723900"/>
        </a:xfrm>
        <a:prstGeom prst="rect">
          <a:avLst/>
        </a:prstGeom>
      </xdr:spPr>
    </xdr:pic>
    <xdr:clientData/>
  </xdr:twoCellAnchor>
  <xdr:twoCellAnchor>
    <xdr:from>
      <xdr:col>2</xdr:col>
      <xdr:colOff>323850</xdr:colOff>
      <xdr:row>12</xdr:row>
      <xdr:rowOff>152400</xdr:rowOff>
    </xdr:from>
    <xdr:to>
      <xdr:col>8</xdr:col>
      <xdr:colOff>152400</xdr:colOff>
      <xdr:row>14</xdr:row>
      <xdr:rowOff>57150</xdr:rowOff>
    </xdr:to>
    <xdr:sp macro="" textlink="">
      <xdr:nvSpPr>
        <xdr:cNvPr id="86" name="TextBox 85">
          <a:extLst>
            <a:ext uri="{FF2B5EF4-FFF2-40B4-BE49-F238E27FC236}">
              <a16:creationId xmlns:a16="http://schemas.microsoft.com/office/drawing/2014/main" id="{B9784FA5-718C-DE73-DAF8-420DF43433C6}"/>
            </a:ext>
          </a:extLst>
        </xdr:cNvPr>
        <xdr:cNvSpPr txBox="1"/>
      </xdr:nvSpPr>
      <xdr:spPr>
        <a:xfrm>
          <a:off x="1619250" y="2438400"/>
          <a:ext cx="3714750" cy="285750"/>
        </a:xfrm>
        <a:prstGeom prst="rect">
          <a:avLst/>
        </a:prstGeom>
        <a:solidFill>
          <a:schemeClr val="tx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Total Employee by Gender</a:t>
          </a:r>
        </a:p>
      </xdr:txBody>
    </xdr:sp>
    <xdr:clientData/>
  </xdr:twoCellAnchor>
  <xdr:twoCellAnchor>
    <xdr:from>
      <xdr:col>10</xdr:col>
      <xdr:colOff>171450</xdr:colOff>
      <xdr:row>12</xdr:row>
      <xdr:rowOff>95250</xdr:rowOff>
    </xdr:from>
    <xdr:to>
      <xdr:col>17</xdr:col>
      <xdr:colOff>361950</xdr:colOff>
      <xdr:row>14</xdr:row>
      <xdr:rowOff>57150</xdr:rowOff>
    </xdr:to>
    <xdr:sp macro="" textlink="">
      <xdr:nvSpPr>
        <xdr:cNvPr id="88" name="TextBox 87">
          <a:extLst>
            <a:ext uri="{FF2B5EF4-FFF2-40B4-BE49-F238E27FC236}">
              <a16:creationId xmlns:a16="http://schemas.microsoft.com/office/drawing/2014/main" id="{F177626F-315B-B770-72DB-AADE6DA37A00}"/>
            </a:ext>
          </a:extLst>
        </xdr:cNvPr>
        <xdr:cNvSpPr txBox="1"/>
      </xdr:nvSpPr>
      <xdr:spPr>
        <a:xfrm>
          <a:off x="6648450" y="2381250"/>
          <a:ext cx="47244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Education wise Attrition</a:t>
          </a:r>
        </a:p>
      </xdr:txBody>
    </xdr:sp>
    <xdr:clientData/>
  </xdr:twoCellAnchor>
  <xdr:twoCellAnchor>
    <xdr:from>
      <xdr:col>19</xdr:col>
      <xdr:colOff>342900</xdr:colOff>
      <xdr:row>12</xdr:row>
      <xdr:rowOff>114300</xdr:rowOff>
    </xdr:from>
    <xdr:to>
      <xdr:col>26</xdr:col>
      <xdr:colOff>266700</xdr:colOff>
      <xdr:row>14</xdr:row>
      <xdr:rowOff>38100</xdr:rowOff>
    </xdr:to>
    <xdr:sp macro="" textlink="">
      <xdr:nvSpPr>
        <xdr:cNvPr id="89" name="TextBox 88">
          <a:extLst>
            <a:ext uri="{FF2B5EF4-FFF2-40B4-BE49-F238E27FC236}">
              <a16:creationId xmlns:a16="http://schemas.microsoft.com/office/drawing/2014/main" id="{0A3D862D-0DD9-434F-9CC9-37E47EA5BC0D}"/>
            </a:ext>
          </a:extLst>
        </xdr:cNvPr>
        <xdr:cNvSpPr txBox="1"/>
      </xdr:nvSpPr>
      <xdr:spPr>
        <a:xfrm>
          <a:off x="12649200" y="2400300"/>
          <a:ext cx="4457700" cy="30480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Attrition bu Job Role</a:t>
          </a:r>
        </a:p>
      </xdr:txBody>
    </xdr:sp>
    <xdr:clientData/>
  </xdr:twoCellAnchor>
  <xdr:twoCellAnchor>
    <xdr:from>
      <xdr:col>9</xdr:col>
      <xdr:colOff>628650</xdr:colOff>
      <xdr:row>27</xdr:row>
      <xdr:rowOff>38100</xdr:rowOff>
    </xdr:from>
    <xdr:to>
      <xdr:col>16</xdr:col>
      <xdr:colOff>76200</xdr:colOff>
      <xdr:row>28</xdr:row>
      <xdr:rowOff>114300</xdr:rowOff>
    </xdr:to>
    <xdr:sp macro="" textlink="">
      <xdr:nvSpPr>
        <xdr:cNvPr id="91" name="TextBox 90">
          <a:extLst>
            <a:ext uri="{FF2B5EF4-FFF2-40B4-BE49-F238E27FC236}">
              <a16:creationId xmlns:a16="http://schemas.microsoft.com/office/drawing/2014/main" id="{EA2EA52C-F98B-1374-A467-CD858E0893C7}"/>
            </a:ext>
          </a:extLst>
        </xdr:cNvPr>
        <xdr:cNvSpPr txBox="1"/>
      </xdr:nvSpPr>
      <xdr:spPr>
        <a:xfrm>
          <a:off x="6457950" y="5181600"/>
          <a:ext cx="3981450" cy="26670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Attrition by</a:t>
          </a:r>
          <a:r>
            <a:rPr lang="en-IN" sz="1600" b="1" baseline="0">
              <a:solidFill>
                <a:schemeClr val="bg2"/>
              </a:solidFill>
            </a:rPr>
            <a:t> marital status</a:t>
          </a:r>
          <a:endParaRPr lang="en-IN" sz="1600" b="1">
            <a:solidFill>
              <a:schemeClr val="bg2"/>
            </a:solidFill>
          </a:endParaRPr>
        </a:p>
      </xdr:txBody>
    </xdr:sp>
    <xdr:clientData/>
  </xdr:twoCellAnchor>
  <xdr:twoCellAnchor>
    <xdr:from>
      <xdr:col>17</xdr:col>
      <xdr:colOff>95250</xdr:colOff>
      <xdr:row>27</xdr:row>
      <xdr:rowOff>57150</xdr:rowOff>
    </xdr:from>
    <xdr:to>
      <xdr:col>21</xdr:col>
      <xdr:colOff>609600</xdr:colOff>
      <xdr:row>28</xdr:row>
      <xdr:rowOff>152400</xdr:rowOff>
    </xdr:to>
    <xdr:sp macro="" textlink="">
      <xdr:nvSpPr>
        <xdr:cNvPr id="92" name="TextBox 91">
          <a:extLst>
            <a:ext uri="{FF2B5EF4-FFF2-40B4-BE49-F238E27FC236}">
              <a16:creationId xmlns:a16="http://schemas.microsoft.com/office/drawing/2014/main" id="{006B11EA-DA81-43A0-2242-1981194B57F3}"/>
            </a:ext>
          </a:extLst>
        </xdr:cNvPr>
        <xdr:cNvSpPr txBox="1"/>
      </xdr:nvSpPr>
      <xdr:spPr>
        <a:xfrm>
          <a:off x="11106150" y="5200650"/>
          <a:ext cx="3105150" cy="28575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Department wise Attrition</a:t>
          </a:r>
        </a:p>
      </xdr:txBody>
    </xdr:sp>
    <xdr:clientData/>
  </xdr:twoCellAnchor>
  <xdr:twoCellAnchor>
    <xdr:from>
      <xdr:col>22</xdr:col>
      <xdr:colOff>476250</xdr:colOff>
      <xdr:row>27</xdr:row>
      <xdr:rowOff>38100</xdr:rowOff>
    </xdr:from>
    <xdr:to>
      <xdr:col>26</xdr:col>
      <xdr:colOff>704850</xdr:colOff>
      <xdr:row>28</xdr:row>
      <xdr:rowOff>95250</xdr:rowOff>
    </xdr:to>
    <xdr:sp macro="" textlink="">
      <xdr:nvSpPr>
        <xdr:cNvPr id="93" name="TextBox 92">
          <a:extLst>
            <a:ext uri="{FF2B5EF4-FFF2-40B4-BE49-F238E27FC236}">
              <a16:creationId xmlns:a16="http://schemas.microsoft.com/office/drawing/2014/main" id="{05EC0A82-4916-6559-6E95-9228C5639EEC}"/>
            </a:ext>
          </a:extLst>
        </xdr:cNvPr>
        <xdr:cNvSpPr txBox="1"/>
      </xdr:nvSpPr>
      <xdr:spPr>
        <a:xfrm>
          <a:off x="14725650" y="5181600"/>
          <a:ext cx="2819400" cy="24765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Slicer</a:t>
          </a:r>
        </a:p>
      </xdr:txBody>
    </xdr:sp>
    <xdr:clientData/>
  </xdr:twoCellAnchor>
  <xdr:twoCellAnchor>
    <xdr:from>
      <xdr:col>2</xdr:col>
      <xdr:colOff>247650</xdr:colOff>
      <xdr:row>27</xdr:row>
      <xdr:rowOff>95250</xdr:rowOff>
    </xdr:from>
    <xdr:to>
      <xdr:col>8</xdr:col>
      <xdr:colOff>247650</xdr:colOff>
      <xdr:row>29</xdr:row>
      <xdr:rowOff>76200</xdr:rowOff>
    </xdr:to>
    <xdr:sp macro="" textlink="">
      <xdr:nvSpPr>
        <xdr:cNvPr id="94" name="TextBox 93">
          <a:extLst>
            <a:ext uri="{FF2B5EF4-FFF2-40B4-BE49-F238E27FC236}">
              <a16:creationId xmlns:a16="http://schemas.microsoft.com/office/drawing/2014/main" id="{6555C039-1639-CE43-6221-E4EFAC4B89F5}"/>
            </a:ext>
          </a:extLst>
        </xdr:cNvPr>
        <xdr:cNvSpPr txBox="1"/>
      </xdr:nvSpPr>
      <xdr:spPr>
        <a:xfrm>
          <a:off x="1543050" y="5238750"/>
          <a:ext cx="3886200" cy="36195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2"/>
              </a:solidFill>
            </a:rPr>
            <a:t>Attrition by Age Group</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57151</xdr:colOff>
      <xdr:row>5</xdr:row>
      <xdr:rowOff>180975</xdr:rowOff>
    </xdr:from>
    <xdr:to>
      <xdr:col>10</xdr:col>
      <xdr:colOff>200025</xdr:colOff>
      <xdr:row>17</xdr:row>
      <xdr:rowOff>38100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ACAFFBCD-BAA6-AF81-7402-BB453C9580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81476" y="1181100"/>
              <a:ext cx="3571874" cy="2257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0.11304</cdr:x>
      <cdr:y>0.26316</cdr:y>
    </cdr:from>
    <cdr:to>
      <cdr:x>0.46957</cdr:x>
      <cdr:y>0.60526</cdr:y>
    </cdr:to>
    <cdr:sp macro="" textlink="">
      <cdr:nvSpPr>
        <cdr:cNvPr id="2" name="TextBox 1">
          <a:extLst xmlns:a="http://schemas.openxmlformats.org/drawingml/2006/main">
            <a:ext uri="{FF2B5EF4-FFF2-40B4-BE49-F238E27FC236}">
              <a16:creationId xmlns:a16="http://schemas.microsoft.com/office/drawing/2014/main" id="{A421BA5A-9EA0-2C4C-EDB0-CA111B1872AF}"/>
            </a:ext>
          </a:extLst>
        </cdr:cNvPr>
        <cdr:cNvSpPr txBox="1"/>
      </cdr:nvSpPr>
      <cdr:spPr>
        <a:xfrm xmlns:a="http://schemas.openxmlformats.org/drawingml/2006/main">
          <a:off x="247650" y="190500"/>
          <a:ext cx="7810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9</xdr:col>
      <xdr:colOff>85725</xdr:colOff>
      <xdr:row>3</xdr:row>
      <xdr:rowOff>9526</xdr:rowOff>
    </xdr:from>
    <xdr:to>
      <xdr:col>11</xdr:col>
      <xdr:colOff>447675</xdr:colOff>
      <xdr:row>7</xdr:row>
      <xdr:rowOff>142875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EBD2B64-26B5-2D0A-4DFF-79A13C123AF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58225" y="609601"/>
              <a:ext cx="173355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457201</xdr:colOff>
      <xdr:row>10</xdr:row>
      <xdr:rowOff>28576</xdr:rowOff>
    </xdr:from>
    <xdr:to>
      <xdr:col>8</xdr:col>
      <xdr:colOff>133351</xdr:colOff>
      <xdr:row>17</xdr:row>
      <xdr:rowOff>104775</xdr:rowOff>
    </xdr:to>
    <xdr:graphicFrame macro="">
      <xdr:nvGraphicFramePr>
        <xdr:cNvPr id="3" name="Chart 2">
          <a:extLst>
            <a:ext uri="{FF2B5EF4-FFF2-40B4-BE49-F238E27FC236}">
              <a16:creationId xmlns:a16="http://schemas.microsoft.com/office/drawing/2014/main" id="{BCD6C92A-ACE7-A5A4-9B63-0350D4C92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314324</xdr:colOff>
      <xdr:row>7</xdr:row>
      <xdr:rowOff>76199</xdr:rowOff>
    </xdr:from>
    <xdr:to>
      <xdr:col>2</xdr:col>
      <xdr:colOff>571500</xdr:colOff>
      <xdr:row>18</xdr:row>
      <xdr:rowOff>152399</xdr:rowOff>
    </xdr:to>
    <xdr:graphicFrame macro="">
      <xdr:nvGraphicFramePr>
        <xdr:cNvPr id="2" name="Chart 1">
          <a:extLst>
            <a:ext uri="{FF2B5EF4-FFF2-40B4-BE49-F238E27FC236}">
              <a16:creationId xmlns:a16="http://schemas.microsoft.com/office/drawing/2014/main" id="{2E16D3F6-5674-88BB-1E25-5D0C66C3F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638175</xdr:colOff>
      <xdr:row>4</xdr:row>
      <xdr:rowOff>133350</xdr:rowOff>
    </xdr:from>
    <xdr:to>
      <xdr:col>6</xdr:col>
      <xdr:colOff>295275</xdr:colOff>
      <xdr:row>11</xdr:row>
      <xdr:rowOff>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CD3565-A690-1F35-0CA3-7995E63F1C0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476750" y="933450"/>
              <a:ext cx="10287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4</xdr:row>
      <xdr:rowOff>114300</xdr:rowOff>
    </xdr:from>
    <xdr:to>
      <xdr:col>10</xdr:col>
      <xdr:colOff>333375</xdr:colOff>
      <xdr:row>15</xdr:row>
      <xdr:rowOff>85725</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18768F47-D773-7236-DE4B-2691E25F34D6}"/>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6457950" y="914400"/>
              <a:ext cx="18288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104774</xdr:colOff>
      <xdr:row>5</xdr:row>
      <xdr:rowOff>38100</xdr:rowOff>
    </xdr:from>
    <xdr:to>
      <xdr:col>8</xdr:col>
      <xdr:colOff>342899</xdr:colOff>
      <xdr:row>17</xdr:row>
      <xdr:rowOff>38100</xdr:rowOff>
    </xdr:to>
    <xdr:graphicFrame macro="">
      <xdr:nvGraphicFramePr>
        <xdr:cNvPr id="2" name="Chart 1">
          <a:extLst>
            <a:ext uri="{FF2B5EF4-FFF2-40B4-BE49-F238E27FC236}">
              <a16:creationId xmlns:a16="http://schemas.microsoft.com/office/drawing/2014/main" id="{3579F0EF-11EC-DC49-F601-7C98E29E6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3</xdr:row>
      <xdr:rowOff>95250</xdr:rowOff>
    </xdr:from>
    <xdr:to>
      <xdr:col>7</xdr:col>
      <xdr:colOff>552450</xdr:colOff>
      <xdr:row>17</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7E2CE8C-1184-F55F-2BCB-E76BEB501A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19575" y="695325"/>
              <a:ext cx="46101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461962</xdr:colOff>
      <xdr:row>4</xdr:row>
      <xdr:rowOff>161925</xdr:rowOff>
    </xdr:from>
    <xdr:to>
      <xdr:col>8</xdr:col>
      <xdr:colOff>504825</xdr:colOff>
      <xdr:row>18</xdr:row>
      <xdr:rowOff>104775</xdr:rowOff>
    </xdr:to>
    <xdr:graphicFrame macro="">
      <xdr:nvGraphicFramePr>
        <xdr:cNvPr id="2" name="Chart 1">
          <a:extLst>
            <a:ext uri="{FF2B5EF4-FFF2-40B4-BE49-F238E27FC236}">
              <a16:creationId xmlns:a16="http://schemas.microsoft.com/office/drawing/2014/main" id="{F33CAA93-EAFD-B45A-74FC-F42AEC800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285749</xdr:colOff>
      <xdr:row>3</xdr:row>
      <xdr:rowOff>95250</xdr:rowOff>
    </xdr:from>
    <xdr:to>
      <xdr:col>9</xdr:col>
      <xdr:colOff>9525</xdr:colOff>
      <xdr:row>17</xdr:row>
      <xdr:rowOff>133350</xdr:rowOff>
    </xdr:to>
    <xdr:graphicFrame macro="">
      <xdr:nvGraphicFramePr>
        <xdr:cNvPr id="2" name="Chart 1">
          <a:extLst>
            <a:ext uri="{FF2B5EF4-FFF2-40B4-BE49-F238E27FC236}">
              <a16:creationId xmlns:a16="http://schemas.microsoft.com/office/drawing/2014/main" id="{B377B779-A932-9335-035C-6547B08CC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guma Brindha S" refreshedDate="45560.358598379629" createdVersion="8" refreshedVersion="8" minRefreshableVersion="3" recordCount="1470" xr:uid="{E09467BE-5A78-4FA2-9B45-DF12375AC20D}">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63163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72E35-3BC5-4259-ACCB-551D211D92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03AC8-8732-448F-BD6D-ED66EB2E94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B4DFF-2BFC-450F-8911-2048A4D2DC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8" count="1" selected="0">
            <x v="0"/>
          </reference>
        </references>
      </pivotArea>
    </chartFormat>
    <chartFormat chart="11" format="7">
      <pivotArea type="data" outline="0" fieldPosition="0">
        <references count="2">
          <reference field="4294967294" count="1" selected="0">
            <x v="0"/>
          </reference>
          <reference field="8" count="1" selected="0">
            <x v="1"/>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824F2B-DFA3-40CA-B98F-8A12EE019F5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AB2262-86FC-497B-A82D-DD53DE5895D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4AF24C-3367-4316-8E96-E2DD428B849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07AD49-FACA-4037-B543-5B43443F28E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F5C924-FA8F-45EA-93C1-CA0EDB9C443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874361-90C8-4E11-BBDF-D61E4CB0D71F}" sourceName="Gender">
  <pivotTables>
    <pivotTable tabId="7" name="PivotTable1"/>
  </pivotTables>
  <data>
    <tabular pivotCacheId="1631636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90B2BDE-68B0-45FE-AE28-2F020AF5DA9D}" sourceName="Department">
  <pivotTables>
    <pivotTable tabId="9" name="PivotTable3"/>
  </pivotTables>
  <data>
    <tabular pivotCacheId="16316363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F5C831DC-8BE8-4A77-96B6-9C24A5145A27}" sourceName="Education Field">
  <pivotTables>
    <pivotTable tabId="9" name="PivotTable3"/>
  </pivotTables>
  <data>
    <tabular pivotCacheId="163163634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42EA4C2-912F-4436-BE8F-C8B928135125}" cache="Slicer_Department" caption="Department" style="SlicerStyleLight5" rowHeight="257175"/>
  <slicer name="Education Field 1" xr10:uid="{A205296D-740E-4946-924C-E492890E8444}" cache="Slicer_Education_Field" caption="Education Fiel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6766B1-25CD-403C-9159-091F8A7E2528}" cache="Slicer_Gender" caption="Gende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DE9D733-7D83-454B-8A5B-8698228123E6}" cache="Slicer_Department" caption="Department" style="SlicerStyleLight5" rowHeight="257175"/>
  <slicer name="Education Field" xr10:uid="{6B16617F-7AB6-4DFF-AB9F-A6156B09A109}" cache="Slicer_Education_Field"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9AA8C-36F2-43CA-AF96-A431429D2D94}">
  <dimension ref="A3:E7"/>
  <sheetViews>
    <sheetView workbookViewId="0">
      <selection activeCell="M17" sqref="M17"/>
    </sheetView>
  </sheetViews>
  <sheetFormatPr defaultRowHeight="15.75" x14ac:dyDescent="0.25"/>
  <cols>
    <col min="1" max="1" width="12.125" bestFit="1" customWidth="1"/>
    <col min="2" max="2" width="15" bestFit="1" customWidth="1"/>
  </cols>
  <sheetData>
    <row r="3" spans="1:5" x14ac:dyDescent="0.25">
      <c r="A3" s="13" t="s">
        <v>1566</v>
      </c>
      <c r="B3" s="3" t="s">
        <v>1571</v>
      </c>
      <c r="D3" t="s">
        <v>1573</v>
      </c>
      <c r="E3" t="s">
        <v>1572</v>
      </c>
    </row>
    <row r="4" spans="1:5" x14ac:dyDescent="0.25">
      <c r="A4" s="14" t="s">
        <v>79</v>
      </c>
      <c r="B4" s="3">
        <v>327</v>
      </c>
      <c r="D4" t="str">
        <f>A4</f>
        <v>Divorced</v>
      </c>
      <c r="E4">
        <f>GETPIVOTDATA("Attrition",$A$3,"Marital Status","Divorced")</f>
        <v>327</v>
      </c>
    </row>
    <row r="5" spans="1:5" x14ac:dyDescent="0.25">
      <c r="A5" s="15" t="s">
        <v>64</v>
      </c>
      <c r="B5" s="16">
        <v>673</v>
      </c>
      <c r="D5" t="str">
        <f t="shared" ref="D5:D6" si="0">A5</f>
        <v>Married</v>
      </c>
      <c r="E5">
        <f>GETPIVOTDATA("Attrition",$A$3,"Marital Status","Married")</f>
        <v>673</v>
      </c>
    </row>
    <row r="6" spans="1:5" x14ac:dyDescent="0.25">
      <c r="A6" s="15" t="s">
        <v>53</v>
      </c>
      <c r="B6" s="16">
        <v>470</v>
      </c>
      <c r="D6" t="str">
        <f t="shared" si="0"/>
        <v>Single</v>
      </c>
      <c r="E6">
        <f>GETPIVOTDATA("Attrition",$A$3,"Marital Status","Single")</f>
        <v>470</v>
      </c>
    </row>
    <row r="7" spans="1:5" x14ac:dyDescent="0.25">
      <c r="A7" s="17" t="s">
        <v>1567</v>
      </c>
      <c r="B7" s="4">
        <v>1470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C1:AC20"/>
  <sheetViews>
    <sheetView showGridLines="0" tabSelected="1" zoomScale="50" zoomScaleNormal="50" workbookViewId="0">
      <selection activeCell="AD11" sqref="AD11"/>
    </sheetView>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29:29" x14ac:dyDescent="0.25"/>
    <row r="18" spans="29:29" x14ac:dyDescent="0.25"/>
    <row r="19" spans="29:29" x14ac:dyDescent="0.25"/>
    <row r="20" spans="29:29" x14ac:dyDescent="0.25">
      <c r="AC20" t="s">
        <v>1565</v>
      </c>
    </row>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AB2A-4454-40AA-A347-B3B286B52ED6}">
  <dimension ref="A3:F7"/>
  <sheetViews>
    <sheetView workbookViewId="0">
      <selection activeCell="F6" sqref="F6"/>
    </sheetView>
  </sheetViews>
  <sheetFormatPr defaultRowHeight="15.75" x14ac:dyDescent="0.25"/>
  <cols>
    <col min="1" max="1" width="23.375" bestFit="1" customWidth="1"/>
    <col min="2" max="2" width="21.75" bestFit="1" customWidth="1"/>
    <col min="3" max="3" width="13.375" bestFit="1" customWidth="1"/>
  </cols>
  <sheetData>
    <row r="3" spans="1:6" x14ac:dyDescent="0.25">
      <c r="A3" s="2" t="s">
        <v>1554</v>
      </c>
      <c r="B3" s="8" t="s">
        <v>1555</v>
      </c>
      <c r="C3" s="5" t="s">
        <v>1558</v>
      </c>
    </row>
    <row r="4" spans="1:6" x14ac:dyDescent="0.25">
      <c r="A4" s="6">
        <v>1470</v>
      </c>
      <c r="B4" s="9">
        <v>237</v>
      </c>
      <c r="C4" s="7">
        <v>36.923809523809524</v>
      </c>
    </row>
    <row r="6" spans="1:6" x14ac:dyDescent="0.25">
      <c r="A6" t="s">
        <v>1556</v>
      </c>
      <c r="B6" t="s">
        <v>1557</v>
      </c>
      <c r="C6" t="s">
        <v>1559</v>
      </c>
      <c r="D6" t="s">
        <v>1560</v>
      </c>
      <c r="F6" t="s">
        <v>1561</v>
      </c>
    </row>
    <row r="7" spans="1:6" x14ac:dyDescent="0.25">
      <c r="A7">
        <f>GETPIVOTDATA("Count of Employee Number",$A$3)</f>
        <v>1470</v>
      </c>
      <c r="B7">
        <f>GETPIVOTDATA("Sum of CF_attrition count",$A$3)</f>
        <v>237</v>
      </c>
      <c r="C7" s="12">
        <f>GETPIVOTDATA("Average of Age",$A$3)</f>
        <v>36.923809523809524</v>
      </c>
      <c r="D7">
        <f>A7-B7</f>
        <v>1233</v>
      </c>
      <c r="F7" s="10">
        <f>B7/A7</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E764-712D-4FC6-A50E-0ABF921A8BEE}">
  <dimension ref="A3:C7"/>
  <sheetViews>
    <sheetView workbookViewId="0">
      <selection activeCell="H16" sqref="H16"/>
    </sheetView>
  </sheetViews>
  <sheetFormatPr defaultRowHeight="15.75" x14ac:dyDescent="0.25"/>
  <cols>
    <col min="1" max="1" width="23.125" bestFit="1" customWidth="1"/>
  </cols>
  <sheetData>
    <row r="3" spans="1:3" x14ac:dyDescent="0.25">
      <c r="A3" s="3" t="s">
        <v>1562</v>
      </c>
    </row>
    <row r="4" spans="1:3" x14ac:dyDescent="0.25">
      <c r="A4" s="4">
        <v>2.6265306122448981</v>
      </c>
    </row>
    <row r="6" spans="1:3" x14ac:dyDescent="0.25">
      <c r="A6" t="s">
        <v>1563</v>
      </c>
      <c r="B6" s="11">
        <f>GETPIVOTDATA("Job Satisfaction",$A$3)</f>
        <v>2.6265306122448981</v>
      </c>
      <c r="C6">
        <f>B6/4</f>
        <v>0.65663265306122454</v>
      </c>
    </row>
    <row r="7" spans="1:3" x14ac:dyDescent="0.25">
      <c r="A7" t="s">
        <v>1564</v>
      </c>
      <c r="B7" s="11">
        <f>4-B6</f>
        <v>1.3734693877551019</v>
      </c>
      <c r="C7">
        <f>B7/4</f>
        <v>0.34336734693877546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A4E3F-B619-4184-B007-1B5B35C226F3}">
  <dimension ref="A3:B6"/>
  <sheetViews>
    <sheetView zoomScaleNormal="100" workbookViewId="0">
      <selection activeCell="E19" sqref="E19"/>
    </sheetView>
  </sheetViews>
  <sheetFormatPr defaultRowHeight="15.75" x14ac:dyDescent="0.25"/>
  <cols>
    <col min="1" max="1" width="12.125" bestFit="1" customWidth="1"/>
    <col min="2" max="2" width="20.25" bestFit="1" customWidth="1"/>
  </cols>
  <sheetData>
    <row r="3" spans="1:2" x14ac:dyDescent="0.25">
      <c r="A3" s="13" t="s">
        <v>1566</v>
      </c>
      <c r="B3" s="3" t="s">
        <v>1568</v>
      </c>
    </row>
    <row r="4" spans="1:2" x14ac:dyDescent="0.25">
      <c r="A4" s="14" t="s">
        <v>51</v>
      </c>
      <c r="B4" s="3">
        <v>588</v>
      </c>
    </row>
    <row r="5" spans="1:2" x14ac:dyDescent="0.25">
      <c r="A5" s="15" t="s">
        <v>62</v>
      </c>
      <c r="B5" s="16">
        <v>882</v>
      </c>
    </row>
    <row r="6" spans="1:2" x14ac:dyDescent="0.25">
      <c r="A6" s="17" t="s">
        <v>1567</v>
      </c>
      <c r="B6" s="4">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ECFF-F06A-4180-A448-A6CA3E5FE1F7}">
  <dimension ref="A3:B9"/>
  <sheetViews>
    <sheetView workbookViewId="0">
      <selection activeCell="J12" sqref="J12"/>
    </sheetView>
  </sheetViews>
  <sheetFormatPr defaultRowHeight="15.75" x14ac:dyDescent="0.25"/>
  <cols>
    <col min="1" max="1" width="16.125" bestFit="1" customWidth="1"/>
    <col min="2" max="2" width="21.75" bestFit="1" customWidth="1"/>
  </cols>
  <sheetData>
    <row r="3" spans="1:2" x14ac:dyDescent="0.25">
      <c r="A3" s="13" t="s">
        <v>1566</v>
      </c>
      <c r="B3" s="3" t="s">
        <v>1555</v>
      </c>
    </row>
    <row r="4" spans="1:2" x14ac:dyDescent="0.25">
      <c r="A4" s="14" t="s">
        <v>134</v>
      </c>
      <c r="B4" s="3">
        <v>5</v>
      </c>
    </row>
    <row r="5" spans="1:2" x14ac:dyDescent="0.25">
      <c r="A5" s="15" t="s">
        <v>65</v>
      </c>
      <c r="B5" s="16">
        <v>31</v>
      </c>
    </row>
    <row r="6" spans="1:2" x14ac:dyDescent="0.25">
      <c r="A6" s="15" t="s">
        <v>55</v>
      </c>
      <c r="B6" s="16">
        <v>44</v>
      </c>
    </row>
    <row r="7" spans="1:2" x14ac:dyDescent="0.25">
      <c r="A7" s="15" t="s">
        <v>71</v>
      </c>
      <c r="B7" s="16">
        <v>58</v>
      </c>
    </row>
    <row r="8" spans="1:2" x14ac:dyDescent="0.25">
      <c r="A8" s="15" t="s">
        <v>77</v>
      </c>
      <c r="B8" s="16">
        <v>99</v>
      </c>
    </row>
    <row r="9" spans="1:2" x14ac:dyDescent="0.25">
      <c r="A9" s="17" t="s">
        <v>1567</v>
      </c>
      <c r="B9" s="4">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5ACF-0677-43F9-BB7B-D8F72986A8B4}">
  <dimension ref="A3:E13"/>
  <sheetViews>
    <sheetView workbookViewId="0">
      <selection activeCell="H5" sqref="H5"/>
    </sheetView>
  </sheetViews>
  <sheetFormatPr defaultRowHeight="15.75" x14ac:dyDescent="0.25"/>
  <cols>
    <col min="1" max="1" width="22.875" bestFit="1" customWidth="1"/>
    <col min="2" max="2" width="21.75" bestFit="1" customWidth="1"/>
    <col min="4" max="4" width="22.125" customWidth="1"/>
    <col min="5" max="5" width="14.875" customWidth="1"/>
  </cols>
  <sheetData>
    <row r="3" spans="1:5" x14ac:dyDescent="0.25">
      <c r="A3" s="13" t="s">
        <v>1566</v>
      </c>
      <c r="B3" s="3" t="s">
        <v>1555</v>
      </c>
      <c r="D3" t="s">
        <v>1569</v>
      </c>
      <c r="E3" t="s">
        <v>1570</v>
      </c>
    </row>
    <row r="4" spans="1:5" x14ac:dyDescent="0.25">
      <c r="A4" s="14" t="s">
        <v>83</v>
      </c>
      <c r="B4" s="3">
        <v>9</v>
      </c>
      <c r="D4" t="str">
        <f>A4</f>
        <v>Healthcare Representative</v>
      </c>
      <c r="E4">
        <f t="shared" ref="E4" si="0">B4</f>
        <v>9</v>
      </c>
    </row>
    <row r="5" spans="1:5" x14ac:dyDescent="0.25">
      <c r="A5" s="15" t="s">
        <v>163</v>
      </c>
      <c r="B5" s="16">
        <v>12</v>
      </c>
      <c r="D5" t="str">
        <f t="shared" ref="D5:D13" si="1">A5</f>
        <v>Human Resources</v>
      </c>
      <c r="E5">
        <f>GETPIVOTDATA("CF_attrition count",$A$3,"Job Role","Human Resources")</f>
        <v>12</v>
      </c>
    </row>
    <row r="6" spans="1:5" x14ac:dyDescent="0.25">
      <c r="A6" s="15" t="s">
        <v>68</v>
      </c>
      <c r="B6" s="16">
        <v>62</v>
      </c>
      <c r="D6" t="str">
        <f t="shared" si="1"/>
        <v>Laboratory Technician</v>
      </c>
      <c r="E6">
        <f>GETPIVOTDATA("CF_attrition count",$A$3,"Job Role","Laboratory Technician")</f>
        <v>62</v>
      </c>
    </row>
    <row r="7" spans="1:5" x14ac:dyDescent="0.25">
      <c r="A7" s="15" t="s">
        <v>95</v>
      </c>
      <c r="B7" s="16">
        <v>5</v>
      </c>
      <c r="D7" t="str">
        <f t="shared" si="1"/>
        <v>Manager</v>
      </c>
      <c r="E7">
        <f>GETPIVOTDATA("CF_attrition count",$A$3,"Job Role","Manager")</f>
        <v>5</v>
      </c>
    </row>
    <row r="8" spans="1:5" x14ac:dyDescent="0.25">
      <c r="A8" s="15" t="s">
        <v>81</v>
      </c>
      <c r="B8" s="16">
        <v>10</v>
      </c>
      <c r="D8" t="str">
        <f t="shared" si="1"/>
        <v>Manufacturing Director</v>
      </c>
      <c r="E8">
        <f>GETPIVOTDATA("CF_attrition count",$A$3,"Job Role","Manufacturing Director")</f>
        <v>10</v>
      </c>
    </row>
    <row r="9" spans="1:5" x14ac:dyDescent="0.25">
      <c r="A9" s="15" t="s">
        <v>101</v>
      </c>
      <c r="B9" s="16">
        <v>2</v>
      </c>
      <c r="D9" t="str">
        <f t="shared" si="1"/>
        <v>Research Director</v>
      </c>
      <c r="E9">
        <f>GETPIVOTDATA("CF_attrition count",$A$3,"Job Role","Research Director")</f>
        <v>2</v>
      </c>
    </row>
    <row r="10" spans="1:5" x14ac:dyDescent="0.25">
      <c r="A10" s="15" t="s">
        <v>63</v>
      </c>
      <c r="B10" s="16">
        <v>47</v>
      </c>
      <c r="D10" t="str">
        <f t="shared" si="1"/>
        <v>Research Scientist</v>
      </c>
      <c r="E10">
        <f>GETPIVOTDATA("CF_attrition count",$A$3,"Job Role","Research Scientist")</f>
        <v>47</v>
      </c>
    </row>
    <row r="11" spans="1:5" x14ac:dyDescent="0.25">
      <c r="A11" s="15" t="s">
        <v>52</v>
      </c>
      <c r="B11" s="16">
        <v>57</v>
      </c>
      <c r="D11" t="str">
        <f t="shared" si="1"/>
        <v>Sales Executive</v>
      </c>
      <c r="E11">
        <f>GETPIVOTDATA("CF_attrition count",$A$3,"Job Role","Sales Executive")</f>
        <v>57</v>
      </c>
    </row>
    <row r="12" spans="1:5" x14ac:dyDescent="0.25">
      <c r="A12" s="15" t="s">
        <v>99</v>
      </c>
      <c r="B12" s="16">
        <v>33</v>
      </c>
      <c r="D12" t="str">
        <f t="shared" si="1"/>
        <v>Sales Representative</v>
      </c>
      <c r="E12">
        <f>GETPIVOTDATA("CF_attrition count",$A$3,"Job Role","Sales Representative")</f>
        <v>33</v>
      </c>
    </row>
    <row r="13" spans="1:5" x14ac:dyDescent="0.25">
      <c r="A13" s="17" t="s">
        <v>1567</v>
      </c>
      <c r="B13" s="4">
        <v>237</v>
      </c>
      <c r="D13" t="str">
        <f t="shared" si="1"/>
        <v>Grand Total</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8C1E6-1E22-438D-9214-EED0E4E533AC}">
  <dimension ref="A3:B7"/>
  <sheetViews>
    <sheetView workbookViewId="0">
      <selection activeCell="K17" sqref="K17"/>
    </sheetView>
  </sheetViews>
  <sheetFormatPr defaultRowHeight="15.75" x14ac:dyDescent="0.25"/>
  <cols>
    <col min="1" max="1" width="12.125" bestFit="1" customWidth="1"/>
    <col min="2" max="2" width="21.75" bestFit="1" customWidth="1"/>
  </cols>
  <sheetData>
    <row r="3" spans="1:2" x14ac:dyDescent="0.25">
      <c r="A3" s="13" t="s">
        <v>1566</v>
      </c>
      <c r="B3" s="3" t="s">
        <v>1555</v>
      </c>
    </row>
    <row r="4" spans="1:2" x14ac:dyDescent="0.25">
      <c r="A4" s="14" t="s">
        <v>161</v>
      </c>
      <c r="B4" s="18">
        <v>5.0632911392405063E-2</v>
      </c>
    </row>
    <row r="5" spans="1:2" x14ac:dyDescent="0.25">
      <c r="A5" s="15" t="s">
        <v>60</v>
      </c>
      <c r="B5" s="19">
        <v>0.56118143459915615</v>
      </c>
    </row>
    <row r="6" spans="1:2" x14ac:dyDescent="0.25">
      <c r="A6" s="15" t="s">
        <v>48</v>
      </c>
      <c r="B6" s="19">
        <v>0.3881856540084388</v>
      </c>
    </row>
    <row r="7" spans="1:2" x14ac:dyDescent="0.25">
      <c r="A7" s="17" t="s">
        <v>1567</v>
      </c>
      <c r="B7" s="2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C5AB-DD80-4D5D-8242-2AF4420CFC30}">
  <dimension ref="A3:B9"/>
  <sheetViews>
    <sheetView workbookViewId="0">
      <selection activeCell="L2" sqref="L2"/>
    </sheetView>
  </sheetViews>
  <sheetFormatPr defaultRowHeight="15.75" x14ac:dyDescent="0.25"/>
  <cols>
    <col min="1" max="1" width="12.125" bestFit="1" customWidth="1"/>
    <col min="2" max="2" width="21.75" bestFit="1" customWidth="1"/>
  </cols>
  <sheetData>
    <row r="3" spans="1:2" x14ac:dyDescent="0.25">
      <c r="A3" s="13" t="s">
        <v>1566</v>
      </c>
      <c r="B3" s="3" t="s">
        <v>1555</v>
      </c>
    </row>
    <row r="4" spans="1:2" x14ac:dyDescent="0.25">
      <c r="A4" s="14" t="s">
        <v>69</v>
      </c>
      <c r="B4" s="3">
        <v>112</v>
      </c>
    </row>
    <row r="5" spans="1:2" x14ac:dyDescent="0.25">
      <c r="A5" s="15" t="s">
        <v>46</v>
      </c>
      <c r="B5" s="16">
        <v>51</v>
      </c>
    </row>
    <row r="6" spans="1:2" x14ac:dyDescent="0.25">
      <c r="A6" s="15" t="s">
        <v>92</v>
      </c>
      <c r="B6" s="16">
        <v>38</v>
      </c>
    </row>
    <row r="7" spans="1:2" x14ac:dyDescent="0.25">
      <c r="A7" s="15" t="s">
        <v>58</v>
      </c>
      <c r="B7" s="16">
        <v>25</v>
      </c>
    </row>
    <row r="8" spans="1:2" x14ac:dyDescent="0.25">
      <c r="A8" s="15" t="s">
        <v>75</v>
      </c>
      <c r="B8" s="16">
        <v>11</v>
      </c>
    </row>
    <row r="9" spans="1:2" x14ac:dyDescent="0.25">
      <c r="A9" s="17" t="s">
        <v>1567</v>
      </c>
      <c r="B9" s="4">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Dashboard</vt:lpstr>
      <vt:lpstr>KPI</vt:lpstr>
      <vt:lpstr>RATING</vt:lpstr>
      <vt:lpstr>Sheet3</vt:lpstr>
      <vt:lpstr>Sheet4</vt:lpstr>
      <vt:lpstr>Sheet5</vt:lpstr>
      <vt:lpstr>Sheet8</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Kunguma Brindha S</cp:lastModifiedBy>
  <dcterms:created xsi:type="dcterms:W3CDTF">2022-12-29T16:02:46Z</dcterms:created>
  <dcterms:modified xsi:type="dcterms:W3CDTF">2024-10-18T10:27:53Z</dcterms:modified>
</cp:coreProperties>
</file>