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LINEAR REGRESSION" sheetId="2" r:id="rId5"/>
    <sheet state="visible" name="Logistic Regression" sheetId="3" r:id="rId6"/>
    <sheet state="hidden" name="ENSEMBLE" sheetId="4" r:id="rId7"/>
    <sheet state="hidden" name="BAGGING VS BOOSTING" sheetId="5" r:id="rId8"/>
    <sheet state="hidden" name="BAGGING - RANDOM FOREST" sheetId="6" r:id="rId9"/>
    <sheet state="hidden" name="BOOSTING - Classification" sheetId="7" r:id="rId10"/>
    <sheet state="hidden" name="BOOSTING - Regression" sheetId="8" r:id="rId11"/>
    <sheet state="hidden" name="XGBOOST" sheetId="9" r:id="rId12"/>
    <sheet state="hidden" name="PCA" sheetId="10" r:id="rId13"/>
    <sheet state="visible" name="Model Selection" sheetId="11" r:id="rId14"/>
    <sheet state="visible" name="REGULARIZATION" sheetId="12" r:id="rId15"/>
    <sheet state="visible" name="CROSS-VALIDATION" sheetId="13" r:id="rId16"/>
    <sheet state="visible" name="EXAMPLE" sheetId="14" r:id="rId17"/>
    <sheet state="visible" name="LEARNING RATE" sheetId="15" r:id="rId18"/>
    <sheet state="visible" name="BIAS VS VARIANCE" sheetId="16" r:id="rId19"/>
    <sheet state="visible" name="SEMI - SUPERVISED" sheetId="17" r:id="rId20"/>
  </sheets>
  <definedNames/>
  <calcPr/>
</workbook>
</file>

<file path=xl/sharedStrings.xml><?xml version="1.0" encoding="utf-8"?>
<sst xmlns="http://schemas.openxmlformats.org/spreadsheetml/2006/main" count="1197" uniqueCount="714">
  <si>
    <t>OVERVIEW OF MACHINE LEARNING SCHOOLS</t>
  </si>
  <si>
    <t>STATISTICAL LEARNING</t>
  </si>
  <si>
    <t>Follow statistical axioms and distributions</t>
  </si>
  <si>
    <t>Y = bo + bi * xi + e</t>
  </si>
  <si>
    <t>High Interpretable + Explainable/
Not Good in Prediction Abilities</t>
  </si>
  <si>
    <t>1. MLRM</t>
  </si>
  <si>
    <t>Best Linear Unbiased Estimator</t>
  </si>
  <si>
    <t>2. Logistic Models</t>
  </si>
  <si>
    <t>Sigmoid Curve, Logit Function</t>
  </si>
  <si>
    <t>bi = change in Y for a uit change in Xi keeping all other predictors constant</t>
  </si>
  <si>
    <t>3. ARIMA Models</t>
  </si>
  <si>
    <t>4. Naive Bayes</t>
  </si>
  <si>
    <t>..</t>
  </si>
  <si>
    <t>TREE BASED LEARNING MODELS</t>
  </si>
  <si>
    <t>Optimization Driven, Minimize the error (without any statistical axioms), Greedy Algorithms</t>
  </si>
  <si>
    <t>Less Interpretable + Black Box/
Good in Prediction Abilities</t>
  </si>
  <si>
    <t>1. Decision Trees</t>
  </si>
  <si>
    <t>2. Random Forest</t>
  </si>
  <si>
    <t xml:space="preserve">Bagging </t>
  </si>
  <si>
    <t>3. Boosting</t>
  </si>
  <si>
    <t>Boosting</t>
  </si>
  <si>
    <t>- XG Boost</t>
  </si>
  <si>
    <t>- Cat Boost</t>
  </si>
  <si>
    <t>- Ada Boost</t>
  </si>
  <si>
    <t>- Vanila Boosting</t>
  </si>
  <si>
    <t>DATA VALIDATION</t>
  </si>
  <si>
    <t>Categories</t>
  </si>
  <si>
    <t>Check Points</t>
  </si>
  <si>
    <t>Functional Checks</t>
  </si>
  <si>
    <t>1. Do we have all the require Variables?</t>
  </si>
  <si>
    <t>2. Do we have definition - Data Dictionary?</t>
  </si>
  <si>
    <t>3. Lineage of data - sources in the present &amp; future</t>
  </si>
  <si>
    <t>4. Data Drifts from Business Context</t>
  </si>
  <si>
    <t>Statistical/Data Driven Checks</t>
  </si>
  <si>
    <t xml:space="preserve">1. If there any missing values - across variables + most important -- dependent </t>
  </si>
  <si>
    <t>2. Check on invalid data</t>
  </si>
  <si>
    <t>i) Wrong data types - date column - non standarized</t>
  </si>
  <si>
    <t>ii) - ve numbers - % share</t>
  </si>
  <si>
    <t xml:space="preserve">iii) duplication on records </t>
  </si>
  <si>
    <t>3. Time Series/ Trend Analysis</t>
  </si>
  <si>
    <t>4. Presence of Outliers</t>
  </si>
  <si>
    <t>5. Checks on the following parameters:</t>
  </si>
  <si>
    <t>i) Completeness</t>
  </si>
  <si>
    <t>ii) Accuracy</t>
  </si>
  <si>
    <t>iii) Data History - minimum of 3 years/Data Sufficiency</t>
  </si>
  <si>
    <t>ANOTHER SPLIT</t>
  </si>
  <si>
    <t>SUPERVISED MACHINE LEARNING</t>
  </si>
  <si>
    <t>UN SUPERVISED MACHINE LEARNING</t>
  </si>
  <si>
    <t>SEMI - SUPERVISED LEARNING</t>
  </si>
  <si>
    <t>REINFORCEMENT LEARNING</t>
  </si>
  <si>
    <t>Dependent (Y), Labeled Data</t>
  </si>
  <si>
    <t>Grouping data, finding patterns, Do not have Dependent/Prediction</t>
  </si>
  <si>
    <t>REGRESSION</t>
  </si>
  <si>
    <t>K MEANS, K MODE (Computationally preferrred, work better on Large Data)</t>
  </si>
  <si>
    <t>COMBINE BOTH SUPERVISED + SEMI - SUPERVISED MACHINE LEARNING</t>
  </si>
  <si>
    <t>AGENT &amp; REWARD LEARNING</t>
  </si>
  <si>
    <t>MLRM</t>
  </si>
  <si>
    <t>HEIRARCHICAL CLUSTERING (Computationally Intensive)</t>
  </si>
  <si>
    <t>TREE BASED MODELS</t>
  </si>
  <si>
    <t>DBSCAN CLUSTERING</t>
  </si>
  <si>
    <t>NON LINEAR REGRESSION</t>
  </si>
  <si>
    <t>TOPIC MODELING</t>
  </si>
  <si>
    <t>POLYNOMIAL REGRESSION</t>
  </si>
  <si>
    <t>CLASSIFICATION</t>
  </si>
  <si>
    <t>Transaction - Fraud/Not Fraud</t>
  </si>
  <si>
    <t>LOGISTIC REGRESSION</t>
  </si>
  <si>
    <t>NAIVE BAYES</t>
  </si>
  <si>
    <t>SUPPORT VECTOR MACHINES</t>
  </si>
  <si>
    <t>Q</t>
  </si>
  <si>
    <t>What is the clustering technique to be used when all the features are categorical in nature? What is the distance measure in such kind of techniques?</t>
  </si>
  <si>
    <t>A</t>
  </si>
  <si>
    <t>K Mode, Gower's distance</t>
  </si>
  <si>
    <t>MULTIPLE LINEAR REGRESSION MODELLING</t>
  </si>
  <si>
    <t>&lt; STATISTICAL IN NATURE&gt; - AXIOMS, ASSUMPTIONS</t>
  </si>
  <si>
    <t>WHAT?</t>
  </si>
  <si>
    <t>WHY ?</t>
  </si>
  <si>
    <t>WHEN?</t>
  </si>
  <si>
    <r>
      <rPr>
        <rFont val="Arial"/>
        <color theme="1"/>
        <sz val="10.0"/>
      </rPr>
      <t xml:space="preserve">REGRESSION IS A TECHINQUE TO FIND THE </t>
    </r>
    <r>
      <rPr>
        <rFont val="Arial"/>
        <b/>
        <color theme="1"/>
        <sz val="10.0"/>
      </rPr>
      <t xml:space="preserve">ASSOCIATION/ RELATION </t>
    </r>
    <r>
      <rPr>
        <rFont val="Arial"/>
        <color theme="1"/>
        <sz val="10.0"/>
      </rPr>
      <t>BETWEEN A DEPENDENT AND A SET OF INDEPENDENT VARIABLES</t>
    </r>
  </si>
  <si>
    <r>
      <rPr>
        <rFont val="Arial"/>
        <color theme="1"/>
        <sz val="10.0"/>
      </rPr>
      <t xml:space="preserve">- TO FIND WHICH INDEPENDENT VARS </t>
    </r>
    <r>
      <rPr>
        <rFont val="Arial"/>
        <b/>
        <color theme="1"/>
        <sz val="10.0"/>
      </rPr>
      <t>STATISTICALLY EXPLAIN</t>
    </r>
    <r>
      <rPr>
        <rFont val="Arial"/>
        <color theme="1"/>
        <sz val="10.0"/>
      </rPr>
      <t xml:space="preserve"> THE DEPENDENT VAR</t>
    </r>
  </si>
  <si>
    <r>
      <rPr>
        <rFont val="Arial"/>
        <color rgb="FFC00000"/>
        <sz val="10.0"/>
      </rPr>
      <t>1.RELATION BETWEEN DEPENDENT AND INDEPENDENT IS</t>
    </r>
    <r>
      <rPr>
        <rFont val="Arial"/>
        <b/>
        <color rgb="FFC00000"/>
        <sz val="10.0"/>
      </rPr>
      <t xml:space="preserve"> </t>
    </r>
    <r>
      <rPr>
        <rFont val="Arial"/>
        <b/>
        <color rgb="FFC00000"/>
        <sz val="10.0"/>
        <u/>
      </rPr>
      <t>LINEAR</t>
    </r>
    <r>
      <rPr>
        <rFont val="Arial"/>
        <color rgb="FFC00000"/>
        <sz val="10.0"/>
        <u/>
      </rPr>
      <t xml:space="preserve"> AND IN A </t>
    </r>
    <r>
      <rPr>
        <rFont val="Arial"/>
        <b/>
        <color rgb="FFC00000"/>
        <sz val="10.0"/>
        <u/>
      </rPr>
      <t>ADDITIVE</t>
    </r>
    <r>
      <rPr>
        <rFont val="Arial"/>
        <color rgb="FFC00000"/>
        <sz val="10.0"/>
      </rPr>
      <t xml:space="preserve"> FORM</t>
    </r>
  </si>
  <si>
    <t>Sufficient Condition</t>
  </si>
  <si>
    <t>Continous Variable (Y)</t>
  </si>
  <si>
    <t>Categorical Variable (Y)</t>
  </si>
  <si>
    <t>&lt;--Dependent (Variable of Interest)</t>
  </si>
  <si>
    <r>
      <rPr>
        <rFont val="Arial"/>
        <color rgb="FFC00000"/>
        <sz val="10.0"/>
      </rPr>
      <t xml:space="preserve">2.WHENEVER THE DEPENDENT IS IN A </t>
    </r>
    <r>
      <rPr>
        <rFont val="Arial"/>
        <b/>
        <color rgb="FFC00000"/>
        <sz val="10.0"/>
      </rPr>
      <t>CONTINOUS FORMAT/ NUMERIC FORMAT</t>
    </r>
  </si>
  <si>
    <t>Neccessary Condition</t>
  </si>
  <si>
    <t>Dependent</t>
  </si>
  <si>
    <t>Continious</t>
  </si>
  <si>
    <t>Date</t>
  </si>
  <si>
    <t>Sales</t>
  </si>
  <si>
    <t>Sales_Category</t>
  </si>
  <si>
    <t>Independent</t>
  </si>
  <si>
    <t>Categorical/Continous</t>
  </si>
  <si>
    <t>EQUATIONAL FORM of LINEAR REGRESSION</t>
  </si>
  <si>
    <t>dy/dx, (dy/dx)^2</t>
  </si>
  <si>
    <t>y=1|y=0</t>
  </si>
  <si>
    <t>Y=F(Xi)</t>
  </si>
  <si>
    <t>Y = B0 + B1X1 +B2X2….+BKXK+e, where K = no. of Independent Variables</t>
  </si>
  <si>
    <t>Y = B0 + B1X1^2 +B2X2^3….+BKXK+e</t>
  </si>
  <si>
    <t>SALES</t>
  </si>
  <si>
    <t>CONTINOUS</t>
  </si>
  <si>
    <t xml:space="preserve">LINEAR REGRESSION </t>
  </si>
  <si>
    <r>
      <rPr>
        <rFont val="Arial"/>
        <b/>
        <color theme="1"/>
        <sz val="11.0"/>
      </rPr>
      <t>Y</t>
    </r>
    <r>
      <rPr>
        <rFont val="Arial"/>
        <color theme="1"/>
        <sz val="11.0"/>
      </rPr>
      <t xml:space="preserve"> = DEPENDENT VARIABLE (Variable of Interest)</t>
    </r>
  </si>
  <si>
    <t>Y = B0 + B1^2X1^2 +B2X2^3….+BKXK+e</t>
  </si>
  <si>
    <t>NON-LINEAR</t>
  </si>
  <si>
    <t>FRAUD</t>
  </si>
  <si>
    <t>CATEGORICAL</t>
  </si>
  <si>
    <t>X</t>
  </si>
  <si>
    <r>
      <rPr>
        <rFont val="Arial"/>
        <b/>
        <color theme="1"/>
        <sz val="11.0"/>
      </rPr>
      <t>B0</t>
    </r>
    <r>
      <rPr>
        <rFont val="Arial"/>
        <color theme="1"/>
        <sz val="11.0"/>
      </rPr>
      <t xml:space="preserve">  = INTERCEPT TERM (Expected Y when all Xi = 0)</t>
    </r>
  </si>
  <si>
    <t>Linear in Parameters - Bi, Slope Coefficient of Xi</t>
  </si>
  <si>
    <t>PARAMETER</t>
  </si>
  <si>
    <r>
      <rPr>
        <rFont val="Arial"/>
        <b/>
        <color theme="1"/>
        <sz val="11.0"/>
      </rPr>
      <t>B1</t>
    </r>
    <r>
      <rPr>
        <rFont val="Arial"/>
        <color theme="1"/>
        <sz val="11.0"/>
      </rPr>
      <t xml:space="preserve"> = COEFFICIENT OF X1(Change in Y for a unit change in X1, keeping all other things constant)</t>
    </r>
  </si>
  <si>
    <t>Y</t>
  </si>
  <si>
    <t>B</t>
  </si>
  <si>
    <r>
      <rPr>
        <rFont val="Arial"/>
        <b/>
        <color theme="1"/>
        <sz val="11.0"/>
      </rPr>
      <t xml:space="preserve">e </t>
    </r>
    <r>
      <rPr>
        <rFont val="Arial"/>
        <color theme="1"/>
        <sz val="11.0"/>
      </rPr>
      <t>= ERROR TERM</t>
    </r>
  </si>
  <si>
    <t>B1^2*X1^2</t>
  </si>
  <si>
    <t>Xi = INDEPENDENT VARIABLES (Variable which influences Y)</t>
  </si>
  <si>
    <t>Actual Y - Predicted Y</t>
  </si>
  <si>
    <t>B^2</t>
  </si>
  <si>
    <t>Minimizes the sum of square of errors - Ordinary Least Square Technique</t>
  </si>
  <si>
    <t>- LINEAR IN PARAMETERS</t>
  </si>
  <si>
    <t>K= No. of Features/ Independent Variables</t>
  </si>
  <si>
    <t>Regression</t>
  </si>
  <si>
    <t>Classification</t>
  </si>
  <si>
    <t>Consumption  = B0 + B1*Income + error</t>
  </si>
  <si>
    <t>y= mx+c</t>
  </si>
  <si>
    <t>y= Consumption &lt;Dependent&gt;</t>
  </si>
  <si>
    <t>X = Income &lt;Independent&gt;</t>
  </si>
  <si>
    <r>
      <rPr>
        <rFont val="Arial"/>
        <color theme="1"/>
        <sz val="11.0"/>
      </rPr>
      <t xml:space="preserve">B0 = Mean | </t>
    </r>
    <r>
      <rPr>
        <rFont val="Arial"/>
        <i/>
        <color theme="1"/>
        <sz val="11.0"/>
      </rPr>
      <t>Expected Consumption when Income is 0</t>
    </r>
  </si>
  <si>
    <t>Y_Actual</t>
  </si>
  <si>
    <t>B1=4 &lt;for a unit change in Income, Consumption will increase by 4 units&gt;</t>
  </si>
  <si>
    <t>Y_Pred</t>
  </si>
  <si>
    <t>B0=3</t>
  </si>
  <si>
    <t>Error = Y_Actual-Y_Pred</t>
  </si>
  <si>
    <t>Consumption = B0 + B1*Income + Error</t>
  </si>
  <si>
    <t>Y = 3+4*X+E</t>
  </si>
  <si>
    <t>dy/dx = Slope</t>
  </si>
  <si>
    <t>Sales   = B0 + B1*Marketing + error</t>
  </si>
  <si>
    <t>B0 = Expected Sales when Marketing Spend is 0</t>
  </si>
  <si>
    <t>y = mX + C</t>
  </si>
  <si>
    <t>dy/dx = m</t>
  </si>
  <si>
    <t>Y = B0+B1X1+B2X2+E</t>
  </si>
  <si>
    <t>VIF</t>
  </si>
  <si>
    <t>X1</t>
  </si>
  <si>
    <t>&lt;1.7</t>
  </si>
  <si>
    <t>X2</t>
  </si>
  <si>
    <t>TSS</t>
  </si>
  <si>
    <t>ESS</t>
  </si>
  <si>
    <t>RSS</t>
  </si>
  <si>
    <t>Bo+BiXi</t>
  </si>
  <si>
    <t>Error</t>
  </si>
  <si>
    <t>Total</t>
  </si>
  <si>
    <t>Explained Model</t>
  </si>
  <si>
    <t>Un Explained Model</t>
  </si>
  <si>
    <t>Interpretations</t>
  </si>
  <si>
    <t>Income (Y) = f(Exp, Edu, Ski, Net,..)</t>
  </si>
  <si>
    <r>
      <rPr>
        <rFont val="Arial"/>
        <b/>
        <color theme="1"/>
        <sz val="11.0"/>
      </rPr>
      <t>Income</t>
    </r>
    <r>
      <rPr>
        <rFont val="Arial"/>
        <color theme="1"/>
        <sz val="11.0"/>
      </rPr>
      <t xml:space="preserve"> = B0 + B1*Exp + B2*Skill + B3*Network + e</t>
    </r>
  </si>
  <si>
    <t>y = bo + bi*xi + e, where i = no. of independent variables</t>
  </si>
  <si>
    <t>y=mx+c + e</t>
  </si>
  <si>
    <t>m= Slope; dy/dx; change in y for a unit change in X keeping all other things constant</t>
  </si>
  <si>
    <t>C= Intercept/Constant, value of Y when x =0</t>
  </si>
  <si>
    <t>e = error</t>
  </si>
  <si>
    <t>Consumption = f(Income)</t>
  </si>
  <si>
    <t>m=dy/dx</t>
  </si>
  <si>
    <t>Change in Y/Change in X</t>
  </si>
  <si>
    <t>Bo = E(Mean Consumption | Income = 0)</t>
  </si>
  <si>
    <t>B1 = Change in Consumption for a unit change in Income</t>
  </si>
  <si>
    <t>Sales = f(Marketing)</t>
  </si>
  <si>
    <t>Sales = B0 +B1*Marketing + Error</t>
  </si>
  <si>
    <t>Change in Sales for a unit change in Marketing</t>
  </si>
  <si>
    <t>Bo</t>
  </si>
  <si>
    <t>B1</t>
  </si>
  <si>
    <t>Regression Modeling:</t>
  </si>
  <si>
    <t>Consumption:Dependent</t>
  </si>
  <si>
    <t>There is a relationship between Consumption &amp; Income</t>
  </si>
  <si>
    <t>Income: Independent</t>
  </si>
  <si>
    <t>Y -- &gt; Dependent</t>
  </si>
  <si>
    <t>X--&gt; Independent</t>
  </si>
  <si>
    <t>Y_pred ---&gt; Predicted</t>
  </si>
  <si>
    <t>Error (Actual - Predicted)</t>
  </si>
  <si>
    <t>APE (Absolute Percentage Error)</t>
  </si>
  <si>
    <t>Y_pred = Bo + B1*X1 + e</t>
  </si>
  <si>
    <t>MAPE (Mean Absolute Percentage Error)</t>
  </si>
  <si>
    <t>Y=B0 +B1.X1+E</t>
  </si>
  <si>
    <t>Bz</t>
  </si>
  <si>
    <t>Z</t>
  </si>
  <si>
    <t xml:space="preserve">Sales </t>
  </si>
  <si>
    <t>Human Resource</t>
  </si>
  <si>
    <t>Technology</t>
  </si>
  <si>
    <t>R&amp;D</t>
  </si>
  <si>
    <t>Marketing</t>
  </si>
  <si>
    <t>Marks</t>
  </si>
  <si>
    <t>No. of Hours Study</t>
  </si>
  <si>
    <t>IQ</t>
  </si>
  <si>
    <t>Institution (Private/Public)</t>
  </si>
  <si>
    <t>Student/Teacher Ratio</t>
  </si>
  <si>
    <t>Sales = f(Human Resources, Technology, R&amp;D, Marketing)</t>
  </si>
  <si>
    <t>Dependent = f(Independent Variables)</t>
  </si>
  <si>
    <t>Y= [X'X]</t>
  </si>
  <si>
    <t>Dependent Variable</t>
  </si>
  <si>
    <t>Continuous</t>
  </si>
  <si>
    <t>Yes</t>
  </si>
  <si>
    <t>Volumne</t>
  </si>
  <si>
    <t xml:space="preserve">Fraud </t>
  </si>
  <si>
    <t>No</t>
  </si>
  <si>
    <t>Temperature</t>
  </si>
  <si>
    <t>Whether loan or not</t>
  </si>
  <si>
    <t xml:space="preserve">* Regression can be applied only on Continous </t>
  </si>
  <si>
    <t>Dependent - Continous</t>
  </si>
  <si>
    <t>Categorical</t>
  </si>
  <si>
    <t>Sales Head</t>
  </si>
  <si>
    <t>Additive Models</t>
  </si>
  <si>
    <t>Multiplicative Model</t>
  </si>
  <si>
    <t>Y = B0 * B1X1 * B2X2….* BKXK+e, where K = no. of Independent Variables</t>
  </si>
  <si>
    <t>Org X</t>
  </si>
  <si>
    <t>New X = Org X ^ 2</t>
  </si>
  <si>
    <t>Y(Sales)</t>
  </si>
  <si>
    <t>Spend(HR)</t>
  </si>
  <si>
    <t>Spend(HR)^2</t>
  </si>
  <si>
    <t>y = f(x)</t>
  </si>
  <si>
    <t>Y = B0 + B1* Z + e, z = X^3</t>
  </si>
  <si>
    <t>Linearity in Parameters</t>
  </si>
  <si>
    <t>Linearity in Independent Variable</t>
  </si>
  <si>
    <t>Y = X'X</t>
  </si>
  <si>
    <t>Bi</t>
  </si>
  <si>
    <t>X**0.5</t>
  </si>
  <si>
    <t>Practical Signficance</t>
  </si>
  <si>
    <t>Statistical Significance</t>
  </si>
  <si>
    <t>Magnitude of Beta/ Estimate</t>
  </si>
  <si>
    <t>P-value/Significance of Variable</t>
  </si>
  <si>
    <t>Estimate (Beta)</t>
  </si>
  <si>
    <t>p-Value</t>
  </si>
  <si>
    <t>More Practically Significant</t>
  </si>
  <si>
    <t>More Statistically Significant</t>
  </si>
  <si>
    <t xml:space="preserve">QQ Plot </t>
  </si>
  <si>
    <t xml:space="preserve">Assumptions: Error should be normally distributed, </t>
  </si>
  <si>
    <t>Quantile - Quantile Plot</t>
  </si>
  <si>
    <t>Normal distributed</t>
  </si>
  <si>
    <t>Error vs Normal Distribution</t>
  </si>
  <si>
    <t>WHAT</t>
  </si>
  <si>
    <t>WHEN</t>
  </si>
  <si>
    <t>HOW</t>
  </si>
  <si>
    <r>
      <rPr>
        <rFont val="Arial"/>
        <color theme="1"/>
        <sz val="10.0"/>
      </rPr>
      <t xml:space="preserve">- </t>
    </r>
    <r>
      <rPr>
        <rFont val="Arial"/>
        <b/>
        <color theme="1"/>
        <sz val="10.0"/>
      </rPr>
      <t xml:space="preserve">Logistic Regression is supervised classification technique which is used to </t>
    </r>
    <r>
      <rPr>
        <rFont val="Arial"/>
        <b/>
        <color theme="5"/>
        <sz val="10.0"/>
      </rPr>
      <t xml:space="preserve">predict the probability of the Dependent Var(Categorical in nature) </t>
    </r>
    <r>
      <rPr>
        <rFont val="Arial"/>
        <color theme="1"/>
        <sz val="10.0"/>
      </rPr>
      <t>given the independent vars</t>
    </r>
  </si>
  <si>
    <r>
      <rPr>
        <rFont val="Arial"/>
        <color theme="1"/>
        <sz val="10.0"/>
      </rPr>
      <t xml:space="preserve">-Whenever the </t>
    </r>
    <r>
      <rPr>
        <rFont val="Arial"/>
        <b/>
        <color theme="1"/>
        <sz val="10.0"/>
      </rPr>
      <t>Dependent is categorical in nature</t>
    </r>
    <r>
      <rPr>
        <rFont val="Arial"/>
        <color theme="1"/>
        <sz val="10.0"/>
      </rPr>
      <t xml:space="preserve">
- </t>
    </r>
    <r>
      <rPr>
        <rFont val="Arial"/>
        <b/>
        <color theme="1"/>
        <sz val="10.0"/>
      </rPr>
      <t>Set of Statistical Assumptions( Classical Linear Regression) fail</t>
    </r>
    <r>
      <rPr>
        <rFont val="Arial"/>
        <color theme="1"/>
        <sz val="10.0"/>
      </rPr>
      <t xml:space="preserve"> to build the model
- The objective is to </t>
    </r>
    <r>
      <rPr>
        <rFont val="Arial"/>
        <b/>
        <color theme="1"/>
        <sz val="10.0"/>
      </rPr>
      <t xml:space="preserve">predict the probability of Dependent Var as per the Independent Var
- Logistic Regression is Linear Classifier
</t>
    </r>
  </si>
  <si>
    <t>- Checks to be measured:
1. Hosmer Lemeshow Test (Accept Ho: Observed Freq  = Predicted Freq)
2. Wald Test (Reject Ho: ) Signficant Independent Vars
3. R- Sqaure (Between 0.25 - 0.4)
4. Confusion Matrix, Overall Accuracy &gt;0.75
5. Senstivity and Specificity
6. KS Statistics (0.2- 0.4)
7. Gini Coefficient
8. ROC
9. Area under ROC (AUC)</t>
  </si>
  <si>
    <t>Functional Form</t>
  </si>
  <si>
    <t>z=</t>
  </si>
  <si>
    <t>B0+B1X1 +B2X2+…………………………+BKXK+e</t>
  </si>
  <si>
    <t>Linear Regression</t>
  </si>
  <si>
    <t>p=</t>
  </si>
  <si>
    <t>exp(z)</t>
  </si>
  <si>
    <t>to make p  always +ve, we put in exponential form</t>
  </si>
  <si>
    <t xml:space="preserve"> P(Y=1|Xi)=</t>
  </si>
  <si>
    <t>exp(z)/1+exp(z)</t>
  </si>
  <si>
    <t>Logit Function</t>
  </si>
  <si>
    <t>Logisitic Regression Equation</t>
  </si>
  <si>
    <t>q=</t>
  </si>
  <si>
    <r>
      <rPr>
        <rFont val="Arial"/>
        <color theme="9"/>
        <sz val="10.0"/>
      </rPr>
      <t xml:space="preserve">1-(exp(z))/1+exp(z) or </t>
    </r>
    <r>
      <rPr>
        <rFont val="Arial"/>
        <b/>
        <color theme="9"/>
        <sz val="10.0"/>
      </rPr>
      <t>1/1+exp(z)</t>
    </r>
  </si>
  <si>
    <t>p/q=</t>
  </si>
  <si>
    <t>Odds</t>
  </si>
  <si>
    <t>log(p/q)</t>
  </si>
  <si>
    <t>B0+B1X1 +B2X2+…………………………+BKXK</t>
  </si>
  <si>
    <t>Log of Odds Ratio</t>
  </si>
  <si>
    <t>odds ratio or exp(log(odd's Ratio))</t>
  </si>
  <si>
    <t>Interpreting the Logistic Regression Equation</t>
  </si>
  <si>
    <t>p+q=1</t>
  </si>
  <si>
    <t>Event = Financial Transaction</t>
  </si>
  <si>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p</t>
    </r>
    <r>
      <rPr>
        <rFont val="Arial"/>
        <color theme="1"/>
        <sz val="10.0"/>
      </rPr>
      <t xml:space="preserve"> = Probability of Event (Fraud) Happening</t>
    </r>
  </si>
  <si>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q</t>
    </r>
    <r>
      <rPr>
        <rFont val="Arial"/>
        <color theme="1"/>
        <sz val="10.0"/>
      </rPr>
      <t>= Probability of Event Not (Fraud) Happening</t>
    </r>
  </si>
  <si>
    <t>Y(p=E|X)</t>
  </si>
  <si>
    <t>X = Independent Variables</t>
  </si>
  <si>
    <t>Y[Sales]</t>
  </si>
  <si>
    <t>X2..</t>
  </si>
  <si>
    <t>Y_Pred [Sales]</t>
  </si>
  <si>
    <t>P(Y=1|X)</t>
  </si>
  <si>
    <t>1=Fraud, 0 = Non Fraud</t>
  </si>
  <si>
    <t>B1*</t>
  </si>
  <si>
    <t>B2*</t>
  </si>
  <si>
    <t>Probability of Fraud Happening</t>
  </si>
  <si>
    <t>Y [Fraud/Non Fraud]</t>
  </si>
  <si>
    <t>X1 [credit Limit]</t>
  </si>
  <si>
    <t>X2 [Time of transcations]</t>
  </si>
  <si>
    <t>Score</t>
  </si>
  <si>
    <t>Actuals</t>
  </si>
  <si>
    <t>Fraud</t>
  </si>
  <si>
    <t>Non Fraud</t>
  </si>
  <si>
    <t>Mis Classification Error</t>
  </si>
  <si>
    <t>Not Fraud</t>
  </si>
  <si>
    <t>Actual</t>
  </si>
  <si>
    <t>Pred</t>
  </si>
  <si>
    <t>Dependent (Y = [0,1])</t>
  </si>
  <si>
    <t>Independents</t>
  </si>
  <si>
    <t>Y = 1 [Fraud]</t>
  </si>
  <si>
    <t>Example</t>
  </si>
  <si>
    <t>Top 20% Score</t>
  </si>
  <si>
    <t>E= Event of Fraud Transaction</t>
  </si>
  <si>
    <t>Premimum CC</t>
  </si>
  <si>
    <t>p=Probability of Fraud Happening</t>
  </si>
  <si>
    <t>Y=1 (Fraud)</t>
  </si>
  <si>
    <t>q= Probability of Fraud Not Happening</t>
  </si>
  <si>
    <t>Y = 0(Not Fraud)</t>
  </si>
  <si>
    <t>p (Prob - Fraud) + q(Prob - Not Fraud) = 1</t>
  </si>
  <si>
    <t>P(Y = 1| Xi)</t>
  </si>
  <si>
    <t>Xi = Time of Transaction, Amount of trans,..</t>
  </si>
  <si>
    <t>i)</t>
  </si>
  <si>
    <t>p + q =1==&gt;'q=1-p</t>
  </si>
  <si>
    <t>ii)</t>
  </si>
  <si>
    <t>p, q [0,1]</t>
  </si>
  <si>
    <t>iii)</t>
  </si>
  <si>
    <t>MECE</t>
  </si>
  <si>
    <t>iv)</t>
  </si>
  <si>
    <t>p,q will +ve</t>
  </si>
  <si>
    <t>p(Y=1|X)</t>
  </si>
  <si>
    <t>=exp(z)/1+exp(z), z = Bo + BiX+ e</t>
  </si>
  <si>
    <t>Profit</t>
  </si>
  <si>
    <t>Profit_Pred</t>
  </si>
  <si>
    <t>Y_pred</t>
  </si>
  <si>
    <t>Classification Model</t>
  </si>
  <si>
    <t>Probability</t>
  </si>
  <si>
    <t>Fraud = 1</t>
  </si>
  <si>
    <t>Non Fraud = 0</t>
  </si>
  <si>
    <t>Probabilities</t>
  </si>
  <si>
    <t>User Threshold</t>
  </si>
  <si>
    <t>Model Threshold</t>
  </si>
  <si>
    <t>Fraud/Non Fraud</t>
  </si>
  <si>
    <t>Fraud/Non Fraud_Pred</t>
  </si>
  <si>
    <t>Error Classification:</t>
  </si>
  <si>
    <t>Missclassification Error</t>
  </si>
  <si>
    <t>Ratings</t>
  </si>
  <si>
    <t>Rating 1</t>
  </si>
  <si>
    <t>Rating 2</t>
  </si>
  <si>
    <t>Rating 3</t>
  </si>
  <si>
    <t>Term Offer - Marketed by Bank</t>
  </si>
  <si>
    <t>Scenario 1:</t>
  </si>
  <si>
    <t>Need to identify which factors influence the sellin of Term Offer</t>
  </si>
  <si>
    <t>No. of Term Offer</t>
  </si>
  <si>
    <t>No. of Bank Individuals</t>
  </si>
  <si>
    <t>No. of calls made</t>
  </si>
  <si>
    <t>Region</t>
  </si>
  <si>
    <t>X3</t>
  </si>
  <si>
    <t>X4</t>
  </si>
  <si>
    <t>A1</t>
  </si>
  <si>
    <t>A2</t>
  </si>
  <si>
    <t>A3</t>
  </si>
  <si>
    <t>Scenario 2:</t>
  </si>
  <si>
    <t>Predict whether a Term offer will be bought by the customer or not</t>
  </si>
  <si>
    <t>Customer_ID</t>
  </si>
  <si>
    <t>Bought any previus offer</t>
  </si>
  <si>
    <t>C1</t>
  </si>
  <si>
    <t>C2</t>
  </si>
  <si>
    <t>C3</t>
  </si>
  <si>
    <t>C4</t>
  </si>
  <si>
    <t>Positive</t>
  </si>
  <si>
    <t>Negative</t>
  </si>
  <si>
    <t>Predicted</t>
  </si>
  <si>
    <t>Fraud (Positive | Y =1)</t>
  </si>
  <si>
    <t>Not Fraud (Negative | Y = 0)</t>
  </si>
  <si>
    <t>TP</t>
  </si>
  <si>
    <t>FN</t>
  </si>
  <si>
    <t>FP</t>
  </si>
  <si>
    <t>TN</t>
  </si>
  <si>
    <t>Recall</t>
  </si>
  <si>
    <t>Precision</t>
  </si>
  <si>
    <r>
      <rPr>
        <rFont val="Calibri"/>
        <color theme="1"/>
      </rPr>
      <t xml:space="preserve">An </t>
    </r>
    <r>
      <rPr>
        <rFont val="Calibri"/>
        <b/>
        <color theme="1"/>
      </rPr>
      <t>ensemble</t>
    </r>
    <r>
      <rPr>
        <rFont val="Calibri"/>
        <color theme="1"/>
      </rPr>
      <t xml:space="preserve"> is just a </t>
    </r>
    <r>
      <rPr>
        <rFont val="Calibri"/>
        <b/>
        <color theme="1"/>
        <u/>
      </rPr>
      <t>collection of predictors which come together (e.g. mean of all predictions) to  give a final prediction.</t>
    </r>
    <r>
      <rPr>
        <rFont val="Calibri"/>
        <color theme="1"/>
      </rPr>
      <t xml:space="preserve"> The reason we use ensembles is that many different predictors trying to  predict same target variable will perform a better job than any single predictor alone.
Ensemble classified into Bagging and Boosting.</t>
    </r>
  </si>
  <si>
    <t>WITHOUT ENSEMBLE</t>
  </si>
  <si>
    <t>WITH ENSEMBLE</t>
  </si>
  <si>
    <t>Scneario 1</t>
  </si>
  <si>
    <t>Model Statistics</t>
  </si>
  <si>
    <t>SCENARIO 2</t>
  </si>
  <si>
    <t>Modeler 1</t>
  </si>
  <si>
    <t>Champion Model (N*)</t>
  </si>
  <si>
    <t>P-value</t>
  </si>
  <si>
    <t>M1</t>
  </si>
  <si>
    <t>R-SQaure</t>
  </si>
  <si>
    <t>Adj- Square</t>
  </si>
  <si>
    <t>Modeler 2</t>
  </si>
  <si>
    <t>Champion Model (S*)</t>
  </si>
  <si>
    <t>M2</t>
  </si>
  <si>
    <t>Modeler 3</t>
  </si>
  <si>
    <t>Champion Model (A*)</t>
  </si>
  <si>
    <t>M4</t>
  </si>
  <si>
    <t>Arpendu</t>
  </si>
  <si>
    <t>Champion AG*(N*, S*, AK*)</t>
  </si>
  <si>
    <t>M*</t>
  </si>
  <si>
    <t>Technique</t>
  </si>
  <si>
    <t>Bagging</t>
  </si>
  <si>
    <t>Algorithm</t>
  </si>
  <si>
    <t>Random Forest</t>
  </si>
  <si>
    <t>Approach</t>
  </si>
  <si>
    <t>Independent Models</t>
  </si>
  <si>
    <t>1000 Models</t>
  </si>
  <si>
    <t>Model -1 [DECISION TREE - M1]</t>
  </si>
  <si>
    <t>Model -2 [DECISION TREE - M2]</t>
  </si>
  <si>
    <t>Model -3 [DECISION TREE - M3]</t>
  </si>
  <si>
    <t>Model -1000 [DECISION TREE - M1000]</t>
  </si>
  <si>
    <t>Champion  Model = f(Model -1, Model 2, Model 3,..., Model 1000)</t>
  </si>
  <si>
    <t>All the Independent Models - Aggregated to form the Final Champion Model</t>
  </si>
  <si>
    <t>Might Overfitt</t>
  </si>
  <si>
    <t>XG Boost</t>
  </si>
  <si>
    <t>Ada Boost</t>
  </si>
  <si>
    <t>Cat Boost</t>
  </si>
  <si>
    <t>Light GBM</t>
  </si>
  <si>
    <t>Not Independent Models, Sequential in Nature</t>
  </si>
  <si>
    <t>Model 1 - Boosting 1</t>
  </si>
  <si>
    <t>Model 2 - Boosting 2</t>
  </si>
  <si>
    <t>Model 3 - Boosting 3</t>
  </si>
  <si>
    <t>Model 1000 - Boosting 1000</t>
  </si>
  <si>
    <t>Model 1 Error</t>
  </si>
  <si>
    <t>Model 2 Error</t>
  </si>
  <si>
    <t>Model 3 Error</t>
  </si>
  <si>
    <t>Sequential in Nature</t>
  </si>
  <si>
    <t>Boosting Models tend to outperform RF/Bagging Models</t>
  </si>
  <si>
    <t>Overfitting</t>
  </si>
  <si>
    <t>The simplest way of combining predictions that 
belong to the same type.</t>
  </si>
  <si>
    <t>A way of combining predictions that 
belong to the different types.</t>
  </si>
  <si>
    <t>Aim to decrease variance, not bias.</t>
  </si>
  <si>
    <t>Aim to decrease bias, not variance.</t>
  </si>
  <si>
    <t>Each model receives equal weight.</t>
  </si>
  <si>
    <t>Models are weighted according to their performance.</t>
  </si>
  <si>
    <t>Each model is built independently.</t>
  </si>
  <si>
    <t>New models are influenced 
by the performance of previously built models.</t>
  </si>
  <si>
    <t>Different training data subsets are selected using row sampling with replacement and random sampling methods from the entire training dataset.</t>
  </si>
  <si>
    <t>Every new subset contains the elements that were misclassified by previous models.</t>
  </si>
  <si>
    <r>
      <rPr>
        <rFont val="Calibri"/>
        <color rgb="FF273239"/>
        <sz val="10.0"/>
      </rPr>
      <t>Bagging tries to</t>
    </r>
    <r>
      <rPr>
        <rFont val="Calibri"/>
        <b/>
        <color rgb="FF273239"/>
        <sz val="10.0"/>
      </rPr>
      <t xml:space="preserve"> solve the over-fitting problem.</t>
    </r>
  </si>
  <si>
    <t>Boosting tries to reduce bias.</t>
  </si>
  <si>
    <t>If the classifier is unstable (high variance), then apply bagging.</t>
  </si>
  <si>
    <t>If the classifier is stable and simple (high bias) the apply boosting.</t>
  </si>
  <si>
    <t>In this base classifiers are trained parallelly.</t>
  </si>
  <si>
    <t>In this base classifiers are trained sequentially.</t>
  </si>
  <si>
    <t>Example: The Random forest model uses Bagging.</t>
  </si>
  <si>
    <t>Example: The AdaBoost uses Boosting techniques</t>
  </si>
  <si>
    <t>Bagging - Random Forest</t>
  </si>
  <si>
    <t>Example Data Structure</t>
  </si>
  <si>
    <t>400-1000</t>
  </si>
  <si>
    <t>Row_IDs</t>
  </si>
  <si>
    <t>X5</t>
  </si>
  <si>
    <t>X6</t>
  </si>
  <si>
    <t>…</t>
  </si>
  <si>
    <t>X200</t>
  </si>
  <si>
    <t>Train Data</t>
  </si>
  <si>
    <t>K (Features)</t>
  </si>
  <si>
    <t>N (Rows)</t>
  </si>
  <si>
    <t>Tree Models</t>
  </si>
  <si>
    <t>Randomly Chosen (Features) K = 100</t>
  </si>
  <si>
    <t>Decision Tree Models</t>
  </si>
  <si>
    <t>Model 1</t>
  </si>
  <si>
    <t>x180</t>
  </si>
  <si>
    <t>DEFAULT ON LOAN</t>
  </si>
  <si>
    <t>Randomly Chosen (Observations) - Sampling with Replacement</t>
  </si>
  <si>
    <t>Full, sqrt, auto</t>
  </si>
  <si>
    <t>Randomly Chosen (Features)</t>
  </si>
  <si>
    <t>Model 2</t>
  </si>
  <si>
    <t>X7</t>
  </si>
  <si>
    <t>Randomly Chosen (Observations)
Sampling with Replacement</t>
  </si>
  <si>
    <t>Sampling with Replacement</t>
  </si>
  <si>
    <t xml:space="preserve">ENSEMBLE </t>
  </si>
  <si>
    <t>RF</t>
  </si>
  <si>
    <t>Bagging - Independent Models</t>
  </si>
  <si>
    <t>Model 3</t>
  </si>
  <si>
    <t>Model 4</t>
  </si>
  <si>
    <t>Model 5</t>
  </si>
  <si>
    <t>Model 6</t>
  </si>
  <si>
    <t>Model 1000</t>
  </si>
  <si>
    <t>y_PRED</t>
  </si>
  <si>
    <t>Majority/Mode</t>
  </si>
  <si>
    <t>Accuracy Score</t>
  </si>
  <si>
    <t>Regression Model</t>
  </si>
  <si>
    <t>Average of all Y predicted from the Decision Tree</t>
  </si>
  <si>
    <t>Model i</t>
  </si>
  <si>
    <t>i = [1,10]</t>
  </si>
  <si>
    <t>k (sample Features)</t>
  </si>
  <si>
    <t>out of 200 Features</t>
  </si>
  <si>
    <t>n(sample rows)</t>
  </si>
  <si>
    <t>out of 10000 rows</t>
  </si>
  <si>
    <t>random sampling with replacement</t>
  </si>
  <si>
    <t>1 Model</t>
  </si>
  <si>
    <t>2/3</t>
  </si>
  <si>
    <t>1/3</t>
  </si>
  <si>
    <t xml:space="preserve">Train </t>
  </si>
  <si>
    <t>Out of Bag Accruacy (OOB)</t>
  </si>
  <si>
    <t>Imbalanced Data Set</t>
  </si>
  <si>
    <t>Predicted Y, Residual is computed</t>
  </si>
  <si>
    <t>2.Predicted errir</t>
  </si>
  <si>
    <t>Learning Rate = 0.5</t>
  </si>
  <si>
    <t>LR=0.5</t>
  </si>
  <si>
    <t>scale_pos_weight</t>
  </si>
  <si>
    <t>Hyperparameter within Gradient Boosting that allows to deal imbalanced Data set</t>
  </si>
  <si>
    <t xml:space="preserve">Dependent </t>
  </si>
  <si>
    <t>e_pred</t>
  </si>
  <si>
    <t>error</t>
  </si>
  <si>
    <t>Notes:</t>
  </si>
  <si>
    <t>1. Default value = 1</t>
  </si>
  <si>
    <t>Tranasaction</t>
  </si>
  <si>
    <t>100 observations</t>
  </si>
  <si>
    <t>Positive Class (Y=1)</t>
  </si>
  <si>
    <t>Minority Class</t>
  </si>
  <si>
    <t>Negative Class (Y=0)</t>
  </si>
  <si>
    <t>Majority Class</t>
  </si>
  <si>
    <t>Scale_pos_weight = total_negative_examples/total_positive_examples</t>
  </si>
  <si>
    <t>Predicted 
Probability Values</t>
  </si>
  <si>
    <t>prediction of K (Error)</t>
  </si>
  <si>
    <t>prediction of O (Error)</t>
  </si>
  <si>
    <t>Higher weight to Positive Class when the model and updating the gradient</t>
  </si>
  <si>
    <t>Initial Prediction + Learning Rate * Predicted Residual (M2)</t>
  </si>
  <si>
    <t>Initial Prediction + Learning Rate * Predicted Residual (M2) + Learning Rate*Predicted Residual (M3)</t>
  </si>
  <si>
    <t>LR = 0.5</t>
  </si>
  <si>
    <t>LR: Learning Rate</t>
  </si>
  <si>
    <t>M3</t>
  </si>
  <si>
    <t>XGBOOST</t>
  </si>
  <si>
    <t>Extreme Gradient Boosting</t>
  </si>
  <si>
    <t>2 Advantages:</t>
  </si>
  <si>
    <t>1. XGBoost is much faster and efficient than other algorithms</t>
  </si>
  <si>
    <t>-- Create Data Matrix which allows the efficiency gains</t>
  </si>
  <si>
    <t>2. Allows for regularization (reduce the problem to overfitting)</t>
  </si>
  <si>
    <t>-- Allows for Hyperparameter which can control overfitting</t>
  </si>
  <si>
    <t>Hyperparameters for XGBoost</t>
  </si>
  <si>
    <r>
      <rPr>
        <rFont val="Calibri"/>
        <color theme="1"/>
        <sz val="11.0"/>
      </rPr>
      <t>#</t>
    </r>
    <r>
      <rPr>
        <rFont val="Calibri"/>
        <b/>
        <color theme="1"/>
        <sz val="11.0"/>
      </rPr>
      <t>learning_rate</t>
    </r>
    <r>
      <rPr>
        <rFont val="Calibri"/>
        <color theme="1"/>
        <sz val="11.0"/>
      </rPr>
      <t xml:space="preserve">: step size shrinkage used to prevent overfitting. Range is [0,1]
</t>
    </r>
  </si>
  <si>
    <r>
      <rPr>
        <rFont val="Calibri"/>
        <color theme="1"/>
        <sz val="11.0"/>
      </rPr>
      <t>#</t>
    </r>
    <r>
      <rPr>
        <rFont val="Calibri"/>
        <b/>
        <color theme="1"/>
        <sz val="11.0"/>
      </rPr>
      <t>max_depth</t>
    </r>
    <r>
      <rPr>
        <rFont val="Calibri"/>
        <color theme="1"/>
        <sz val="11.0"/>
      </rPr>
      <t>: determines how deeply each tree is allowed to grow during any boosting round</t>
    </r>
  </si>
  <si>
    <r>
      <rPr>
        <rFont val="Calibri"/>
        <color theme="1"/>
        <sz val="11.0"/>
      </rPr>
      <t>#</t>
    </r>
    <r>
      <rPr>
        <rFont val="Calibri"/>
        <b/>
        <color theme="1"/>
        <sz val="11.0"/>
      </rPr>
      <t>subsample</t>
    </r>
    <r>
      <rPr>
        <rFont val="Calibri"/>
        <color theme="1"/>
        <sz val="11.0"/>
      </rPr>
      <t xml:space="preserve">: percentage of samples used per tree. Low value can lead to underfitting.
</t>
    </r>
  </si>
  <si>
    <r>
      <rPr>
        <rFont val="Calibri"/>
        <color theme="1"/>
        <sz val="11.0"/>
      </rPr>
      <t>#</t>
    </r>
    <r>
      <rPr>
        <rFont val="Calibri"/>
        <b/>
        <color theme="1"/>
        <sz val="11.0"/>
      </rPr>
      <t>colsample_bytree</t>
    </r>
    <r>
      <rPr>
        <rFont val="Calibri"/>
        <color theme="1"/>
        <sz val="11.0"/>
      </rPr>
      <t xml:space="preserve">: percentage of features used per tree. High value can lead to overfitting.
</t>
    </r>
  </si>
  <si>
    <r>
      <rPr>
        <rFont val="Calibri"/>
        <b/>
        <color theme="1"/>
        <sz val="11.0"/>
      </rPr>
      <t>#n_estimators</t>
    </r>
    <r>
      <rPr>
        <rFont val="Calibri"/>
        <color theme="1"/>
        <sz val="11.0"/>
      </rPr>
      <t>: number of trees you want to build. Large no. of trees might lead to overfitting</t>
    </r>
  </si>
  <si>
    <r>
      <rPr>
        <rFont val="Calibri"/>
        <color theme="1"/>
        <sz val="11.0"/>
      </rPr>
      <t>#</t>
    </r>
    <r>
      <rPr>
        <rFont val="Calibri"/>
        <b/>
        <color theme="1"/>
        <sz val="11.0"/>
      </rPr>
      <t>objective</t>
    </r>
    <r>
      <rPr>
        <rFont val="Calibri"/>
        <color theme="1"/>
        <sz val="11.0"/>
      </rPr>
      <t xml:space="preserve">: determines the loss function to be used like </t>
    </r>
    <r>
      <rPr>
        <rFont val="Calibri"/>
        <i/>
        <color theme="1"/>
        <sz val="11.0"/>
      </rPr>
      <t>reg:linear</t>
    </r>
    <r>
      <rPr>
        <rFont val="Calibri"/>
        <color theme="1"/>
        <sz val="11.0"/>
      </rPr>
      <t xml:space="preserve"> for regression problem, #</t>
    </r>
    <r>
      <rPr>
        <rFont val="Calibri"/>
        <i/>
        <color theme="1"/>
        <sz val="11.0"/>
      </rPr>
      <t>reg:logistic</t>
    </r>
    <r>
      <rPr>
        <rFont val="Calibri"/>
        <color theme="1"/>
        <sz val="11.0"/>
      </rPr>
      <t xml:space="preserve"> for classification problems with only decision, </t>
    </r>
    <r>
      <rPr>
        <rFont val="Calibri"/>
        <i/>
        <color theme="1"/>
        <sz val="11.0"/>
      </rPr>
      <t>binary:logistic</t>
    </r>
    <r>
      <rPr>
        <rFont val="Calibri"/>
        <color theme="1"/>
        <sz val="11.0"/>
      </rPr>
      <t xml:space="preserve"> for classification problems with probability
</t>
    </r>
  </si>
  <si>
    <t>Regularization [Penalizing the Model to reduce overfitting]</t>
  </si>
  <si>
    <t>Shrinks the Model Parameters, so that the problem of overfitting is reduced</t>
  </si>
  <si>
    <t>L1 Regularization - Lasso Regression (take the absolute of Cofficients)</t>
  </si>
  <si>
    <t>L2 Regurlarization - Ridge Regression (Taking the square of coefficients)</t>
  </si>
  <si>
    <t>Higher the value, more simpler the model, less Overfitting</t>
  </si>
  <si>
    <t>Iterate over Hyperparameters Parameters manually, to check the accuracy</t>
  </si>
  <si>
    <t>Grid Search (Efficient)</t>
  </si>
  <si>
    <t>P1</t>
  </si>
  <si>
    <t>P2</t>
  </si>
  <si>
    <t>P3</t>
  </si>
  <si>
    <t>P4</t>
  </si>
  <si>
    <t>P5</t>
  </si>
  <si>
    <t>Random Search (It can be very computationally intensive)</t>
  </si>
  <si>
    <t>30 Features</t>
  </si>
  <si>
    <t>5 Principal Components</t>
  </si>
  <si>
    <t>Incremental PCA</t>
  </si>
  <si>
    <t>Large data to handle</t>
  </si>
  <si>
    <t>Variation Explained</t>
  </si>
  <si>
    <t>Cumulative</t>
  </si>
  <si>
    <t>Instead of passing the entire data, use batch size for running the iterations</t>
  </si>
  <si>
    <t>PC1</t>
  </si>
  <si>
    <t>PC2</t>
  </si>
  <si>
    <t>PC3</t>
  </si>
  <si>
    <t>Boruta</t>
  </si>
  <si>
    <t>PC4</t>
  </si>
  <si>
    <t>PC5</t>
  </si>
  <si>
    <t>Orthogonal Space</t>
  </si>
  <si>
    <t>PCs are always independents, explaining 90-95% of variation in data</t>
  </si>
  <si>
    <t xml:space="preserve">PC1 </t>
  </si>
  <si>
    <r>
      <rPr>
        <rFont val="Calibri"/>
        <color theme="1"/>
      </rPr>
      <t>fn(</t>
    </r>
    <r>
      <rPr>
        <rFont val="Calibri"/>
        <b/>
        <color theme="1"/>
      </rPr>
      <t>X2</t>
    </r>
    <r>
      <rPr>
        <rFont val="Calibri"/>
        <color theme="1"/>
      </rPr>
      <t>,X8,X5,</t>
    </r>
    <r>
      <rPr>
        <rFont val="Calibri"/>
        <b/>
        <color theme="1"/>
      </rPr>
      <t>X20</t>
    </r>
    <r>
      <rPr>
        <rFont val="Calibri"/>
        <color theme="1"/>
      </rPr>
      <t>)</t>
    </r>
  </si>
  <si>
    <t>X2, X20</t>
  </si>
  <si>
    <r>
      <rPr>
        <rFont val="Calibri"/>
        <color theme="1"/>
      </rPr>
      <t>fn(</t>
    </r>
    <r>
      <rPr>
        <rFont val="Calibri"/>
        <b/>
        <color theme="1"/>
      </rPr>
      <t>X7</t>
    </r>
    <r>
      <rPr>
        <rFont val="Calibri"/>
        <color theme="1"/>
      </rPr>
      <t>,X9,X12,</t>
    </r>
    <r>
      <rPr>
        <rFont val="Calibri"/>
        <b/>
        <color theme="1"/>
      </rPr>
      <t>X14</t>
    </r>
    <r>
      <rPr>
        <rFont val="Calibri"/>
        <color theme="1"/>
      </rPr>
      <t>)</t>
    </r>
  </si>
  <si>
    <t>X7, X14</t>
  </si>
  <si>
    <r>
      <rPr>
        <rFont val="Calibri"/>
        <color theme="1"/>
      </rPr>
      <t>fn(</t>
    </r>
    <r>
      <rPr>
        <rFont val="Calibri"/>
        <b/>
        <color theme="1"/>
      </rPr>
      <t>X4</t>
    </r>
    <r>
      <rPr>
        <rFont val="Calibri"/>
        <color theme="1"/>
      </rPr>
      <t>,X8,X5,</t>
    </r>
    <r>
      <rPr>
        <rFont val="Calibri"/>
        <b/>
        <color theme="1"/>
      </rPr>
      <t>X18</t>
    </r>
    <r>
      <rPr>
        <rFont val="Calibri"/>
        <color theme="1"/>
      </rPr>
      <t>)</t>
    </r>
  </si>
  <si>
    <t>X4, X18</t>
  </si>
  <si>
    <r>
      <rPr>
        <rFont val="Calibri"/>
        <color theme="1"/>
      </rPr>
      <t>fn(</t>
    </r>
    <r>
      <rPr>
        <rFont val="Calibri"/>
        <b/>
        <color theme="1"/>
      </rPr>
      <t>X8</t>
    </r>
    <r>
      <rPr>
        <rFont val="Calibri"/>
        <color theme="1"/>
      </rPr>
      <t>,X17,X3,</t>
    </r>
    <r>
      <rPr>
        <rFont val="Calibri"/>
        <b/>
        <color theme="1"/>
      </rPr>
      <t>X16</t>
    </r>
    <r>
      <rPr>
        <rFont val="Calibri"/>
        <color theme="1"/>
      </rPr>
      <t>)</t>
    </r>
  </si>
  <si>
    <t>X8,X16</t>
  </si>
  <si>
    <t>1M Data Records</t>
  </si>
  <si>
    <t>Business Relevance</t>
  </si>
  <si>
    <t>Performance Time/Cost Utilized</t>
  </si>
  <si>
    <t>Accuracy</t>
  </si>
  <si>
    <t>Cost Utilized</t>
  </si>
  <si>
    <t>Good</t>
  </si>
  <si>
    <t>8 hrs</t>
  </si>
  <si>
    <t>XGBoost</t>
  </si>
  <si>
    <t>12 hrs</t>
  </si>
  <si>
    <t>Universal Model Selection Methods</t>
  </si>
  <si>
    <t>AIC</t>
  </si>
  <si>
    <t>Akaike Information Criteria</t>
  </si>
  <si>
    <t>Lower the Measure, better the Model</t>
  </si>
  <si>
    <t>BIC</t>
  </si>
  <si>
    <t>Bayesian Information Criteria</t>
  </si>
  <si>
    <t>AIC for Linear Regression, Logistic Regression, ARIMA Model</t>
  </si>
  <si>
    <t>MDL</t>
  </si>
  <si>
    <t>Mininum Description Length</t>
  </si>
  <si>
    <t>COST FUNCTION</t>
  </si>
  <si>
    <t>Summation(Actual Y - Predicted Y) ^2</t>
  </si>
  <si>
    <t>Summation(Actual Yi - Summation (wi x Xi))^2</t>
  </si>
  <si>
    <t>REGULARIZATION</t>
  </si>
  <si>
    <t>SHRINKAGE TECHNIQUE ------------&gt; BETA (PARAMETER COEFFICIENTS)</t>
  </si>
  <si>
    <t>LASSO REGRESSION</t>
  </si>
  <si>
    <t>LEAST ABSOLUTE SHRINKAGE AND SELECTION OPERATOR</t>
  </si>
  <si>
    <t>L1</t>
  </si>
  <si>
    <t>Adding a penalty term (alpha) - [0, Infinity]</t>
  </si>
  <si>
    <t>alpha x |Bi| where Beta of Xi</t>
  </si>
  <si>
    <t>Magnitude of Beta</t>
  </si>
  <si>
    <t>- Penalize on the absolute vale of the coefficents</t>
  </si>
  <si>
    <t>Square of Beta</t>
  </si>
  <si>
    <t xml:space="preserve"> Irrevant coeffients to 0</t>
  </si>
  <si>
    <t xml:space="preserve"> removal too many features</t>
  </si>
  <si>
    <t>RIDGE REGRESSION</t>
  </si>
  <si>
    <t>- penalize based on the square of the magnitude</t>
  </si>
  <si>
    <t>L2</t>
  </si>
  <si>
    <t>alpha x Bi^2</t>
  </si>
  <si>
    <t>- not removing too many features</t>
  </si>
  <si>
    <t xml:space="preserve"> Coefficients will be lower but never = 0</t>
  </si>
  <si>
    <t>ELASTIC NET</t>
  </si>
  <si>
    <t>Combination (Ridge and Lassi), penality factor from both Ridge and Lasso Regression</t>
  </si>
  <si>
    <t>STANDARD APPROACH</t>
  </si>
  <si>
    <t>Xk</t>
  </si>
  <si>
    <t>Entire Data</t>
  </si>
  <si>
    <t>OVERFITTING</t>
  </si>
  <si>
    <t>TRAIN- 80%</t>
  </si>
  <si>
    <t>TRAIN ACCUARCY</t>
  </si>
  <si>
    <t>VALIDATION ACCURACY</t>
  </si>
  <si>
    <t>VALIDATION - 20%</t>
  </si>
  <si>
    <t>K-FOLD CROSS VALIDATION APPROACH</t>
  </si>
  <si>
    <t>1 TRAIN DATA</t>
  </si>
  <si>
    <t>K=1</t>
  </si>
  <si>
    <t>OVERALL TRAIN- 80%</t>
  </si>
  <si>
    <t>Train</t>
  </si>
  <si>
    <t>5 TRAINING</t>
  </si>
  <si>
    <t>5 VALIDATION</t>
  </si>
  <si>
    <t>Generalized - trained multiple times, validated times</t>
  </si>
  <si>
    <t>Train Accuracy</t>
  </si>
  <si>
    <t>Validation Accuracy</t>
  </si>
  <si>
    <t>Validation</t>
  </si>
  <si>
    <t>k=2</t>
  </si>
  <si>
    <t>k=3</t>
  </si>
  <si>
    <t>k=4</t>
  </si>
  <si>
    <t>SUPERVISED ML</t>
  </si>
  <si>
    <t>LABELLED DATA</t>
  </si>
  <si>
    <t>PREDICT</t>
  </si>
  <si>
    <t>SCN 1: REGRESSION PROBLEM</t>
  </si>
  <si>
    <t>Y_PRED</t>
  </si>
  <si>
    <t>OUTLET_ID</t>
  </si>
  <si>
    <t>TOTAL_NO. OF PRODUCTS</t>
  </si>
  <si>
    <t>TOTAL EMPLOYEES</t>
  </si>
  <si>
    <t>POPULATION</t>
  </si>
  <si>
    <t>PER CAPTIA INCOME</t>
  </si>
  <si>
    <t>PRED_SALES</t>
  </si>
  <si>
    <t>PREDICT Y</t>
  </si>
  <si>
    <t>SCN 2: CLASSIFICATION PROBLEM</t>
  </si>
  <si>
    <t>TOP OUTLET</t>
  </si>
  <si>
    <t>PRED_OUTLET CATEGORY</t>
  </si>
  <si>
    <t>LABELLED</t>
  </si>
  <si>
    <t>UNSUPERVISED ML</t>
  </si>
  <si>
    <t>NO LABELS (NO Y)</t>
  </si>
  <si>
    <t>NO PREDICTION INVOLVED</t>
  </si>
  <si>
    <t>CLUSTER</t>
  </si>
  <si>
    <t>XK</t>
  </si>
  <si>
    <t>Expose the entire data for training the model</t>
  </si>
  <si>
    <t>UNSEEN DATA, WE CAN PREDICT USING MODEL AND Xs</t>
  </si>
  <si>
    <t>TRAIN THE MODEL ON 70% OF AVAILABLE DATA</t>
  </si>
  <si>
    <t>VALIDATE THE MODEL USING THIS UNSEEN / VALIDATION DATA</t>
  </si>
  <si>
    <t>Learning Rate</t>
  </si>
  <si>
    <t>Parameter which determines the step size at which Gradient Descent gets updated at each epcoh (iteration)</t>
  </si>
  <si>
    <t>Default Learning Rate is 0.01</t>
  </si>
  <si>
    <t>Cost/error</t>
  </si>
  <si>
    <t>No. of estimators</t>
  </si>
  <si>
    <t>BIAS VS VARIANCE TRADE-OFF</t>
  </si>
  <si>
    <t>HIGH VARIANCE --&gt; LOW BIAS</t>
  </si>
  <si>
    <t>HIGH BIAS -- &gt; LOW VARIANCE</t>
  </si>
  <si>
    <t>Bias</t>
  </si>
  <si>
    <t>Variance</t>
  </si>
  <si>
    <t>TRAINING MAPE</t>
  </si>
  <si>
    <t>TEST MAPE 1</t>
  </si>
  <si>
    <t>TEST MAPE 2</t>
  </si>
  <si>
    <t>TEST MAPE 3</t>
  </si>
  <si>
    <t>TEST MAPE 4</t>
  </si>
  <si>
    <t>Fitting Good</t>
  </si>
  <si>
    <t>Low Bias</t>
  </si>
  <si>
    <t>High Variance</t>
  </si>
  <si>
    <t>Fitting Bad</t>
  </si>
  <si>
    <t>High Bias</t>
  </si>
  <si>
    <t>[Simple Model]</t>
  </si>
  <si>
    <t>Low Variance</t>
  </si>
  <si>
    <t>Ideal Scenario</t>
  </si>
  <si>
    <t>TRAINING DATA</t>
  </si>
  <si>
    <t>Remedial Measures</t>
  </si>
  <si>
    <t>1. Low Bias &amp; High Variance</t>
  </si>
  <si>
    <t>Over Fitting Model</t>
  </si>
  <si>
    <t>Model Not performing well in Test/Validation Data</t>
  </si>
  <si>
    <t>Regularization Methods:</t>
  </si>
  <si>
    <t>1. Lasso Regularization</t>
  </si>
  <si>
    <t>L1 Regualrization ---&gt; ||W|| -&gt; add penalty term to shrink the coefficients</t>
  </si>
  <si>
    <t>2. Ridge Regualarization</t>
  </si>
  <si>
    <t>L2 Regualrization ---&gt; W^2 -&gt; add penalty term to shrink the coefficients</t>
  </si>
  <si>
    <t xml:space="preserve">3. Elastic Net </t>
  </si>
  <si>
    <t>Combining L1 &amp; L2 Regualrization</t>
  </si>
  <si>
    <t>2. High Bias &amp; Low Variance</t>
  </si>
  <si>
    <t>Improve Accuracy Train Model</t>
  </si>
  <si>
    <t>Adding more Regressor, Tuning the Modeling ---&gt; to improve the Model Accuracy</t>
  </si>
  <si>
    <t>SUPERVISED LEARNING</t>
  </si>
  <si>
    <t>INDEPENDENT VARIABLES</t>
  </si>
  <si>
    <t>TARGET VARIABLE</t>
  </si>
  <si>
    <t>1. TARGET VARIABLE</t>
  </si>
  <si>
    <t>2. PREDICTION IS INVOLVED</t>
  </si>
  <si>
    <t>UN SUPERVISED LEARNING</t>
  </si>
  <si>
    <t>1. NO LABELLED/TARGET VARIABLE</t>
  </si>
  <si>
    <t>FEATURES</t>
  </si>
  <si>
    <t>GROUP</t>
  </si>
  <si>
    <t>2. NO PREDICTION IS INVOLVED</t>
  </si>
  <si>
    <t>SEMI SUPERVISED LEARNING</t>
  </si>
  <si>
    <t>(SUPEVISED LEARNING + UN SUPERVISED LEARNING)</t>
  </si>
  <si>
    <t>1. SOME PART OF DATA WHICH WILL HAVE LABELLED/TARGET VARIABLES, AND SOME PORTION WILL NOT HAVE</t>
  </si>
  <si>
    <t>2. INCLUDE BOTH PREDICTIONS &amp; GROUPING</t>
  </si>
  <si>
    <t>GOOD REVIEWS</t>
  </si>
  <si>
    <t>NEUTAL REVIEWS</t>
  </si>
  <si>
    <t>NOT GOOD REVIEWS</t>
  </si>
  <si>
    <t>REVIEWS</t>
  </si>
  <si>
    <t>RATING</t>
  </si>
  <si>
    <t>the dissh was very good, I liked it</t>
  </si>
  <si>
    <t>DEFINITION</t>
  </si>
  <si>
    <t>The service was okay</t>
  </si>
  <si>
    <t>POSITIVE</t>
  </si>
  <si>
    <t>The order was very late</t>
  </si>
  <si>
    <t>NEUTRAL</t>
  </si>
  <si>
    <t>CLUSTERS</t>
  </si>
  <si>
    <t>POST CLUSTERING</t>
  </si>
  <si>
    <t>NEGATIVE</t>
  </si>
  <si>
    <t>The place is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</si>
</sst>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0.0"/>
    <numFmt numFmtId="166" formatCode="m-d"/>
  </numFmts>
  <fonts count="35">
    <font>
      <sz val="11.0"/>
      <color theme="1"/>
      <name val="Calibri"/>
      <scheme val="minor"/>
    </font>
    <font>
      <sz val="11.0"/>
      <color theme="1"/>
      <name val="Roboto"/>
    </font>
    <font>
      <b/>
      <sz val="11.0"/>
      <color theme="1"/>
      <name val="Roboto"/>
    </font>
    <font>
      <b/>
      <sz val="11.0"/>
      <color rgb="FF9900FF"/>
      <name val="Roboto"/>
    </font>
    <font/>
    <font>
      <b/>
      <sz val="10.0"/>
      <color theme="1"/>
      <name val="Roboto"/>
    </font>
    <font>
      <b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0"/>
      <name val="Arial"/>
    </font>
    <font>
      <sz val="11.0"/>
      <color theme="0"/>
      <name val="Arial"/>
    </font>
    <font>
      <sz val="10.0"/>
      <color theme="1"/>
      <name val="Arial"/>
    </font>
    <font>
      <sz val="10.0"/>
      <color rgb="FFC00000"/>
      <name val="Arial"/>
    </font>
    <font>
      <b/>
      <i/>
      <sz val="11.0"/>
      <color theme="1"/>
      <name val="Arial"/>
    </font>
    <font>
      <b/>
      <sz val="10.0"/>
      <color theme="1"/>
      <name val="Arial"/>
    </font>
    <font>
      <sz val="10.0"/>
      <color theme="0"/>
      <name val="Arial"/>
    </font>
    <font>
      <b/>
      <sz val="10.0"/>
      <color theme="9"/>
      <name val="Arial"/>
    </font>
    <font>
      <sz val="10.0"/>
      <color theme="9"/>
      <name val="Arial"/>
    </font>
    <font>
      <i/>
      <sz val="10.0"/>
      <color theme="1"/>
      <name val="Arial"/>
    </font>
    <font>
      <b/>
      <i/>
      <sz val="10.0"/>
      <color theme="1"/>
      <name val="Arial"/>
    </font>
    <font>
      <b/>
      <sz val="10.0"/>
      <color theme="4"/>
      <name val="Arial"/>
    </font>
    <font>
      <b/>
      <u/>
      <sz val="10.0"/>
      <color rgb="FFFF0000"/>
      <name val="Arial"/>
    </font>
    <font>
      <sz val="10.0"/>
      <color theme="5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b/>
      <sz val="10.0"/>
      <color rgb="FF273239"/>
      <name val="Calibri"/>
    </font>
    <font>
      <sz val="10.0"/>
      <color rgb="FF273239"/>
      <name val="Calibri"/>
    </font>
    <font>
      <i/>
      <sz val="11.0"/>
      <color theme="1"/>
      <name val="Calibri"/>
    </font>
    <font>
      <i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i/>
      <color theme="1"/>
      <name val="Calibri"/>
      <scheme val="minor"/>
    </font>
    <font>
      <sz val="11.0"/>
      <color rgb="FFFFFFFF"/>
      <name val="Calibri"/>
    </font>
  </fonts>
  <fills count="3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BF9000"/>
        <bgColor rgb="FFBF9000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67">
    <border/>
    <border>
      <left/>
      <right/>
      <top/>
    </border>
    <border>
      <left/>
      <right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DFDFDF"/>
      </left>
      <right style="thin">
        <color rgb="FFDFDFDF"/>
      </right>
      <top style="thin">
        <color rgb="FFDFDFDF"/>
      </top>
      <bottom style="thin">
        <color rgb="FFDFDFDF"/>
      </bottom>
    </border>
    <border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0" fillId="2" fontId="3" numFmtId="0" xfId="0" applyFont="1"/>
    <xf borderId="0" fillId="2" fontId="1" numFmtId="0" xfId="0" applyFont="1"/>
    <xf borderId="1" fillId="2" fontId="2" numFmtId="0" xfId="0" applyAlignment="1" applyBorder="1" applyFont="1">
      <alignment horizontal="center" vertical="center"/>
    </xf>
    <xf borderId="2" fillId="0" fontId="4" numFmtId="0" xfId="0" applyBorder="1" applyFont="1"/>
    <xf borderId="0" fillId="0" fontId="3" numFmtId="0" xfId="0" applyAlignment="1" applyFont="1">
      <alignment shrinkToFit="0" wrapText="1"/>
    </xf>
    <xf borderId="1" fillId="3" fontId="2" numFmtId="0" xfId="0" applyBorder="1" applyFill="1" applyFont="1"/>
    <xf borderId="0" fillId="3" fontId="1" numFmtId="0" xfId="0" applyFont="1"/>
    <xf quotePrefix="1" borderId="0" fillId="3" fontId="1" numFmtId="0" xfId="0" applyFont="1"/>
    <xf borderId="0" fillId="4" fontId="2" numFmtId="0" xfId="0" applyFill="1" applyFont="1"/>
    <xf borderId="0" fillId="5" fontId="5" numFmtId="0" xfId="0" applyFill="1" applyFont="1"/>
    <xf borderId="0" fillId="6" fontId="5" numFmtId="0" xfId="0" applyFill="1" applyFont="1"/>
    <xf borderId="0" fillId="7" fontId="2" numFmtId="0" xfId="0" applyFill="1" applyFont="1"/>
    <xf borderId="0" fillId="8" fontId="2" numFmtId="0" xfId="0" applyFill="1" applyFont="1"/>
    <xf borderId="0" fillId="0" fontId="2" numFmtId="0" xfId="0" applyAlignment="1" applyFont="1">
      <alignment readingOrder="0"/>
    </xf>
    <xf borderId="0" fillId="9" fontId="2" numFmtId="0" xfId="0" applyFill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6" numFmtId="0" xfId="0" applyFont="1"/>
    <xf borderId="3" fillId="10" fontId="7" numFmtId="0" xfId="0" applyBorder="1" applyFill="1" applyFont="1"/>
    <xf borderId="3" fillId="10" fontId="8" numFmtId="0" xfId="0" applyBorder="1" applyFont="1"/>
    <xf borderId="3" fillId="11" fontId="9" numFmtId="0" xfId="0" applyBorder="1" applyFill="1" applyFont="1"/>
    <xf borderId="3" fillId="11" fontId="10" numFmtId="0" xfId="0" applyBorder="1" applyFont="1"/>
    <xf borderId="3" fillId="10" fontId="11" numFmtId="0" xfId="0" applyAlignment="1" applyBorder="1" applyFont="1">
      <alignment readingOrder="0" shrinkToFit="0" wrapText="1"/>
    </xf>
    <xf borderId="3" fillId="10" fontId="11" numFmtId="0" xfId="0" applyAlignment="1" applyBorder="1" applyFont="1">
      <alignment shrinkToFit="0" wrapText="1"/>
    </xf>
    <xf borderId="3" fillId="12" fontId="12" numFmtId="0" xfId="0" applyAlignment="1" applyBorder="1" applyFill="1" applyFont="1">
      <alignment shrinkToFit="0" wrapText="1"/>
    </xf>
    <xf borderId="3" fillId="10" fontId="7" numFmtId="0" xfId="0" applyAlignment="1" applyBorder="1" applyFont="1">
      <alignment shrinkToFit="0" wrapText="1"/>
    </xf>
    <xf borderId="3" fillId="13" fontId="12" numFmtId="0" xfId="0" applyAlignment="1" applyBorder="1" applyFill="1" applyFont="1">
      <alignment shrinkToFit="0" wrapText="1"/>
    </xf>
    <xf borderId="3" fillId="10" fontId="8" numFmtId="0" xfId="0" applyAlignment="1" applyBorder="1" applyFont="1">
      <alignment readingOrder="0"/>
    </xf>
    <xf borderId="4" fillId="10" fontId="7" numFmtId="0" xfId="0" applyAlignment="1" applyBorder="1" applyFont="1">
      <alignment horizontal="center"/>
    </xf>
    <xf borderId="4" fillId="10" fontId="7" numFmtId="0" xfId="0" applyBorder="1" applyFont="1"/>
    <xf borderId="3" fillId="10" fontId="8" numFmtId="14" xfId="0" applyBorder="1" applyFont="1" applyNumberFormat="1"/>
    <xf borderId="5" fillId="10" fontId="8" numFmtId="0" xfId="0" applyAlignment="1" applyBorder="1" applyFont="1">
      <alignment horizontal="center"/>
    </xf>
    <xf borderId="5" fillId="10" fontId="8" numFmtId="0" xfId="0" applyBorder="1" applyFont="1"/>
    <xf borderId="3" fillId="14" fontId="7" numFmtId="0" xfId="0" applyBorder="1" applyFill="1" applyFont="1"/>
    <xf borderId="3" fillId="15" fontId="7" numFmtId="0" xfId="0" applyBorder="1" applyFill="1" applyFont="1"/>
    <xf borderId="3" fillId="16" fontId="8" numFmtId="0" xfId="0" applyBorder="1" applyFill="1" applyFont="1"/>
    <xf borderId="3" fillId="17" fontId="8" numFmtId="0" xfId="0" applyBorder="1" applyFill="1" applyFont="1"/>
    <xf quotePrefix="1" borderId="3" fillId="10" fontId="8" numFmtId="0" xfId="0" applyBorder="1" applyFont="1"/>
    <xf borderId="6" fillId="10" fontId="7" numFmtId="0" xfId="0" applyAlignment="1" applyBorder="1" applyFont="1">
      <alignment horizontal="center"/>
    </xf>
    <xf borderId="6" fillId="10" fontId="7" numFmtId="0" xfId="0" applyBorder="1" applyFont="1"/>
    <xf borderId="7" fillId="10" fontId="8" numFmtId="0" xfId="0" applyBorder="1" applyFont="1"/>
    <xf borderId="3" fillId="18" fontId="13" numFmtId="0" xfId="0" applyBorder="1" applyFill="1" applyFont="1"/>
    <xf borderId="7" fillId="13" fontId="8" numFmtId="0" xfId="0" applyBorder="1" applyFont="1"/>
    <xf borderId="7" fillId="10" fontId="7" numFmtId="0" xfId="0" applyBorder="1" applyFont="1"/>
    <xf borderId="7" fillId="12" fontId="7" numFmtId="0" xfId="0" applyBorder="1" applyFont="1"/>
    <xf borderId="7" fillId="19" fontId="7" numFmtId="0" xfId="0" applyBorder="1" applyFill="1" applyFont="1"/>
    <xf borderId="7" fillId="12" fontId="8" numFmtId="0" xfId="0" applyBorder="1" applyFont="1"/>
    <xf borderId="7" fillId="19" fontId="8" numFmtId="0" xfId="0" applyBorder="1" applyFont="1"/>
    <xf borderId="7" fillId="10" fontId="8" numFmtId="9" xfId="0" applyBorder="1" applyFont="1" applyNumberFormat="1"/>
    <xf borderId="3" fillId="10" fontId="8" numFmtId="9" xfId="0" applyBorder="1" applyFont="1" applyNumberFormat="1"/>
    <xf borderId="3" fillId="10" fontId="7" numFmtId="9" xfId="0" applyBorder="1" applyFont="1" applyNumberFormat="1"/>
    <xf borderId="8" fillId="10" fontId="8" numFmtId="0" xfId="0" applyAlignment="1" applyBorder="1" applyFont="1">
      <alignment horizontal="center" vertical="center"/>
    </xf>
    <xf borderId="9" fillId="10" fontId="8" numFmtId="0" xfId="0" applyBorder="1" applyFont="1"/>
    <xf borderId="10" fillId="0" fontId="4" numFmtId="0" xfId="0" applyBorder="1" applyFont="1"/>
    <xf borderId="11" fillId="10" fontId="8" numFmtId="0" xfId="0" applyBorder="1" applyFont="1"/>
    <xf borderId="12" fillId="0" fontId="4" numFmtId="0" xfId="0" applyBorder="1" applyFont="1"/>
    <xf borderId="13" fillId="10" fontId="8" numFmtId="0" xfId="0" applyBorder="1" applyFont="1"/>
    <xf borderId="14" fillId="10" fontId="8" numFmtId="0" xfId="0" applyBorder="1" applyFont="1"/>
    <xf borderId="7" fillId="20" fontId="8" numFmtId="0" xfId="0" applyBorder="1" applyFill="1" applyFont="1"/>
    <xf borderId="3" fillId="7" fontId="8" numFmtId="0" xfId="0" applyAlignment="1" applyBorder="1" applyFont="1">
      <alignment readingOrder="0"/>
    </xf>
    <xf borderId="0" fillId="0" fontId="14" numFmtId="0" xfId="0" applyFont="1"/>
    <xf borderId="0" fillId="0" fontId="11" numFmtId="0" xfId="0" applyFont="1"/>
    <xf borderId="15" fillId="17" fontId="14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8" fillId="21" fontId="14" numFmtId="0" xfId="0" applyAlignment="1" applyBorder="1" applyFill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15" fillId="22" fontId="11" numFmtId="0" xfId="0" applyAlignment="1" applyBorder="1" applyFill="1" applyFont="1">
      <alignment horizontal="center"/>
    </xf>
    <xf borderId="21" fillId="10" fontId="11" numFmtId="0" xfId="0" applyAlignment="1" applyBorder="1" applyFont="1">
      <alignment horizontal="left" shrinkToFit="0" vertical="center" wrapText="1"/>
    </xf>
    <xf borderId="22" fillId="0" fontId="4" numFmtId="0" xfId="0" applyBorder="1" applyFont="1"/>
    <xf borderId="23" fillId="0" fontId="4" numFmtId="0" xfId="0" applyBorder="1" applyFont="1"/>
    <xf borderId="21" fillId="10" fontId="11" numFmtId="0" xfId="0" applyAlignment="1" applyBorder="1" applyFont="1">
      <alignment horizontal="left" readingOrder="0" shrinkToFit="0" vertical="center" wrapText="1"/>
    </xf>
    <xf quotePrefix="1" borderId="15" fillId="10" fontId="11" numFmtId="0" xfId="0" applyAlignment="1" applyBorder="1" applyFont="1">
      <alignment horizontal="left" shrinkToFit="0" wrapText="1"/>
    </xf>
    <xf borderId="3" fillId="10" fontId="11" numFmtId="0" xfId="0" applyBorder="1" applyFont="1"/>
    <xf quotePrefix="1" borderId="15" fillId="23" fontId="15" numFmtId="0" xfId="0" applyAlignment="1" applyBorder="1" applyFill="1" applyFont="1">
      <alignment horizontal="left" shrinkToFit="0" vertical="center" wrapText="1"/>
    </xf>
    <xf borderId="3" fillId="10" fontId="11" numFmtId="0" xfId="0" applyAlignment="1" applyBorder="1" applyFont="1">
      <alignment horizontal="left" shrinkToFit="0" vertical="center" wrapText="1"/>
    </xf>
    <xf borderId="3" fillId="10" fontId="11" numFmtId="0" xfId="0" applyAlignment="1" applyBorder="1" applyFont="1">
      <alignment horizontal="left" shrinkToFit="0" wrapText="1"/>
    </xf>
    <xf borderId="3" fillId="10" fontId="11" numFmtId="0" xfId="0" applyAlignment="1" applyBorder="1" applyFont="1">
      <alignment horizontal="left"/>
    </xf>
    <xf borderId="3" fillId="10" fontId="11" numFmtId="0" xfId="0" applyAlignment="1" applyBorder="1" applyFont="1">
      <alignment horizontal="right"/>
    </xf>
    <xf borderId="3" fillId="10" fontId="14" numFmtId="0" xfId="0" applyBorder="1" applyFont="1"/>
    <xf borderId="3" fillId="10" fontId="11" numFmtId="49" xfId="0" applyBorder="1" applyFont="1" applyNumberFormat="1"/>
    <xf borderId="24" fillId="10" fontId="16" numFmtId="0" xfId="0" applyAlignment="1" applyBorder="1" applyFont="1">
      <alignment horizontal="right"/>
    </xf>
    <xf borderId="25" fillId="10" fontId="16" numFmtId="0" xfId="0" applyBorder="1" applyFont="1"/>
    <xf borderId="26" fillId="10" fontId="16" numFmtId="0" xfId="0" applyBorder="1" applyFont="1"/>
    <xf borderId="3" fillId="10" fontId="16" numFmtId="0" xfId="0" applyBorder="1" applyFont="1"/>
    <xf borderId="3" fillId="10" fontId="17" numFmtId="0" xfId="0" applyAlignment="1" applyBorder="1" applyFont="1">
      <alignment horizontal="right"/>
    </xf>
    <xf borderId="3" fillId="10" fontId="17" numFmtId="0" xfId="0" applyBorder="1" applyFont="1"/>
    <xf borderId="3" fillId="18" fontId="11" numFmtId="0" xfId="0" applyAlignment="1" applyBorder="1" applyFont="1">
      <alignment horizontal="right"/>
    </xf>
    <xf borderId="3" fillId="10" fontId="14" numFmtId="0" xfId="0" applyAlignment="1" applyBorder="1" applyFont="1">
      <alignment horizontal="right"/>
    </xf>
    <xf borderId="3" fillId="10" fontId="18" numFmtId="0" xfId="0" applyBorder="1" applyFont="1"/>
    <xf borderId="27" fillId="18" fontId="14" numFmtId="0" xfId="0" applyBorder="1" applyFont="1"/>
    <xf borderId="28" fillId="14" fontId="14" numFmtId="0" xfId="0" applyBorder="1" applyFont="1"/>
    <xf borderId="9" fillId="14" fontId="14" numFmtId="0" xfId="0" applyBorder="1" applyFont="1"/>
    <xf borderId="29" fillId="18" fontId="14" numFmtId="0" xfId="0" applyBorder="1" applyFont="1"/>
    <xf borderId="29" fillId="14" fontId="14" numFmtId="0" xfId="0" applyBorder="1" applyFont="1"/>
    <xf borderId="30" fillId="14" fontId="14" numFmtId="0" xfId="0" applyBorder="1" applyFont="1"/>
    <xf borderId="31" fillId="10" fontId="11" numFmtId="0" xfId="0" applyBorder="1" applyFont="1"/>
    <xf borderId="7" fillId="10" fontId="11" numFmtId="0" xfId="0" applyBorder="1" applyFont="1"/>
    <xf borderId="11" fillId="10" fontId="11" numFmtId="0" xfId="0" applyBorder="1" applyFont="1"/>
    <xf borderId="32" fillId="18" fontId="11" numFmtId="0" xfId="0" applyBorder="1" applyFont="1"/>
    <xf borderId="32" fillId="10" fontId="11" numFmtId="0" xfId="0" applyBorder="1" applyFont="1"/>
    <xf borderId="30" fillId="10" fontId="11" numFmtId="0" xfId="0" applyBorder="1" applyFont="1"/>
    <xf borderId="1" fillId="10" fontId="11" numFmtId="0" xfId="0" applyAlignment="1" applyBorder="1" applyFont="1">
      <alignment horizontal="center" shrinkToFit="0" wrapText="1"/>
    </xf>
    <xf borderId="30" fillId="19" fontId="11" numFmtId="0" xfId="0" applyBorder="1" applyFont="1"/>
    <xf borderId="3" fillId="19" fontId="11" numFmtId="0" xfId="0" applyBorder="1" applyFont="1"/>
    <xf borderId="33" fillId="0" fontId="4" numFmtId="0" xfId="0" applyBorder="1" applyFont="1"/>
    <xf borderId="34" fillId="10" fontId="11" numFmtId="0" xfId="0" applyBorder="1" applyFont="1"/>
    <xf borderId="35" fillId="10" fontId="11" numFmtId="0" xfId="0" applyBorder="1" applyFont="1"/>
    <xf borderId="14" fillId="10" fontId="11" numFmtId="0" xfId="0" applyBorder="1" applyFont="1"/>
    <xf borderId="36" fillId="18" fontId="11" numFmtId="0" xfId="0" applyBorder="1" applyFont="1"/>
    <xf borderId="36" fillId="10" fontId="11" numFmtId="0" xfId="0" applyBorder="1" applyFont="1"/>
    <xf borderId="15" fillId="10" fontId="11" numFmtId="0" xfId="0" applyAlignment="1" applyBorder="1" applyFont="1">
      <alignment horizontal="center"/>
    </xf>
    <xf borderId="3" fillId="10" fontId="19" numFmtId="0" xfId="0" applyBorder="1" applyFont="1"/>
    <xf borderId="37" fillId="10" fontId="11" numFmtId="0" xfId="0" applyAlignment="1" applyBorder="1" applyFont="1">
      <alignment horizontal="center"/>
    </xf>
    <xf borderId="3" fillId="10" fontId="20" numFmtId="0" xfId="0" applyBorder="1" applyFont="1"/>
    <xf borderId="38" fillId="0" fontId="4" numFmtId="0" xfId="0" applyBorder="1" applyFont="1"/>
    <xf borderId="3" fillId="10" fontId="21" numFmtId="0" xfId="0" applyBorder="1" applyFont="1"/>
    <xf borderId="39" fillId="0" fontId="4" numFmtId="0" xfId="0" applyBorder="1" applyFont="1"/>
    <xf borderId="3" fillId="10" fontId="22" numFmtId="0" xfId="0" applyBorder="1" applyFont="1"/>
    <xf borderId="3" fillId="18" fontId="11" numFmtId="0" xfId="0" applyBorder="1" applyFont="1"/>
    <xf borderId="3" fillId="10" fontId="16" numFmtId="0" xfId="0" applyAlignment="1" applyBorder="1" applyFont="1">
      <alignment horizontal="right"/>
    </xf>
    <xf quotePrefix="1" borderId="3" fillId="10" fontId="11" numFmtId="0" xfId="0" applyBorder="1" applyFont="1"/>
    <xf borderId="3" fillId="12" fontId="18" numFmtId="0" xfId="0" applyBorder="1" applyFont="1"/>
    <xf borderId="3" fillId="17" fontId="14" numFmtId="0" xfId="0" applyBorder="1" applyFont="1"/>
    <xf borderId="7" fillId="10" fontId="14" numFmtId="0" xfId="0" applyBorder="1" applyFont="1"/>
    <xf borderId="3" fillId="17" fontId="11" numFmtId="0" xfId="0" applyBorder="1" applyFont="1"/>
    <xf borderId="3" fillId="10" fontId="14" numFmtId="0" xfId="0" applyAlignment="1" applyBorder="1" applyFont="1">
      <alignment readingOrder="0"/>
    </xf>
    <xf borderId="3" fillId="10" fontId="11" numFmtId="0" xfId="0" applyAlignment="1" applyBorder="1" applyFont="1">
      <alignment readingOrder="0"/>
    </xf>
    <xf borderId="3" fillId="10" fontId="11" numFmtId="10" xfId="0" applyBorder="1" applyFont="1" applyNumberFormat="1"/>
    <xf borderId="0" fillId="3" fontId="23" numFmtId="0" xfId="0" applyAlignment="1" applyFont="1">
      <alignment shrinkToFit="0" wrapText="1"/>
    </xf>
    <xf borderId="0" fillId="0" fontId="24" numFmtId="0" xfId="0" applyFont="1"/>
    <xf borderId="40" fillId="0" fontId="25" numFmtId="0" xfId="0" applyBorder="1" applyFont="1"/>
    <xf borderId="41" fillId="0" fontId="23" numFmtId="0" xfId="0" applyBorder="1" applyFont="1"/>
    <xf borderId="42" fillId="0" fontId="23" numFmtId="0" xfId="0" applyBorder="1" applyFont="1"/>
    <xf borderId="43" fillId="0" fontId="25" numFmtId="0" xfId="0" applyBorder="1" applyFont="1"/>
    <xf borderId="0" fillId="0" fontId="25" numFmtId="0" xfId="0" applyFont="1"/>
    <xf borderId="44" fillId="0" fontId="25" numFmtId="0" xfId="0" applyBorder="1" applyFont="1"/>
    <xf borderId="44" fillId="0" fontId="23" numFmtId="0" xfId="0" applyBorder="1" applyFont="1"/>
    <xf borderId="43" fillId="0" fontId="24" numFmtId="0" xfId="0" applyBorder="1" applyFont="1"/>
    <xf borderId="45" fillId="6" fontId="24" numFmtId="0" xfId="0" applyBorder="1" applyFont="1"/>
    <xf borderId="3" fillId="6" fontId="24" numFmtId="0" xfId="0" applyBorder="1" applyFont="1"/>
    <xf borderId="43" fillId="0" fontId="23" numFmtId="0" xfId="0" applyBorder="1" applyFont="1"/>
    <xf borderId="44" fillId="0" fontId="6" numFmtId="0" xfId="0" applyBorder="1" applyFont="1"/>
    <xf borderId="44" fillId="0" fontId="24" numFmtId="0" xfId="0" applyBorder="1" applyFont="1"/>
    <xf borderId="46" fillId="0" fontId="24" numFmtId="0" xfId="0" applyBorder="1" applyFont="1"/>
    <xf borderId="47" fillId="0" fontId="23" numFmtId="0" xfId="0" applyBorder="1" applyFont="1"/>
    <xf borderId="48" fillId="0" fontId="23" numFmtId="0" xfId="0" applyBorder="1" applyFont="1"/>
    <xf borderId="47" fillId="0" fontId="24" numFmtId="0" xfId="0" applyBorder="1" applyFont="1"/>
    <xf borderId="49" fillId="24" fontId="24" numFmtId="0" xfId="0" applyBorder="1" applyFill="1" applyFont="1"/>
    <xf borderId="48" fillId="0" fontId="25" numFmtId="0" xfId="0" applyBorder="1" applyFont="1"/>
    <xf borderId="3" fillId="24" fontId="24" numFmtId="0" xfId="0" applyBorder="1" applyFont="1"/>
    <xf borderId="3" fillId="25" fontId="26" numFmtId="0" xfId="0" applyBorder="1" applyFill="1" applyFont="1"/>
    <xf borderId="50" fillId="26" fontId="24" numFmtId="0" xfId="0" applyBorder="1" applyFill="1" applyFont="1"/>
    <xf borderId="51" fillId="27" fontId="24" numFmtId="0" xfId="0" applyBorder="1" applyFill="1" applyFont="1"/>
    <xf borderId="30" fillId="28" fontId="24" numFmtId="0" xfId="0" applyBorder="1" applyFill="1" applyFont="1"/>
    <xf borderId="7" fillId="0" fontId="24" numFmtId="0" xfId="0" applyBorder="1" applyFont="1"/>
    <xf borderId="3" fillId="4" fontId="24" numFmtId="0" xfId="0" applyBorder="1" applyFont="1"/>
    <xf borderId="0" fillId="0" fontId="23" numFmtId="0" xfId="0" applyFont="1"/>
    <xf borderId="3" fillId="26" fontId="24" numFmtId="0" xfId="0" applyBorder="1" applyFont="1"/>
    <xf borderId="3" fillId="27" fontId="24" numFmtId="0" xfId="0" applyBorder="1" applyFont="1"/>
    <xf borderId="3" fillId="12" fontId="24" numFmtId="0" xfId="0" applyBorder="1" applyFont="1"/>
    <xf borderId="0" fillId="13" fontId="27" numFmtId="0" xfId="0" applyAlignment="1" applyFont="1">
      <alignment horizontal="center"/>
    </xf>
    <xf borderId="0" fillId="5" fontId="27" numFmtId="0" xfId="0" applyAlignment="1" applyFont="1">
      <alignment horizontal="center"/>
    </xf>
    <xf borderId="52" fillId="29" fontId="28" numFmtId="0" xfId="0" applyAlignment="1" applyBorder="1" applyFill="1" applyFont="1">
      <alignment horizontal="center" shrinkToFit="0" wrapText="1"/>
    </xf>
    <xf borderId="52" fillId="4" fontId="28" numFmtId="0" xfId="0" applyAlignment="1" applyBorder="1" applyFont="1">
      <alignment horizontal="center" shrinkToFit="0" wrapText="1"/>
    </xf>
    <xf borderId="52" fillId="30" fontId="28" numFmtId="0" xfId="0" applyAlignment="1" applyBorder="1" applyFill="1" applyFont="1">
      <alignment horizontal="center" shrinkToFit="0" wrapText="1"/>
    </xf>
    <xf borderId="0" fillId="0" fontId="24" numFmtId="0" xfId="0" applyAlignment="1" applyFont="1">
      <alignment vertical="bottom"/>
    </xf>
    <xf borderId="53" fillId="0" fontId="24" numFmtId="0" xfId="0" applyAlignment="1" applyBorder="1" applyFont="1">
      <alignment vertical="bottom"/>
    </xf>
    <xf borderId="0" fillId="0" fontId="25" numFmtId="0" xfId="0" applyAlignment="1" applyFont="1">
      <alignment vertical="bottom"/>
    </xf>
    <xf borderId="0" fillId="0" fontId="24" numFmtId="0" xfId="0" applyAlignment="1" applyFont="1">
      <alignment horizontal="right" vertical="bottom"/>
    </xf>
    <xf borderId="47" fillId="0" fontId="25" numFmtId="0" xfId="0" applyAlignment="1" applyBorder="1" applyFont="1">
      <alignment vertical="bottom"/>
    </xf>
    <xf borderId="53" fillId="0" fontId="25" numFmtId="0" xfId="0" applyAlignment="1" applyBorder="1" applyFont="1">
      <alignment vertical="bottom"/>
    </xf>
    <xf borderId="47" fillId="0" fontId="24" numFmtId="0" xfId="0" applyAlignment="1" applyBorder="1" applyFont="1">
      <alignment vertical="bottom"/>
    </xf>
    <xf borderId="44" fillId="0" fontId="24" numFmtId="0" xfId="0" applyAlignment="1" applyBorder="1" applyFont="1">
      <alignment vertical="bottom"/>
    </xf>
    <xf borderId="54" fillId="23" fontId="24" numFmtId="0" xfId="0" applyAlignment="1" applyBorder="1" applyFont="1">
      <alignment vertical="bottom"/>
    </xf>
    <xf borderId="55" fillId="22" fontId="24" numFmtId="0" xfId="0" applyAlignment="1" applyBorder="1" applyFont="1">
      <alignment vertical="bottom"/>
    </xf>
    <xf borderId="56" fillId="22" fontId="24" numFmtId="0" xfId="0" applyAlignment="1" applyBorder="1" applyFont="1">
      <alignment vertical="bottom"/>
    </xf>
    <xf borderId="44" fillId="0" fontId="24" numFmtId="0" xfId="0" applyAlignment="1" applyBorder="1" applyFont="1">
      <alignment horizontal="center" shrinkToFit="0" wrapText="1"/>
    </xf>
    <xf borderId="0" fillId="22" fontId="24" numFmtId="0" xfId="0" applyAlignment="1" applyFont="1">
      <alignment vertical="bottom"/>
    </xf>
    <xf borderId="44" fillId="0" fontId="24" numFmtId="0" xfId="0" applyAlignment="1" applyBorder="1" applyFont="1">
      <alignment horizontal="right" vertical="bottom"/>
    </xf>
    <xf borderId="48" fillId="23" fontId="24" numFmtId="0" xfId="0" applyAlignment="1" applyBorder="1" applyFont="1">
      <alignment horizontal="right" vertical="bottom"/>
    </xf>
    <xf borderId="48" fillId="22" fontId="24" numFmtId="0" xfId="0" applyAlignment="1" applyBorder="1" applyFont="1">
      <alignment vertical="bottom"/>
    </xf>
    <xf borderId="44" fillId="0" fontId="4" numFmtId="0" xfId="0" applyBorder="1" applyFont="1"/>
    <xf borderId="48" fillId="0" fontId="4" numFmtId="0" xfId="0" applyBorder="1" applyFont="1"/>
    <xf borderId="48" fillId="0" fontId="25" numFmtId="0" xfId="0" applyAlignment="1" applyBorder="1" applyFont="1">
      <alignment vertical="bottom"/>
    </xf>
    <xf borderId="48" fillId="0" fontId="25" numFmtId="0" xfId="0" applyAlignment="1" applyBorder="1" applyFont="1">
      <alignment horizontal="right" vertical="bottom"/>
    </xf>
    <xf borderId="48" fillId="0" fontId="25" numFmtId="164" xfId="0" applyAlignment="1" applyBorder="1" applyFont="1" applyNumberFormat="1">
      <alignment horizontal="right" vertical="bottom"/>
    </xf>
    <xf borderId="47" fillId="0" fontId="25" numFmtId="0" xfId="0" applyAlignment="1" applyBorder="1" applyFont="1">
      <alignment horizontal="center" vertical="bottom"/>
    </xf>
    <xf borderId="47" fillId="0" fontId="4" numFmtId="0" xfId="0" applyBorder="1" applyFont="1"/>
    <xf borderId="48" fillId="0" fontId="24" numFmtId="0" xfId="0" applyAlignment="1" applyBorder="1" applyFont="1">
      <alignment vertical="bottom"/>
    </xf>
    <xf borderId="48" fillId="23" fontId="24" numFmtId="0" xfId="0" applyAlignment="1" applyBorder="1" applyFont="1">
      <alignment vertical="bottom"/>
    </xf>
    <xf borderId="44" fillId="0" fontId="25" numFmtId="0" xfId="0" applyAlignment="1" applyBorder="1" applyFont="1">
      <alignment horizontal="center" shrinkToFit="0" vertical="bottom" wrapText="1"/>
    </xf>
    <xf borderId="48" fillId="0" fontId="24" numFmtId="0" xfId="0" applyAlignment="1" applyBorder="1" applyFont="1">
      <alignment horizontal="right" vertical="bottom"/>
    </xf>
    <xf borderId="48" fillId="31" fontId="24" numFmtId="0" xfId="0" applyAlignment="1" applyBorder="1" applyFill="1" applyFont="1">
      <alignment horizontal="right" vertical="bottom"/>
    </xf>
    <xf borderId="48" fillId="31" fontId="24" numFmtId="0" xfId="0" applyAlignment="1" applyBorder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shrinkToFit="0" vertical="bottom" wrapText="0"/>
    </xf>
    <xf borderId="0" fillId="0" fontId="25" numFmtId="0" xfId="0" applyAlignment="1" applyFont="1">
      <alignment horizontal="center" shrinkToFit="0" vertical="bottom" wrapText="1"/>
    </xf>
    <xf borderId="0" fillId="32" fontId="24" numFmtId="0" xfId="0" applyAlignment="1" applyFill="1" applyFont="1">
      <alignment vertical="bottom"/>
    </xf>
    <xf borderId="47" fillId="0" fontId="25" numFmtId="0" xfId="0" applyAlignment="1" applyBorder="1" applyFont="1">
      <alignment horizontal="center" shrinkToFit="0" vertical="bottom" wrapText="1"/>
    </xf>
    <xf borderId="47" fillId="0" fontId="24" numFmtId="0" xfId="0" applyAlignment="1" applyBorder="1" applyFont="1">
      <alignment shrinkToFit="0" vertical="bottom" wrapText="0"/>
    </xf>
    <xf borderId="53" fillId="32" fontId="24" numFmtId="0" xfId="0" applyAlignment="1" applyBorder="1" applyFont="1">
      <alignment vertical="bottom"/>
    </xf>
    <xf borderId="55" fillId="0" fontId="25" numFmtId="0" xfId="0" applyAlignment="1" applyBorder="1" applyFont="1">
      <alignment vertical="bottom"/>
    </xf>
    <xf borderId="56" fillId="0" fontId="25" numFmtId="0" xfId="0" applyAlignment="1" applyBorder="1" applyFont="1">
      <alignment vertical="bottom"/>
    </xf>
    <xf borderId="56" fillId="32" fontId="25" numFmtId="0" xfId="0" applyAlignment="1" applyBorder="1" applyFont="1">
      <alignment vertical="bottom"/>
    </xf>
    <xf borderId="57" fillId="0" fontId="24" numFmtId="0" xfId="0" applyAlignment="1" applyBorder="1" applyFont="1">
      <alignment vertical="bottom"/>
    </xf>
    <xf borderId="54" fillId="0" fontId="24" numFmtId="0" xfId="0" applyAlignment="1" applyBorder="1" applyFont="1">
      <alignment horizontal="right" vertical="bottom"/>
    </xf>
    <xf borderId="54" fillId="32" fontId="24" numFmtId="0" xfId="0" applyAlignment="1" applyBorder="1" applyFont="1">
      <alignment horizontal="right" vertical="bottom"/>
    </xf>
    <xf borderId="56" fillId="32" fontId="24" numFmtId="0" xfId="0" applyAlignment="1" applyBorder="1" applyFont="1">
      <alignment horizontal="right" vertical="bottom"/>
    </xf>
    <xf quotePrefix="1" borderId="0" fillId="0" fontId="24" numFmtId="2" xfId="0" applyAlignment="1" applyFont="1" applyNumberFormat="1">
      <alignment vertical="bottom"/>
    </xf>
    <xf borderId="0" fillId="0" fontId="24" numFmtId="2" xfId="0" applyAlignment="1" applyFont="1" applyNumberFormat="1">
      <alignment horizontal="right" vertical="bottom"/>
    </xf>
    <xf borderId="7" fillId="32" fontId="24" numFmtId="0" xfId="0" applyBorder="1" applyFont="1"/>
    <xf borderId="50" fillId="32" fontId="24" numFmtId="0" xfId="0" applyBorder="1" applyFont="1"/>
    <xf borderId="58" fillId="0" fontId="24" numFmtId="0" xfId="0" applyAlignment="1" applyBorder="1" applyFont="1">
      <alignment horizontal="center"/>
    </xf>
    <xf borderId="59" fillId="0" fontId="4" numFmtId="0" xfId="0" applyBorder="1" applyFont="1"/>
    <xf borderId="60" fillId="0" fontId="4" numFmtId="0" xfId="0" applyBorder="1" applyFont="1"/>
    <xf borderId="9" fillId="0" fontId="24" numFmtId="0" xfId="0" applyBorder="1" applyFont="1"/>
    <xf borderId="21" fillId="0" fontId="24" numFmtId="0" xfId="0" applyAlignment="1" applyBorder="1" applyFont="1">
      <alignment horizontal="center"/>
    </xf>
    <xf borderId="31" fillId="12" fontId="24" numFmtId="0" xfId="0" applyBorder="1" applyFont="1"/>
    <xf borderId="11" fillId="12" fontId="24" numFmtId="0" xfId="0" applyBorder="1" applyFont="1"/>
    <xf borderId="31" fillId="31" fontId="24" numFmtId="0" xfId="0" applyBorder="1" applyFont="1"/>
    <xf borderId="50" fillId="31" fontId="24" numFmtId="0" xfId="0" applyBorder="1" applyFont="1"/>
    <xf borderId="11" fillId="31" fontId="24" numFmtId="0" xfId="0" applyBorder="1" applyFont="1"/>
    <xf borderId="27" fillId="33" fontId="24" numFmtId="0" xfId="0" applyBorder="1" applyFill="1" applyFont="1"/>
    <xf borderId="61" fillId="0" fontId="24" numFmtId="0" xfId="0" applyBorder="1" applyFont="1"/>
    <xf borderId="29" fillId="0" fontId="24" numFmtId="0" xfId="0" applyBorder="1" applyFont="1"/>
    <xf borderId="31" fillId="33" fontId="24" numFmtId="0" xfId="0" applyBorder="1" applyFont="1"/>
    <xf borderId="62" fillId="0" fontId="24" numFmtId="0" xfId="0" applyBorder="1" applyFont="1"/>
    <xf borderId="32" fillId="0" fontId="24" numFmtId="0" xfId="0" applyBorder="1" applyFont="1"/>
    <xf borderId="62" fillId="0" fontId="25" numFmtId="0" xfId="0" applyBorder="1" applyFont="1"/>
    <xf borderId="63" fillId="0" fontId="25" numFmtId="0" xfId="0" applyBorder="1" applyFont="1"/>
    <xf borderId="64" fillId="0" fontId="25" numFmtId="0" xfId="0" applyBorder="1" applyFont="1"/>
    <xf borderId="34" fillId="12" fontId="24" numFmtId="0" xfId="0" applyBorder="1" applyFont="1"/>
    <xf borderId="14" fillId="12" fontId="24" numFmtId="0" xfId="0" applyBorder="1" applyFont="1"/>
    <xf borderId="34" fillId="31" fontId="24" numFmtId="0" xfId="0" applyBorder="1" applyFont="1"/>
    <xf borderId="65" fillId="31" fontId="24" numFmtId="0" xfId="0" applyBorder="1" applyFont="1"/>
    <xf borderId="14" fillId="31" fontId="24" numFmtId="0" xfId="0" applyBorder="1" applyFont="1"/>
    <xf borderId="34" fillId="33" fontId="24" numFmtId="0" xfId="0" applyBorder="1" applyFont="1"/>
    <xf borderId="66" fillId="0" fontId="24" numFmtId="0" xfId="0" applyBorder="1" applyFont="1"/>
    <xf borderId="36" fillId="0" fontId="24" numFmtId="0" xfId="0" applyBorder="1" applyFont="1"/>
    <xf borderId="0" fillId="0" fontId="24" numFmtId="0" xfId="0" applyAlignment="1" applyFont="1">
      <alignment shrinkToFit="0" wrapText="1"/>
    </xf>
    <xf borderId="11" fillId="31" fontId="24" numFmtId="165" xfId="0" applyBorder="1" applyFont="1" applyNumberFormat="1"/>
    <xf quotePrefix="1" borderId="0" fillId="0" fontId="24" numFmtId="0" xfId="0" applyFont="1"/>
    <xf borderId="0" fillId="0" fontId="29" numFmtId="0" xfId="0" applyFont="1"/>
    <xf borderId="0" fillId="27" fontId="6" numFmtId="0" xfId="0" applyFont="1"/>
    <xf borderId="0" fillId="27" fontId="23" numFmtId="9" xfId="0" applyFont="1" applyNumberFormat="1"/>
    <xf borderId="0" fillId="0" fontId="23" numFmtId="9" xfId="0" applyFont="1" applyNumberFormat="1"/>
    <xf borderId="0" fillId="0" fontId="30" numFmtId="0" xfId="0" applyFont="1"/>
    <xf borderId="7" fillId="0" fontId="6" numFmtId="0" xfId="0" applyBorder="1" applyFont="1"/>
    <xf borderId="7" fillId="0" fontId="23" numFmtId="0" xfId="0" applyBorder="1" applyFont="1"/>
    <xf quotePrefix="1" borderId="0" fillId="0" fontId="23" numFmtId="0" xfId="0" applyFont="1"/>
    <xf borderId="37" fillId="0" fontId="24" numFmtId="0" xfId="0" applyAlignment="1" applyBorder="1" applyFont="1">
      <alignment horizontal="center" vertical="center"/>
    </xf>
    <xf borderId="37" fillId="0" fontId="24" numFmtId="0" xfId="0" applyBorder="1" applyFont="1"/>
    <xf borderId="7" fillId="31" fontId="24" numFmtId="0" xfId="0" applyBorder="1" applyFont="1"/>
    <xf borderId="7" fillId="0" fontId="24" numFmtId="9" xfId="0" applyBorder="1" applyFont="1" applyNumberFormat="1"/>
    <xf borderId="7" fillId="28" fontId="24" numFmtId="0" xfId="0" applyBorder="1" applyFont="1"/>
    <xf borderId="7" fillId="18" fontId="24" numFmtId="0" xfId="0" applyBorder="1" applyFont="1"/>
    <xf borderId="0" fillId="0" fontId="24" numFmtId="9" xfId="0" applyFont="1" applyNumberFormat="1"/>
    <xf borderId="0" fillId="0" fontId="31" numFmtId="0" xfId="0" applyAlignment="1" applyFont="1">
      <alignment readingOrder="0"/>
    </xf>
    <xf borderId="0" fillId="0" fontId="31" numFmtId="0" xfId="0" applyAlignment="1" applyFont="1">
      <alignment shrinkToFit="0" wrapText="1"/>
    </xf>
    <xf borderId="0" fillId="0" fontId="32" numFmtId="0" xfId="0" applyAlignment="1" applyFont="1">
      <alignment readingOrder="0"/>
    </xf>
    <xf borderId="37" fillId="0" fontId="31" numFmtId="0" xfId="0" applyAlignment="1" applyBorder="1" applyFont="1">
      <alignment readingOrder="0"/>
    </xf>
    <xf borderId="37" fillId="0" fontId="31" numFmtId="0" xfId="0" applyAlignment="1" applyBorder="1" applyFont="1">
      <alignment readingOrder="0" shrinkToFit="0" wrapText="1"/>
    </xf>
    <xf borderId="38" fillId="24" fontId="31" numFmtId="0" xfId="0" applyAlignment="1" applyBorder="1" applyFont="1">
      <alignment readingOrder="0"/>
    </xf>
    <xf borderId="38" fillId="34" fontId="31" numFmtId="0" xfId="0" applyAlignment="1" applyBorder="1" applyFill="1" applyFont="1">
      <alignment readingOrder="0" shrinkToFit="0" wrapText="1"/>
    </xf>
    <xf borderId="38" fillId="0" fontId="31" numFmtId="0" xfId="0" applyAlignment="1" applyBorder="1" applyFont="1">
      <alignment readingOrder="0"/>
    </xf>
    <xf borderId="38" fillId="0" fontId="31" numFmtId="0" xfId="0" applyAlignment="1" applyBorder="1" applyFont="1">
      <alignment readingOrder="0" shrinkToFit="0" wrapText="1"/>
    </xf>
    <xf borderId="38" fillId="0" fontId="31" numFmtId="0" xfId="0" applyBorder="1" applyFont="1"/>
    <xf borderId="38" fillId="0" fontId="31" numFmtId="0" xfId="0" applyAlignment="1" applyBorder="1" applyFont="1">
      <alignment shrinkToFit="0" wrapText="1"/>
    </xf>
    <xf borderId="39" fillId="0" fontId="31" numFmtId="0" xfId="0" applyBorder="1" applyFont="1"/>
    <xf borderId="39" fillId="0" fontId="31" numFmtId="0" xfId="0" applyAlignment="1" applyBorder="1" applyFont="1">
      <alignment shrinkToFit="0" wrapText="1"/>
    </xf>
    <xf borderId="0" fillId="0" fontId="31" numFmtId="0" xfId="0" applyAlignment="1" applyFont="1">
      <alignment readingOrder="0" shrinkToFit="0" wrapText="1"/>
    </xf>
    <xf quotePrefix="1" borderId="0" fillId="0" fontId="31" numFmtId="0" xfId="0" applyAlignment="1" applyFont="1">
      <alignment readingOrder="0"/>
    </xf>
    <xf borderId="7" fillId="0" fontId="32" numFmtId="0" xfId="0" applyAlignment="1" applyBorder="1" applyFont="1">
      <alignment readingOrder="0"/>
    </xf>
    <xf borderId="7" fillId="0" fontId="31" numFmtId="0" xfId="0" applyBorder="1" applyFont="1"/>
    <xf borderId="0" fillId="0" fontId="33" numFmtId="0" xfId="0" applyAlignment="1" applyFont="1">
      <alignment readingOrder="0" shrinkToFit="0" wrapText="1"/>
    </xf>
    <xf borderId="7" fillId="0" fontId="31" numFmtId="0" xfId="0" applyAlignment="1" applyBorder="1" applyFont="1">
      <alignment readingOrder="0"/>
    </xf>
    <xf borderId="0" fillId="0" fontId="31" numFmtId="9" xfId="0" applyAlignment="1" applyFont="1" applyNumberFormat="1">
      <alignment readingOrder="0" shrinkToFit="0" wrapText="1"/>
    </xf>
    <xf borderId="0" fillId="35" fontId="31" numFmtId="0" xfId="0" applyFill="1" applyFont="1"/>
    <xf borderId="0" fillId="5" fontId="31" numFmtId="0" xfId="0" applyFont="1"/>
    <xf borderId="7" fillId="36" fontId="31" numFmtId="0" xfId="0" applyBorder="1" applyFill="1" applyFont="1"/>
    <xf borderId="0" fillId="0" fontId="31" numFmtId="9" xfId="0" applyAlignment="1" applyFont="1" applyNumberFormat="1">
      <alignment readingOrder="0"/>
    </xf>
    <xf borderId="7" fillId="3" fontId="31" numFmtId="0" xfId="0" applyBorder="1" applyFont="1"/>
    <xf borderId="3" fillId="4" fontId="25" numFmtId="0" xfId="0" applyBorder="1" applyFont="1"/>
    <xf borderId="3" fillId="37" fontId="24" numFmtId="0" xfId="0" applyBorder="1" applyFill="1" applyFont="1"/>
    <xf borderId="3" fillId="37" fontId="24" numFmtId="9" xfId="0" applyBorder="1" applyFont="1" applyNumberFormat="1"/>
    <xf borderId="3" fillId="27" fontId="24" numFmtId="9" xfId="0" applyBorder="1" applyFont="1" applyNumberFormat="1"/>
    <xf borderId="3" fillId="18" fontId="24" numFmtId="9" xfId="0" applyBorder="1" applyFont="1" applyNumberFormat="1"/>
    <xf borderId="3" fillId="18" fontId="24" numFmtId="0" xfId="0" applyBorder="1" applyFont="1"/>
    <xf borderId="0" fillId="0" fontId="24" numFmtId="10" xfId="0" applyFont="1" applyNumberFormat="1"/>
    <xf borderId="3" fillId="17" fontId="24" numFmtId="0" xfId="0" applyBorder="1" applyFont="1"/>
    <xf borderId="15" fillId="27" fontId="24" numFmtId="0" xfId="0" applyAlignment="1" applyBorder="1" applyFont="1">
      <alignment horizontal="center"/>
    </xf>
    <xf borderId="15" fillId="27" fontId="24" numFmtId="0" xfId="0" applyBorder="1" applyFont="1"/>
    <xf borderId="3" fillId="25" fontId="34" numFmtId="0" xfId="0" applyBorder="1" applyFont="1"/>
    <xf borderId="3" fillId="25" fontId="24" numFmtId="0" xfId="0" applyBorder="1" applyFont="1"/>
    <xf borderId="62" fillId="0" fontId="23" numFmtId="0" xfId="0" applyAlignment="1" applyBorder="1" applyFont="1">
      <alignment horizontal="center"/>
    </xf>
    <xf borderId="63" fillId="0" fontId="4" numFmtId="0" xfId="0" applyBorder="1" applyFont="1"/>
    <xf borderId="64" fillId="0" fontId="4" numFmtId="0" xfId="0" applyBorder="1" applyFont="1"/>
    <xf borderId="0" fillId="0" fontId="31" numFmtId="166" xfId="0" applyAlignment="1" applyFont="1" applyNumberFormat="1">
      <alignment readingOrder="0"/>
    </xf>
    <xf borderId="64" fillId="0" fontId="23" numFmtId="0" xfId="0" applyBorder="1" applyFont="1"/>
    <xf borderId="64" fillId="0" fontId="23" numFmtId="0" xfId="0" applyAlignment="1" applyBorder="1" applyFont="1">
      <alignment horizontal="center"/>
    </xf>
    <xf borderId="7" fillId="38" fontId="2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Sales_Category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'LINEAR REGRESSION'!$Y$6:$Y$16</c:f>
              <c:numCache/>
            </c:numRef>
          </c:val>
          <c:smooth val="0"/>
        </c:ser>
        <c:axId val="1769151031"/>
        <c:axId val="1353043790"/>
      </c:lineChart>
      <c:catAx>
        <c:axId val="1769151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3043790"/>
      </c:catAx>
      <c:valAx>
        <c:axId val="1353043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915103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Sales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'LINEAR REGRESSION'!$X$6:$X$16</c:f>
              <c:numCache/>
            </c:numRef>
          </c:val>
          <c:smooth val="0"/>
        </c:ser>
        <c:axId val="1061411285"/>
        <c:axId val="1776535382"/>
      </c:lineChart>
      <c:catAx>
        <c:axId val="106141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6535382"/>
      </c:catAx>
      <c:valAx>
        <c:axId val="1776535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1411285"/>
      </c:valAx>
    </c:plotArea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5</xdr:row>
      <xdr:rowOff>47625</xdr:rowOff>
    </xdr:from>
    <xdr:ext cx="3695700" cy="2543175"/>
    <xdr:grpSp>
      <xdr:nvGrpSpPr>
        <xdr:cNvPr id="2" name="Shape 2"/>
        <xdr:cNvGrpSpPr/>
      </xdr:nvGrpSpPr>
      <xdr:grpSpPr>
        <a:xfrm>
          <a:off x="3498150" y="2508413"/>
          <a:ext cx="3695700" cy="2543175"/>
          <a:chOff x="3498150" y="2508413"/>
          <a:chExt cx="3695700" cy="2543175"/>
        </a:xfrm>
      </xdr:grpSpPr>
      <xdr:grpSp>
        <xdr:nvGrpSpPr>
          <xdr:cNvPr id="3" name="Shape 3"/>
          <xdr:cNvGrpSpPr/>
        </xdr:nvGrpSpPr>
        <xdr:grpSpPr>
          <a:xfrm>
            <a:off x="3498150" y="2508413"/>
            <a:ext cx="3695700" cy="2543175"/>
            <a:chOff x="3498150" y="2508413"/>
            <a:chExt cx="3695700" cy="2543175"/>
          </a:xfrm>
        </xdr:grpSpPr>
        <xdr:sp>
          <xdr:nvSpPr>
            <xdr:cNvPr id="4" name="Shape 4"/>
            <xdr:cNvSpPr/>
          </xdr:nvSpPr>
          <xdr:spPr>
            <a:xfrm>
              <a:off x="3498150" y="2508413"/>
              <a:ext cx="3695700" cy="2543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498150" y="2508413"/>
              <a:ext cx="3695700" cy="2543175"/>
              <a:chOff x="3498150" y="2508413"/>
              <a:chExt cx="3695700" cy="2543175"/>
            </a:xfrm>
          </xdr:grpSpPr>
          <xdr:sp>
            <xdr:nvSpPr>
              <xdr:cNvPr id="6" name="Shape 6"/>
              <xdr:cNvSpPr/>
            </xdr:nvSpPr>
            <xdr:spPr>
              <a:xfrm>
                <a:off x="3498150" y="2508413"/>
                <a:ext cx="3695700" cy="25431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 title="Drawing"/>
              <xdr:cNvGrpSpPr/>
            </xdr:nvGrpSpPr>
            <xdr:grpSpPr>
              <a:xfrm>
                <a:off x="3498150" y="2508413"/>
                <a:ext cx="3695700" cy="2543175"/>
                <a:chOff x="2281625" y="550750"/>
                <a:chExt cx="3678200" cy="25274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2281625" y="550750"/>
                  <a:ext cx="3678200" cy="252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" name="Shape 9"/>
                <xdr:cNvCxnSpPr/>
              </xdr:nvCxnSpPr>
              <xdr:spPr>
                <a:xfrm>
                  <a:off x="2281625" y="550750"/>
                  <a:ext cx="9900" cy="25176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0" name="Shape 10"/>
                <xdr:cNvCxnSpPr/>
              </xdr:nvCxnSpPr>
              <xdr:spPr>
                <a:xfrm flipH="1" rot="10800000">
                  <a:off x="2340625" y="3019125"/>
                  <a:ext cx="3619200" cy="591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</xdr:cxnSp>
            <xdr:sp>
              <xdr:nvSpPr>
                <xdr:cNvPr id="11" name="Shape 11"/>
                <xdr:cNvSpPr/>
              </xdr:nvSpPr>
              <xdr:spPr>
                <a:xfrm>
                  <a:off x="2586500" y="649075"/>
                  <a:ext cx="2979900" cy="1941400"/>
                </a:xfrm>
                <a:custGeom>
                  <a:rect b="b" l="l" r="r" t="t"/>
                  <a:pathLst>
                    <a:path extrusionOk="0" h="77656" w="119196">
                      <a:moveTo>
                        <a:pt x="0" y="0"/>
                      </a:moveTo>
                      <a:cubicBezTo>
                        <a:pt x="0" y="22954"/>
                        <a:pt x="8834" y="50206"/>
                        <a:pt x="27930" y="62942"/>
                      </a:cubicBezTo>
                      <a:cubicBezTo>
                        <a:pt x="53559" y="80035"/>
                        <a:pt x="88390" y="77497"/>
                        <a:pt x="119196" y="77497"/>
                      </a:cubicBezTo>
                    </a:path>
                  </a:pathLst>
                </a:custGeom>
                <a:noFill/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1</xdr:col>
      <xdr:colOff>466725</xdr:colOff>
      <xdr:row>7</xdr:row>
      <xdr:rowOff>0</xdr:rowOff>
    </xdr:from>
    <xdr:ext cx="257175" cy="295275"/>
    <xdr:sp>
      <xdr:nvSpPr>
        <xdr:cNvPr id="12" name="Shape 12"/>
        <xdr:cNvSpPr/>
      </xdr:nvSpPr>
      <xdr:spPr>
        <a:xfrm>
          <a:off x="5222175" y="3637125"/>
          <a:ext cx="247650" cy="285750"/>
        </a:xfrm>
        <a:prstGeom prst="ellipse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790575</xdr:colOff>
      <xdr:row>4</xdr:row>
      <xdr:rowOff>104775</xdr:rowOff>
    </xdr:from>
    <xdr:ext cx="2847975" cy="2543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552450</xdr:colOff>
      <xdr:row>18</xdr:row>
      <xdr:rowOff>152400</xdr:rowOff>
    </xdr:from>
    <xdr:ext cx="4343400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285750</xdr:colOff>
      <xdr:row>16</xdr:row>
      <xdr:rowOff>171450</xdr:rowOff>
    </xdr:from>
    <xdr:ext cx="4343400" cy="2552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5.0"/>
    <col customWidth="1" min="3" max="3" width="35.71"/>
    <col customWidth="1" min="4" max="4" width="64.57"/>
    <col customWidth="1" min="5" max="5" width="43.29"/>
    <col customWidth="1" min="6" max="6" width="54.57"/>
    <col customWidth="1" min="7" max="7" width="87.57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2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3"/>
      <c r="D4" s="3" t="s">
        <v>1</v>
      </c>
      <c r="E4" s="4" t="s">
        <v>2</v>
      </c>
      <c r="F4" s="5"/>
      <c r="G4" s="5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6" t="s">
        <v>4</v>
      </c>
      <c r="D5" s="5" t="s">
        <v>5</v>
      </c>
      <c r="E5" s="4" t="s">
        <v>6</v>
      </c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7"/>
      <c r="D6" s="5" t="s">
        <v>7</v>
      </c>
      <c r="E6" s="4" t="s">
        <v>8</v>
      </c>
      <c r="F6" s="5"/>
      <c r="G6" s="5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7"/>
      <c r="D7" s="5" t="s">
        <v>10</v>
      </c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7"/>
      <c r="D8" s="5" t="s">
        <v>11</v>
      </c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7"/>
      <c r="D9" s="5" t="s">
        <v>12</v>
      </c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2"/>
      <c r="D13" s="2" t="s">
        <v>13</v>
      </c>
      <c r="E13" s="8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9" t="s">
        <v>15</v>
      </c>
      <c r="D14" s="10" t="s">
        <v>16</v>
      </c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7"/>
      <c r="D15" s="10" t="s">
        <v>17</v>
      </c>
      <c r="E15" s="10" t="s">
        <v>18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7"/>
      <c r="D16" s="10" t="s">
        <v>19</v>
      </c>
      <c r="E16" s="10" t="s">
        <v>20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7"/>
      <c r="D17" s="11" t="s">
        <v>21</v>
      </c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7"/>
      <c r="D18" s="11" t="s">
        <v>22</v>
      </c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7"/>
      <c r="D19" s="11" t="s">
        <v>23</v>
      </c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7"/>
      <c r="D20" s="11" t="s">
        <v>24</v>
      </c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2" t="s">
        <v>25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3" t="s">
        <v>26</v>
      </c>
      <c r="D28" s="14" t="s">
        <v>27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 t="s">
        <v>28</v>
      </c>
      <c r="D29" s="1" t="s">
        <v>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 t="s">
        <v>30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 t="s">
        <v>31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 t="s">
        <v>32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 t="s">
        <v>33</v>
      </c>
      <c r="D35" s="15" t="s">
        <v>34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5" t="s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 t="s">
        <v>36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 t="s">
        <v>37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 t="s">
        <v>38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5" t="s">
        <v>39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5" t="s">
        <v>40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5" t="s">
        <v>41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 t="s">
        <v>42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 t="s">
        <v>43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 t="s">
        <v>44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 t="s">
        <v>45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6" t="s">
        <v>46</v>
      </c>
      <c r="D51" s="16" t="s">
        <v>47</v>
      </c>
      <c r="E51" s="16" t="s">
        <v>48</v>
      </c>
      <c r="F51" s="2" t="s">
        <v>49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7" t="s">
        <v>50</v>
      </c>
      <c r="D52" s="17" t="s">
        <v>51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8" t="s">
        <v>52</v>
      </c>
      <c r="D53" s="1" t="s">
        <v>53</v>
      </c>
      <c r="E53" s="19" t="s">
        <v>54</v>
      </c>
      <c r="F53" s="1" t="s">
        <v>55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 t="s">
        <v>56</v>
      </c>
      <c r="D54" s="1" t="s">
        <v>57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 t="s">
        <v>58</v>
      </c>
      <c r="D55" s="1" t="s">
        <v>59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 t="s">
        <v>60</v>
      </c>
      <c r="D56" s="1" t="s">
        <v>61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 t="s">
        <v>62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8" t="s">
        <v>63</v>
      </c>
      <c r="D59" s="20" t="s">
        <v>64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 t="s">
        <v>65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 t="s">
        <v>66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 t="s">
        <v>67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 t="s">
        <v>58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66.0" customHeight="1">
      <c r="A67" s="1"/>
      <c r="B67" s="1"/>
      <c r="C67" s="2" t="s">
        <v>68</v>
      </c>
      <c r="D67" s="19" t="s">
        <v>69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 t="s">
        <v>70</v>
      </c>
      <c r="D68" s="1" t="s">
        <v>71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C219" s="21"/>
    </row>
    <row r="220" ht="15.75" customHeight="1">
      <c r="C220" s="21"/>
    </row>
    <row r="221" ht="15.75" customHeight="1">
      <c r="C221" s="21"/>
    </row>
    <row r="222" ht="15.75" customHeight="1">
      <c r="C222" s="21"/>
    </row>
    <row r="223" ht="15.75" customHeight="1">
      <c r="C223" s="21"/>
    </row>
    <row r="224" ht="15.75" customHeight="1">
      <c r="C224" s="21"/>
    </row>
    <row r="225" ht="15.75" customHeight="1">
      <c r="C225" s="21"/>
    </row>
    <row r="226" ht="15.75" customHeight="1">
      <c r="C226" s="21"/>
    </row>
    <row r="227" ht="15.75" customHeight="1">
      <c r="C227" s="21"/>
    </row>
    <row r="228" ht="15.75" customHeight="1">
      <c r="C228" s="21"/>
    </row>
    <row r="229" ht="15.75" customHeight="1">
      <c r="C229" s="21"/>
    </row>
    <row r="230" ht="15.75" customHeight="1">
      <c r="C230" s="21"/>
    </row>
    <row r="231" ht="15.75" customHeight="1">
      <c r="C231" s="21"/>
    </row>
    <row r="232" ht="15.75" customHeight="1">
      <c r="C232" s="21"/>
    </row>
    <row r="233" ht="15.75" customHeight="1">
      <c r="C233" s="21"/>
    </row>
    <row r="234" ht="15.75" customHeight="1">
      <c r="C234" s="21"/>
    </row>
    <row r="235" ht="15.75" customHeight="1">
      <c r="C235" s="21"/>
    </row>
    <row r="236" ht="15.75" customHeight="1">
      <c r="C236" s="21"/>
    </row>
    <row r="237" ht="15.75" customHeight="1">
      <c r="C237" s="21"/>
    </row>
    <row r="238" ht="15.75" customHeight="1">
      <c r="C238" s="21"/>
    </row>
    <row r="239" ht="15.75" customHeight="1">
      <c r="C239" s="21"/>
    </row>
    <row r="240" ht="15.75" customHeight="1">
      <c r="C240" s="21"/>
    </row>
    <row r="241" ht="15.75" customHeight="1">
      <c r="C241" s="21"/>
    </row>
    <row r="242" ht="15.75" customHeight="1">
      <c r="C242" s="21"/>
    </row>
    <row r="243" ht="15.75" customHeight="1">
      <c r="C243" s="21"/>
    </row>
    <row r="244" ht="15.75" customHeight="1">
      <c r="C244" s="21"/>
    </row>
    <row r="245" ht="15.75" customHeight="1">
      <c r="C245" s="21"/>
    </row>
    <row r="246" ht="15.75" customHeight="1">
      <c r="C246" s="21"/>
    </row>
    <row r="247" ht="15.75" customHeight="1">
      <c r="C247" s="21"/>
    </row>
    <row r="248" ht="15.75" customHeight="1">
      <c r="C248" s="21"/>
    </row>
    <row r="249" ht="15.75" customHeight="1">
      <c r="C249" s="21"/>
    </row>
    <row r="250" ht="15.75" customHeight="1">
      <c r="C250" s="21"/>
    </row>
    <row r="251" ht="15.75" customHeight="1">
      <c r="C251" s="21"/>
    </row>
    <row r="252" ht="15.75" customHeight="1">
      <c r="C252" s="21"/>
    </row>
    <row r="253" ht="15.75" customHeight="1">
      <c r="C253" s="21"/>
    </row>
    <row r="254" ht="15.75" customHeight="1">
      <c r="C254" s="21"/>
    </row>
    <row r="255" ht="15.75" customHeight="1">
      <c r="C255" s="21"/>
    </row>
    <row r="256" ht="15.75" customHeight="1">
      <c r="C256" s="21"/>
    </row>
    <row r="257" ht="15.75" customHeight="1">
      <c r="C257" s="21"/>
    </row>
    <row r="258" ht="15.75" customHeight="1">
      <c r="C258" s="21"/>
    </row>
    <row r="259" ht="15.75" customHeight="1">
      <c r="C259" s="21"/>
    </row>
    <row r="260" ht="15.75" customHeight="1">
      <c r="C260" s="21"/>
    </row>
    <row r="261" ht="15.75" customHeight="1">
      <c r="C261" s="21"/>
    </row>
    <row r="262" ht="15.75" customHeight="1">
      <c r="C262" s="21"/>
    </row>
    <row r="263" ht="15.75" customHeight="1">
      <c r="C263" s="21"/>
    </row>
    <row r="264" ht="15.75" customHeight="1">
      <c r="C264" s="21"/>
    </row>
    <row r="265" ht="15.75" customHeight="1">
      <c r="C265" s="21"/>
    </row>
    <row r="266" ht="15.75" customHeight="1">
      <c r="C266" s="21"/>
    </row>
    <row r="267" ht="15.75" customHeight="1">
      <c r="C267" s="21"/>
    </row>
    <row r="268" ht="15.75" customHeight="1">
      <c r="C268" s="21"/>
    </row>
    <row r="269" ht="15.75" customHeight="1">
      <c r="C269" s="21"/>
    </row>
    <row r="270" ht="15.75" customHeight="1">
      <c r="C270" s="21"/>
    </row>
    <row r="271" ht="15.75" customHeight="1">
      <c r="C271" s="21"/>
    </row>
    <row r="272" ht="15.75" customHeight="1">
      <c r="C272" s="21"/>
    </row>
    <row r="273" ht="15.75" customHeight="1">
      <c r="C273" s="21"/>
    </row>
    <row r="274" ht="15.75" customHeight="1">
      <c r="C274" s="21"/>
    </row>
    <row r="275" ht="15.75" customHeight="1">
      <c r="C275" s="21"/>
    </row>
    <row r="276" ht="15.75" customHeight="1">
      <c r="C276" s="21"/>
    </row>
    <row r="277" ht="15.75" customHeight="1">
      <c r="C277" s="21"/>
    </row>
    <row r="278" ht="15.75" customHeight="1">
      <c r="C278" s="21"/>
    </row>
    <row r="279" ht="15.75" customHeight="1">
      <c r="C279" s="21"/>
    </row>
    <row r="280" ht="15.75" customHeight="1">
      <c r="C280" s="21"/>
    </row>
    <row r="281" ht="15.75" customHeight="1">
      <c r="C281" s="21"/>
    </row>
    <row r="282" ht="15.75" customHeight="1">
      <c r="C282" s="21"/>
    </row>
    <row r="283" ht="15.75" customHeight="1">
      <c r="C283" s="21"/>
    </row>
    <row r="284" ht="15.75" customHeight="1">
      <c r="C284" s="21"/>
    </row>
    <row r="285" ht="15.75" customHeight="1">
      <c r="C285" s="21"/>
    </row>
    <row r="286" ht="15.75" customHeight="1">
      <c r="C286" s="21"/>
    </row>
    <row r="287" ht="15.75" customHeight="1">
      <c r="C287" s="21"/>
    </row>
    <row r="288" ht="15.75" customHeight="1">
      <c r="C288" s="21"/>
    </row>
    <row r="289" ht="15.75" customHeight="1">
      <c r="C289" s="21"/>
    </row>
    <row r="290" ht="15.75" customHeight="1">
      <c r="C290" s="21"/>
    </row>
    <row r="291" ht="15.75" customHeight="1">
      <c r="C291" s="21"/>
    </row>
    <row r="292" ht="15.75" customHeight="1">
      <c r="C292" s="21"/>
    </row>
    <row r="293" ht="15.75" customHeight="1">
      <c r="C293" s="21"/>
    </row>
    <row r="294" ht="15.75" customHeight="1">
      <c r="C294" s="21"/>
    </row>
    <row r="295" ht="15.75" customHeight="1">
      <c r="C295" s="21"/>
    </row>
    <row r="296" ht="15.75" customHeight="1">
      <c r="C296" s="21"/>
    </row>
    <row r="297" ht="15.75" customHeight="1">
      <c r="C297" s="21"/>
    </row>
    <row r="298" ht="15.75" customHeight="1">
      <c r="C298" s="21"/>
    </row>
    <row r="299" ht="15.75" customHeight="1">
      <c r="C299" s="21"/>
    </row>
    <row r="300" ht="15.75" customHeight="1">
      <c r="C300" s="21"/>
    </row>
    <row r="301" ht="15.75" customHeight="1">
      <c r="C301" s="21"/>
    </row>
    <row r="302" ht="15.75" customHeight="1">
      <c r="C302" s="21"/>
    </row>
    <row r="303" ht="15.75" customHeight="1">
      <c r="C303" s="21"/>
    </row>
    <row r="304" ht="15.75" customHeight="1">
      <c r="C304" s="21"/>
    </row>
    <row r="305" ht="15.75" customHeight="1">
      <c r="C305" s="21"/>
    </row>
    <row r="306" ht="15.75" customHeight="1">
      <c r="C306" s="21"/>
    </row>
    <row r="307" ht="15.75" customHeight="1">
      <c r="C307" s="21"/>
    </row>
    <row r="308" ht="15.75" customHeight="1">
      <c r="C308" s="21"/>
    </row>
    <row r="309" ht="15.75" customHeight="1">
      <c r="C309" s="21"/>
    </row>
    <row r="310" ht="15.75" customHeight="1">
      <c r="C310" s="21"/>
    </row>
    <row r="311" ht="15.75" customHeight="1">
      <c r="C311" s="21"/>
    </row>
    <row r="312" ht="15.75" customHeight="1">
      <c r="C312" s="21"/>
    </row>
    <row r="313" ht="15.75" customHeight="1">
      <c r="C313" s="21"/>
    </row>
    <row r="314" ht="15.75" customHeight="1">
      <c r="C314" s="21"/>
    </row>
    <row r="315" ht="15.75" customHeight="1">
      <c r="C315" s="21"/>
    </row>
    <row r="316" ht="15.75" customHeight="1">
      <c r="C316" s="21"/>
    </row>
    <row r="317" ht="15.75" customHeight="1">
      <c r="C317" s="21"/>
    </row>
    <row r="318" ht="15.75" customHeight="1">
      <c r="C318" s="21"/>
    </row>
    <row r="319" ht="15.75" customHeight="1">
      <c r="C319" s="21"/>
    </row>
    <row r="320" ht="15.75" customHeight="1">
      <c r="C320" s="21"/>
    </row>
    <row r="321" ht="15.75" customHeight="1">
      <c r="C321" s="21"/>
    </row>
    <row r="322" ht="15.75" customHeight="1">
      <c r="C322" s="21"/>
    </row>
    <row r="323" ht="15.75" customHeight="1">
      <c r="C323" s="21"/>
    </row>
    <row r="324" ht="15.75" customHeight="1">
      <c r="C324" s="21"/>
    </row>
    <row r="325" ht="15.75" customHeight="1">
      <c r="C325" s="21"/>
    </row>
    <row r="326" ht="15.75" customHeight="1">
      <c r="C326" s="21"/>
    </row>
    <row r="327" ht="15.75" customHeight="1">
      <c r="C327" s="21"/>
    </row>
    <row r="328" ht="15.75" customHeight="1">
      <c r="C328" s="21"/>
    </row>
    <row r="329" ht="15.75" customHeight="1">
      <c r="C329" s="21"/>
    </row>
    <row r="330" ht="15.75" customHeight="1">
      <c r="C330" s="21"/>
    </row>
    <row r="331" ht="15.75" customHeight="1">
      <c r="C331" s="21"/>
    </row>
    <row r="332" ht="15.75" customHeight="1">
      <c r="C332" s="21"/>
    </row>
    <row r="333" ht="15.75" customHeight="1">
      <c r="C333" s="21"/>
    </row>
    <row r="334" ht="15.75" customHeight="1">
      <c r="C334" s="21"/>
    </row>
    <row r="335" ht="15.75" customHeight="1">
      <c r="C335" s="21"/>
    </row>
    <row r="336" ht="15.75" customHeight="1">
      <c r="C336" s="21"/>
    </row>
    <row r="337" ht="15.75" customHeight="1">
      <c r="C337" s="21"/>
    </row>
    <row r="338" ht="15.75" customHeight="1">
      <c r="C338" s="21"/>
    </row>
    <row r="339" ht="15.75" customHeight="1">
      <c r="C339" s="21"/>
    </row>
    <row r="340" ht="15.75" customHeight="1">
      <c r="C340" s="21"/>
    </row>
    <row r="341" ht="15.75" customHeight="1">
      <c r="C341" s="21"/>
    </row>
    <row r="342" ht="15.75" customHeight="1">
      <c r="C342" s="21"/>
    </row>
    <row r="343" ht="15.75" customHeight="1">
      <c r="C343" s="21"/>
    </row>
    <row r="344" ht="15.75" customHeight="1">
      <c r="C344" s="21"/>
    </row>
    <row r="345" ht="15.75" customHeight="1">
      <c r="C345" s="21"/>
    </row>
    <row r="346" ht="15.75" customHeight="1">
      <c r="C346" s="21"/>
    </row>
    <row r="347" ht="15.75" customHeight="1">
      <c r="C347" s="21"/>
    </row>
    <row r="348" ht="15.75" customHeight="1">
      <c r="C348" s="21"/>
    </row>
    <row r="349" ht="15.75" customHeight="1">
      <c r="C349" s="21"/>
    </row>
    <row r="350" ht="15.75" customHeight="1">
      <c r="C350" s="21"/>
    </row>
    <row r="351" ht="15.75" customHeight="1">
      <c r="C351" s="21"/>
    </row>
    <row r="352" ht="15.75" customHeight="1">
      <c r="C352" s="21"/>
    </row>
    <row r="353" ht="15.75" customHeight="1">
      <c r="C353" s="21"/>
    </row>
    <row r="354" ht="15.75" customHeight="1">
      <c r="C354" s="21"/>
    </row>
    <row r="355" ht="15.75" customHeight="1">
      <c r="C355" s="21"/>
    </row>
    <row r="356" ht="15.75" customHeight="1">
      <c r="C356" s="21"/>
    </row>
    <row r="357" ht="15.75" customHeight="1">
      <c r="C357" s="21"/>
    </row>
    <row r="358" ht="15.75" customHeight="1">
      <c r="C358" s="21"/>
    </row>
    <row r="359" ht="15.75" customHeight="1">
      <c r="C359" s="21"/>
    </row>
    <row r="360" ht="15.75" customHeight="1">
      <c r="C360" s="21"/>
    </row>
    <row r="361" ht="15.75" customHeight="1">
      <c r="C361" s="21"/>
    </row>
    <row r="362" ht="15.75" customHeight="1">
      <c r="C362" s="21"/>
    </row>
    <row r="363" ht="15.75" customHeight="1">
      <c r="C363" s="21"/>
    </row>
    <row r="364" ht="15.75" customHeight="1">
      <c r="C364" s="21"/>
    </row>
    <row r="365" ht="15.75" customHeight="1">
      <c r="C365" s="21"/>
    </row>
    <row r="366" ht="15.75" customHeight="1">
      <c r="C366" s="21"/>
    </row>
    <row r="367" ht="15.75" customHeight="1">
      <c r="C367" s="21"/>
    </row>
    <row r="368" ht="15.75" customHeight="1">
      <c r="C368" s="21"/>
    </row>
    <row r="369" ht="15.75" customHeight="1">
      <c r="C369" s="21"/>
    </row>
    <row r="370" ht="15.75" customHeight="1">
      <c r="C370" s="21"/>
    </row>
    <row r="371" ht="15.75" customHeight="1">
      <c r="C371" s="21"/>
    </row>
    <row r="372" ht="15.75" customHeight="1">
      <c r="C372" s="21"/>
    </row>
    <row r="373" ht="15.75" customHeight="1">
      <c r="C373" s="21"/>
    </row>
    <row r="374" ht="15.75" customHeight="1">
      <c r="C374" s="21"/>
    </row>
    <row r="375" ht="15.75" customHeight="1">
      <c r="C375" s="21"/>
    </row>
    <row r="376" ht="15.75" customHeight="1">
      <c r="C376" s="21"/>
    </row>
    <row r="377" ht="15.75" customHeight="1">
      <c r="C377" s="21"/>
    </row>
    <row r="378" ht="15.75" customHeight="1">
      <c r="C378" s="21"/>
    </row>
    <row r="379" ht="15.75" customHeight="1">
      <c r="C379" s="21"/>
    </row>
    <row r="380" ht="15.75" customHeight="1">
      <c r="C380" s="21"/>
    </row>
    <row r="381" ht="15.75" customHeight="1">
      <c r="C381" s="21"/>
    </row>
    <row r="382" ht="15.75" customHeight="1">
      <c r="C382" s="21"/>
    </row>
    <row r="383" ht="15.75" customHeight="1">
      <c r="C383" s="21"/>
    </row>
    <row r="384" ht="15.75" customHeight="1">
      <c r="C384" s="21"/>
    </row>
    <row r="385" ht="15.75" customHeight="1">
      <c r="C385" s="21"/>
    </row>
    <row r="386" ht="15.75" customHeight="1">
      <c r="C386" s="21"/>
    </row>
    <row r="387" ht="15.75" customHeight="1">
      <c r="C387" s="21"/>
    </row>
    <row r="388" ht="15.75" customHeight="1">
      <c r="C388" s="21"/>
    </row>
    <row r="389" ht="15.75" customHeight="1">
      <c r="C389" s="21"/>
    </row>
    <row r="390" ht="15.75" customHeight="1">
      <c r="C390" s="21"/>
    </row>
    <row r="391" ht="15.75" customHeight="1">
      <c r="C391" s="21"/>
    </row>
    <row r="392" ht="15.75" customHeight="1">
      <c r="C392" s="21"/>
    </row>
    <row r="393" ht="15.75" customHeight="1">
      <c r="C393" s="21"/>
    </row>
    <row r="394" ht="15.75" customHeight="1">
      <c r="C394" s="21"/>
    </row>
    <row r="395" ht="15.75" customHeight="1">
      <c r="C395" s="21"/>
    </row>
    <row r="396" ht="15.75" customHeight="1">
      <c r="C396" s="21"/>
    </row>
    <row r="397" ht="15.75" customHeight="1">
      <c r="C397" s="21"/>
    </row>
    <row r="398" ht="15.75" customHeight="1">
      <c r="C398" s="21"/>
    </row>
    <row r="399" ht="15.75" customHeight="1">
      <c r="C399" s="21"/>
    </row>
    <row r="400" ht="15.75" customHeight="1">
      <c r="C400" s="21"/>
    </row>
    <row r="401" ht="15.75" customHeight="1">
      <c r="C401" s="21"/>
    </row>
    <row r="402" ht="15.75" customHeight="1">
      <c r="C402" s="21"/>
    </row>
    <row r="403" ht="15.75" customHeight="1">
      <c r="C403" s="21"/>
    </row>
    <row r="404" ht="15.75" customHeight="1">
      <c r="C404" s="21"/>
    </row>
    <row r="405" ht="15.75" customHeight="1">
      <c r="C405" s="21"/>
    </row>
    <row r="406" ht="15.75" customHeight="1">
      <c r="C406" s="21"/>
    </row>
    <row r="407" ht="15.75" customHeight="1">
      <c r="C407" s="21"/>
    </row>
    <row r="408" ht="15.75" customHeight="1">
      <c r="C408" s="21"/>
    </row>
    <row r="409" ht="15.75" customHeight="1">
      <c r="C409" s="21"/>
    </row>
    <row r="410" ht="15.75" customHeight="1">
      <c r="C410" s="21"/>
    </row>
    <row r="411" ht="15.75" customHeight="1">
      <c r="C411" s="21"/>
    </row>
    <row r="412" ht="15.75" customHeight="1">
      <c r="C412" s="21"/>
    </row>
    <row r="413" ht="15.75" customHeight="1">
      <c r="C413" s="21"/>
    </row>
    <row r="414" ht="15.75" customHeight="1">
      <c r="C414" s="21"/>
    </row>
    <row r="415" ht="15.75" customHeight="1">
      <c r="C415" s="21"/>
    </row>
    <row r="416" ht="15.75" customHeight="1">
      <c r="C416" s="21"/>
    </row>
    <row r="417" ht="15.75" customHeight="1">
      <c r="C417" s="21"/>
    </row>
    <row r="418" ht="15.75" customHeight="1">
      <c r="C418" s="21"/>
    </row>
    <row r="419" ht="15.75" customHeight="1">
      <c r="C419" s="21"/>
    </row>
    <row r="420" ht="15.75" customHeight="1">
      <c r="C420" s="21"/>
    </row>
    <row r="421" ht="15.75" customHeight="1">
      <c r="C421" s="21"/>
    </row>
    <row r="422" ht="15.75" customHeight="1">
      <c r="C422" s="21"/>
    </row>
    <row r="423" ht="15.75" customHeight="1">
      <c r="C423" s="21"/>
    </row>
    <row r="424" ht="15.75" customHeight="1">
      <c r="C424" s="21"/>
    </row>
    <row r="425" ht="15.75" customHeight="1">
      <c r="C425" s="21"/>
    </row>
    <row r="426" ht="15.75" customHeight="1">
      <c r="C426" s="21"/>
    </row>
    <row r="427" ht="15.75" customHeight="1">
      <c r="C427" s="21"/>
    </row>
    <row r="428" ht="15.75" customHeight="1">
      <c r="C428" s="21"/>
    </row>
    <row r="429" ht="15.75" customHeight="1">
      <c r="C429" s="21"/>
    </row>
    <row r="430" ht="15.75" customHeight="1">
      <c r="C430" s="21"/>
    </row>
    <row r="431" ht="15.75" customHeight="1">
      <c r="C431" s="21"/>
    </row>
    <row r="432" ht="15.75" customHeight="1">
      <c r="C432" s="21"/>
    </row>
    <row r="433" ht="15.75" customHeight="1">
      <c r="C433" s="21"/>
    </row>
    <row r="434" ht="15.75" customHeight="1">
      <c r="C434" s="21"/>
    </row>
    <row r="435" ht="15.75" customHeight="1">
      <c r="C435" s="21"/>
    </row>
    <row r="436" ht="15.75" customHeight="1">
      <c r="C436" s="21"/>
    </row>
    <row r="437" ht="15.75" customHeight="1">
      <c r="C437" s="21"/>
    </row>
    <row r="438" ht="15.75" customHeight="1">
      <c r="C438" s="21"/>
    </row>
    <row r="439" ht="15.75" customHeight="1">
      <c r="C439" s="21"/>
    </row>
    <row r="440" ht="15.75" customHeight="1">
      <c r="C440" s="21"/>
    </row>
    <row r="441" ht="15.75" customHeight="1">
      <c r="C441" s="21"/>
    </row>
    <row r="442" ht="15.75" customHeight="1">
      <c r="C442" s="21"/>
    </row>
    <row r="443" ht="15.75" customHeight="1">
      <c r="C443" s="21"/>
    </row>
    <row r="444" ht="15.75" customHeight="1">
      <c r="C444" s="21"/>
    </row>
    <row r="445" ht="15.75" customHeight="1">
      <c r="C445" s="21"/>
    </row>
    <row r="446" ht="15.75" customHeight="1">
      <c r="C446" s="21"/>
    </row>
    <row r="447" ht="15.75" customHeight="1">
      <c r="C447" s="21"/>
    </row>
    <row r="448" ht="15.75" customHeight="1">
      <c r="C448" s="21"/>
    </row>
    <row r="449" ht="15.75" customHeight="1">
      <c r="C449" s="21"/>
    </row>
    <row r="450" ht="15.75" customHeight="1">
      <c r="C450" s="21"/>
    </row>
    <row r="451" ht="15.75" customHeight="1">
      <c r="C451" s="21"/>
    </row>
    <row r="452" ht="15.75" customHeight="1">
      <c r="C452" s="21"/>
    </row>
    <row r="453" ht="15.75" customHeight="1">
      <c r="C453" s="21"/>
    </row>
    <row r="454" ht="15.75" customHeight="1">
      <c r="C454" s="21"/>
    </row>
    <row r="455" ht="15.75" customHeight="1">
      <c r="C455" s="21"/>
    </row>
    <row r="456" ht="15.75" customHeight="1">
      <c r="C456" s="21"/>
    </row>
    <row r="457" ht="15.75" customHeight="1">
      <c r="C457" s="21"/>
    </row>
    <row r="458" ht="15.75" customHeight="1">
      <c r="C458" s="21"/>
    </row>
    <row r="459" ht="15.75" customHeight="1">
      <c r="C459" s="21"/>
    </row>
    <row r="460" ht="15.75" customHeight="1">
      <c r="C460" s="21"/>
    </row>
    <row r="461" ht="15.75" customHeight="1">
      <c r="C461" s="21"/>
    </row>
    <row r="462" ht="15.75" customHeight="1">
      <c r="C462" s="21"/>
    </row>
    <row r="463" ht="15.75" customHeight="1">
      <c r="C463" s="21"/>
    </row>
    <row r="464" ht="15.75" customHeight="1">
      <c r="C464" s="21"/>
    </row>
    <row r="465" ht="15.75" customHeight="1">
      <c r="C465" s="21"/>
    </row>
    <row r="466" ht="15.75" customHeight="1">
      <c r="C466" s="21"/>
    </row>
    <row r="467" ht="15.75" customHeight="1">
      <c r="C467" s="21"/>
    </row>
    <row r="468" ht="15.75" customHeight="1">
      <c r="C468" s="21"/>
    </row>
    <row r="469" ht="15.75" customHeight="1">
      <c r="C469" s="21"/>
    </row>
    <row r="470" ht="15.75" customHeight="1">
      <c r="C470" s="21"/>
    </row>
    <row r="471" ht="15.75" customHeight="1">
      <c r="C471" s="21"/>
    </row>
    <row r="472" ht="15.75" customHeight="1">
      <c r="C472" s="21"/>
    </row>
    <row r="473" ht="15.75" customHeight="1">
      <c r="C473" s="21"/>
    </row>
    <row r="474" ht="15.75" customHeight="1">
      <c r="C474" s="21"/>
    </row>
    <row r="475" ht="15.75" customHeight="1">
      <c r="C475" s="21"/>
    </row>
    <row r="476" ht="15.75" customHeight="1">
      <c r="C476" s="21"/>
    </row>
    <row r="477" ht="15.75" customHeight="1">
      <c r="C477" s="21"/>
    </row>
    <row r="478" ht="15.75" customHeight="1">
      <c r="C478" s="21"/>
    </row>
    <row r="479" ht="15.75" customHeight="1">
      <c r="C479" s="21"/>
    </row>
    <row r="480" ht="15.75" customHeight="1">
      <c r="C480" s="21"/>
    </row>
    <row r="481" ht="15.75" customHeight="1">
      <c r="C481" s="21"/>
    </row>
    <row r="482" ht="15.75" customHeight="1">
      <c r="C482" s="21"/>
    </row>
    <row r="483" ht="15.75" customHeight="1">
      <c r="C483" s="21"/>
    </row>
    <row r="484" ht="15.75" customHeight="1">
      <c r="C484" s="21"/>
    </row>
    <row r="485" ht="15.75" customHeight="1">
      <c r="C485" s="21"/>
    </row>
    <row r="486" ht="15.75" customHeight="1">
      <c r="C486" s="21"/>
    </row>
    <row r="487" ht="15.75" customHeight="1">
      <c r="C487" s="21"/>
    </row>
    <row r="488" ht="15.75" customHeight="1">
      <c r="C488" s="21"/>
    </row>
    <row r="489" ht="15.75" customHeight="1">
      <c r="C489" s="21"/>
    </row>
    <row r="490" ht="15.75" customHeight="1">
      <c r="C490" s="21"/>
    </row>
    <row r="491" ht="15.75" customHeight="1">
      <c r="C491" s="21"/>
    </row>
    <row r="492" ht="15.75" customHeight="1">
      <c r="C492" s="21"/>
    </row>
    <row r="493" ht="15.75" customHeight="1">
      <c r="C493" s="21"/>
    </row>
    <row r="494" ht="15.75" customHeight="1">
      <c r="C494" s="21"/>
    </row>
    <row r="495" ht="15.75" customHeight="1">
      <c r="C495" s="21"/>
    </row>
    <row r="496" ht="15.75" customHeight="1">
      <c r="C496" s="21"/>
    </row>
    <row r="497" ht="15.75" customHeight="1">
      <c r="C497" s="21"/>
    </row>
    <row r="498" ht="15.75" customHeight="1">
      <c r="C498" s="21"/>
    </row>
    <row r="499" ht="15.75" customHeight="1">
      <c r="C499" s="21"/>
    </row>
    <row r="500" ht="15.75" customHeight="1">
      <c r="C500" s="21"/>
    </row>
    <row r="501" ht="15.75" customHeight="1">
      <c r="C501" s="21"/>
    </row>
    <row r="502" ht="15.75" customHeight="1">
      <c r="C502" s="21"/>
    </row>
    <row r="503" ht="15.75" customHeight="1">
      <c r="C503" s="21"/>
    </row>
    <row r="504" ht="15.75" customHeight="1">
      <c r="C504" s="21"/>
    </row>
    <row r="505" ht="15.75" customHeight="1">
      <c r="C505" s="21"/>
    </row>
    <row r="506" ht="15.75" customHeight="1">
      <c r="C506" s="21"/>
    </row>
    <row r="507" ht="15.75" customHeight="1">
      <c r="C507" s="21"/>
    </row>
    <row r="508" ht="15.75" customHeight="1">
      <c r="C508" s="21"/>
    </row>
    <row r="509" ht="15.75" customHeight="1">
      <c r="C509" s="21"/>
    </row>
    <row r="510" ht="15.75" customHeight="1">
      <c r="C510" s="21"/>
    </row>
    <row r="511" ht="15.75" customHeight="1">
      <c r="C511" s="21"/>
    </row>
    <row r="512" ht="15.75" customHeight="1">
      <c r="C512" s="21"/>
    </row>
    <row r="513" ht="15.75" customHeight="1">
      <c r="C513" s="21"/>
    </row>
    <row r="514" ht="15.75" customHeight="1">
      <c r="C514" s="21"/>
    </row>
    <row r="515" ht="15.75" customHeight="1">
      <c r="C515" s="21"/>
    </row>
    <row r="516" ht="15.75" customHeight="1">
      <c r="C516" s="21"/>
    </row>
    <row r="517" ht="15.75" customHeight="1">
      <c r="C517" s="21"/>
    </row>
    <row r="518" ht="15.75" customHeight="1">
      <c r="C518" s="21"/>
    </row>
    <row r="519" ht="15.75" customHeight="1">
      <c r="C519" s="21"/>
    </row>
    <row r="520" ht="15.75" customHeight="1">
      <c r="C520" s="21"/>
    </row>
    <row r="521" ht="15.75" customHeight="1">
      <c r="C521" s="21"/>
    </row>
    <row r="522" ht="15.75" customHeight="1">
      <c r="C522" s="21"/>
    </row>
    <row r="523" ht="15.75" customHeight="1">
      <c r="C523" s="21"/>
    </row>
    <row r="524" ht="15.75" customHeight="1">
      <c r="C524" s="21"/>
    </row>
    <row r="525" ht="15.75" customHeight="1">
      <c r="C525" s="21"/>
    </row>
    <row r="526" ht="15.75" customHeight="1">
      <c r="C526" s="21"/>
    </row>
    <row r="527" ht="15.75" customHeight="1">
      <c r="C527" s="21"/>
    </row>
    <row r="528" ht="15.75" customHeight="1">
      <c r="C528" s="21"/>
    </row>
    <row r="529" ht="15.75" customHeight="1">
      <c r="C529" s="21"/>
    </row>
    <row r="530" ht="15.75" customHeight="1">
      <c r="C530" s="21"/>
    </row>
    <row r="531" ht="15.75" customHeight="1">
      <c r="C531" s="21"/>
    </row>
    <row r="532" ht="15.75" customHeight="1">
      <c r="C532" s="21"/>
    </row>
    <row r="533" ht="15.75" customHeight="1">
      <c r="C533" s="21"/>
    </row>
    <row r="534" ht="15.75" customHeight="1">
      <c r="C534" s="21"/>
    </row>
    <row r="535" ht="15.75" customHeight="1">
      <c r="C535" s="21"/>
    </row>
    <row r="536" ht="15.75" customHeight="1">
      <c r="C536" s="21"/>
    </row>
    <row r="537" ht="15.75" customHeight="1">
      <c r="C537" s="21"/>
    </row>
    <row r="538" ht="15.75" customHeight="1">
      <c r="C538" s="21"/>
    </row>
    <row r="539" ht="15.75" customHeight="1">
      <c r="C539" s="21"/>
    </row>
    <row r="540" ht="15.75" customHeight="1">
      <c r="C540" s="21"/>
    </row>
    <row r="541" ht="15.75" customHeight="1">
      <c r="C541" s="21"/>
    </row>
    <row r="542" ht="15.75" customHeight="1">
      <c r="C542" s="21"/>
    </row>
    <row r="543" ht="15.75" customHeight="1">
      <c r="C543" s="21"/>
    </row>
    <row r="544" ht="15.75" customHeight="1">
      <c r="C544" s="21"/>
    </row>
    <row r="545" ht="15.75" customHeight="1">
      <c r="C545" s="21"/>
    </row>
    <row r="546" ht="15.75" customHeight="1">
      <c r="C546" s="21"/>
    </row>
    <row r="547" ht="15.75" customHeight="1">
      <c r="C547" s="21"/>
    </row>
    <row r="548" ht="15.75" customHeight="1">
      <c r="C548" s="21"/>
    </row>
    <row r="549" ht="15.75" customHeight="1">
      <c r="C549" s="21"/>
    </row>
    <row r="550" ht="15.75" customHeight="1">
      <c r="C550" s="21"/>
    </row>
    <row r="551" ht="15.75" customHeight="1">
      <c r="C551" s="21"/>
    </row>
    <row r="552" ht="15.75" customHeight="1">
      <c r="C552" s="21"/>
    </row>
    <row r="553" ht="15.75" customHeight="1">
      <c r="C553" s="21"/>
    </row>
    <row r="554" ht="15.75" customHeight="1">
      <c r="C554" s="21"/>
    </row>
    <row r="555" ht="15.75" customHeight="1">
      <c r="C555" s="21"/>
    </row>
    <row r="556" ht="15.75" customHeight="1">
      <c r="C556" s="21"/>
    </row>
    <row r="557" ht="15.75" customHeight="1">
      <c r="C557" s="21"/>
    </row>
    <row r="558" ht="15.75" customHeight="1">
      <c r="C558" s="21"/>
    </row>
    <row r="559" ht="15.75" customHeight="1">
      <c r="C559" s="21"/>
    </row>
    <row r="560" ht="15.75" customHeight="1">
      <c r="C560" s="21"/>
    </row>
    <row r="561" ht="15.75" customHeight="1">
      <c r="C561" s="21"/>
    </row>
    <row r="562" ht="15.75" customHeight="1">
      <c r="C562" s="21"/>
    </row>
    <row r="563" ht="15.75" customHeight="1">
      <c r="C563" s="21"/>
    </row>
    <row r="564" ht="15.75" customHeight="1">
      <c r="C564" s="21"/>
    </row>
    <row r="565" ht="15.75" customHeight="1">
      <c r="C565" s="21"/>
    </row>
    <row r="566" ht="15.75" customHeight="1">
      <c r="C566" s="21"/>
    </row>
    <row r="567" ht="15.75" customHeight="1">
      <c r="C567" s="21"/>
    </row>
    <row r="568" ht="15.75" customHeight="1">
      <c r="C568" s="21"/>
    </row>
    <row r="569" ht="15.75" customHeight="1">
      <c r="C569" s="21"/>
    </row>
    <row r="570" ht="15.75" customHeight="1">
      <c r="C570" s="21"/>
    </row>
    <row r="571" ht="15.75" customHeight="1">
      <c r="C571" s="21"/>
    </row>
    <row r="572" ht="15.75" customHeight="1">
      <c r="C572" s="21"/>
    </row>
    <row r="573" ht="15.75" customHeight="1">
      <c r="C573" s="21"/>
    </row>
    <row r="574" ht="15.75" customHeight="1">
      <c r="C574" s="21"/>
    </row>
    <row r="575" ht="15.75" customHeight="1">
      <c r="C575" s="21"/>
    </row>
    <row r="576" ht="15.75" customHeight="1">
      <c r="C576" s="21"/>
    </row>
    <row r="577" ht="15.75" customHeight="1">
      <c r="C577" s="21"/>
    </row>
    <row r="578" ht="15.75" customHeight="1">
      <c r="C578" s="21"/>
    </row>
    <row r="579" ht="15.75" customHeight="1">
      <c r="C579" s="21"/>
    </row>
    <row r="580" ht="15.75" customHeight="1">
      <c r="C580" s="21"/>
    </row>
    <row r="581" ht="15.75" customHeight="1">
      <c r="C581" s="21"/>
    </row>
    <row r="582" ht="15.75" customHeight="1">
      <c r="C582" s="21"/>
    </row>
    <row r="583" ht="15.75" customHeight="1">
      <c r="C583" s="21"/>
    </row>
    <row r="584" ht="15.75" customHeight="1">
      <c r="C584" s="21"/>
    </row>
    <row r="585" ht="15.75" customHeight="1">
      <c r="C585" s="21"/>
    </row>
    <row r="586" ht="15.75" customHeight="1">
      <c r="C586" s="21"/>
    </row>
    <row r="587" ht="15.75" customHeight="1">
      <c r="C587" s="21"/>
    </row>
    <row r="588" ht="15.75" customHeight="1">
      <c r="C588" s="21"/>
    </row>
    <row r="589" ht="15.75" customHeight="1">
      <c r="C589" s="21"/>
    </row>
    <row r="590" ht="15.75" customHeight="1">
      <c r="C590" s="21"/>
    </row>
    <row r="591" ht="15.75" customHeight="1">
      <c r="C591" s="21"/>
    </row>
    <row r="592" ht="15.75" customHeight="1">
      <c r="C592" s="21"/>
    </row>
    <row r="593" ht="15.75" customHeight="1">
      <c r="C593" s="21"/>
    </row>
    <row r="594" ht="15.75" customHeight="1">
      <c r="C594" s="21"/>
    </row>
    <row r="595" ht="15.75" customHeight="1">
      <c r="C595" s="21"/>
    </row>
    <row r="596" ht="15.75" customHeight="1">
      <c r="C596" s="21"/>
    </row>
    <row r="597" ht="15.75" customHeight="1">
      <c r="C597" s="21"/>
    </row>
    <row r="598" ht="15.75" customHeight="1">
      <c r="C598" s="21"/>
    </row>
    <row r="599" ht="15.75" customHeight="1">
      <c r="C599" s="21"/>
    </row>
    <row r="600" ht="15.75" customHeight="1">
      <c r="C600" s="21"/>
    </row>
    <row r="601" ht="15.75" customHeight="1">
      <c r="C601" s="21"/>
    </row>
    <row r="602" ht="15.75" customHeight="1">
      <c r="C602" s="21"/>
    </row>
    <row r="603" ht="15.75" customHeight="1">
      <c r="C603" s="21"/>
    </row>
    <row r="604" ht="15.75" customHeight="1">
      <c r="C604" s="21"/>
    </row>
    <row r="605" ht="15.75" customHeight="1">
      <c r="C605" s="21"/>
    </row>
    <row r="606" ht="15.75" customHeight="1">
      <c r="C606" s="21"/>
    </row>
    <row r="607" ht="15.75" customHeight="1">
      <c r="C607" s="21"/>
    </row>
    <row r="608" ht="15.75" customHeight="1">
      <c r="C608" s="21"/>
    </row>
    <row r="609" ht="15.75" customHeight="1">
      <c r="C609" s="21"/>
    </row>
    <row r="610" ht="15.75" customHeight="1">
      <c r="C610" s="21"/>
    </row>
    <row r="611" ht="15.75" customHeight="1">
      <c r="C611" s="21"/>
    </row>
    <row r="612" ht="15.75" customHeight="1">
      <c r="C612" s="21"/>
    </row>
    <row r="613" ht="15.75" customHeight="1">
      <c r="C613" s="21"/>
    </row>
    <row r="614" ht="15.75" customHeight="1">
      <c r="C614" s="21"/>
    </row>
    <row r="615" ht="15.75" customHeight="1">
      <c r="C615" s="21"/>
    </row>
    <row r="616" ht="15.75" customHeight="1">
      <c r="C616" s="21"/>
    </row>
    <row r="617" ht="15.75" customHeight="1">
      <c r="C617" s="21"/>
    </row>
    <row r="618" ht="15.75" customHeight="1">
      <c r="C618" s="21"/>
    </row>
    <row r="619" ht="15.75" customHeight="1">
      <c r="C619" s="21"/>
    </row>
    <row r="620" ht="15.75" customHeight="1">
      <c r="C620" s="21"/>
    </row>
    <row r="621" ht="15.75" customHeight="1">
      <c r="C621" s="21"/>
    </row>
    <row r="622" ht="15.75" customHeight="1">
      <c r="C622" s="21"/>
    </row>
    <row r="623" ht="15.75" customHeight="1">
      <c r="C623" s="21"/>
    </row>
    <row r="624" ht="15.75" customHeight="1">
      <c r="C624" s="21"/>
    </row>
    <row r="625" ht="15.75" customHeight="1">
      <c r="C625" s="21"/>
    </row>
    <row r="626" ht="15.75" customHeight="1">
      <c r="C626" s="21"/>
    </row>
    <row r="627" ht="15.75" customHeight="1">
      <c r="C627" s="21"/>
    </row>
    <row r="628" ht="15.75" customHeight="1">
      <c r="C628" s="21"/>
    </row>
    <row r="629" ht="15.75" customHeight="1">
      <c r="C629" s="21"/>
    </row>
    <row r="630" ht="15.75" customHeight="1">
      <c r="C630" s="21"/>
    </row>
    <row r="631" ht="15.75" customHeight="1">
      <c r="C631" s="21"/>
    </row>
    <row r="632" ht="15.75" customHeight="1">
      <c r="C632" s="21"/>
    </row>
    <row r="633" ht="15.75" customHeight="1">
      <c r="C633" s="21"/>
    </row>
    <row r="634" ht="15.75" customHeight="1">
      <c r="C634" s="21"/>
    </row>
    <row r="635" ht="15.75" customHeight="1">
      <c r="C635" s="21"/>
    </row>
    <row r="636" ht="15.75" customHeight="1">
      <c r="C636" s="21"/>
    </row>
    <row r="637" ht="15.75" customHeight="1">
      <c r="C637" s="21"/>
    </row>
    <row r="638" ht="15.75" customHeight="1">
      <c r="C638" s="21"/>
    </row>
    <row r="639" ht="15.75" customHeight="1">
      <c r="C639" s="21"/>
    </row>
    <row r="640" ht="15.75" customHeight="1">
      <c r="C640" s="21"/>
    </row>
    <row r="641" ht="15.75" customHeight="1">
      <c r="C641" s="21"/>
    </row>
    <row r="642" ht="15.75" customHeight="1">
      <c r="C642" s="21"/>
    </row>
    <row r="643" ht="15.75" customHeight="1">
      <c r="C643" s="21"/>
    </row>
    <row r="644" ht="15.75" customHeight="1">
      <c r="C644" s="21"/>
    </row>
    <row r="645" ht="15.75" customHeight="1">
      <c r="C645" s="21"/>
    </row>
    <row r="646" ht="15.75" customHeight="1">
      <c r="C646" s="21"/>
    </row>
    <row r="647" ht="15.75" customHeight="1">
      <c r="C647" s="21"/>
    </row>
    <row r="648" ht="15.75" customHeight="1">
      <c r="C648" s="21"/>
    </row>
    <row r="649" ht="15.75" customHeight="1">
      <c r="C649" s="21"/>
    </row>
    <row r="650" ht="15.75" customHeight="1">
      <c r="C650" s="21"/>
    </row>
    <row r="651" ht="15.75" customHeight="1">
      <c r="C651" s="21"/>
    </row>
    <row r="652" ht="15.75" customHeight="1">
      <c r="C652" s="21"/>
    </row>
    <row r="653" ht="15.75" customHeight="1">
      <c r="C653" s="21"/>
    </row>
    <row r="654" ht="15.75" customHeight="1">
      <c r="C654" s="21"/>
    </row>
    <row r="655" ht="15.75" customHeight="1">
      <c r="C655" s="21"/>
    </row>
    <row r="656" ht="15.75" customHeight="1">
      <c r="C656" s="21"/>
    </row>
    <row r="657" ht="15.75" customHeight="1">
      <c r="C657" s="21"/>
    </row>
    <row r="658" ht="15.75" customHeight="1">
      <c r="C658" s="21"/>
    </row>
    <row r="659" ht="15.75" customHeight="1">
      <c r="C659" s="21"/>
    </row>
    <row r="660" ht="15.75" customHeight="1">
      <c r="C660" s="21"/>
    </row>
    <row r="661" ht="15.75" customHeight="1">
      <c r="C661" s="21"/>
    </row>
    <row r="662" ht="15.75" customHeight="1">
      <c r="C662" s="21"/>
    </row>
    <row r="663" ht="15.75" customHeight="1">
      <c r="C663" s="21"/>
    </row>
    <row r="664" ht="15.75" customHeight="1">
      <c r="C664" s="21"/>
    </row>
    <row r="665" ht="15.75" customHeight="1">
      <c r="C665" s="21"/>
    </row>
    <row r="666" ht="15.75" customHeight="1">
      <c r="C666" s="21"/>
    </row>
    <row r="667" ht="15.75" customHeight="1">
      <c r="C667" s="21"/>
    </row>
    <row r="668" ht="15.75" customHeight="1">
      <c r="C668" s="21"/>
    </row>
    <row r="669" ht="15.75" customHeight="1">
      <c r="C669" s="21"/>
    </row>
    <row r="670" ht="15.75" customHeight="1">
      <c r="C670" s="21"/>
    </row>
    <row r="671" ht="15.75" customHeight="1">
      <c r="C671" s="21"/>
    </row>
    <row r="672" ht="15.75" customHeight="1">
      <c r="C672" s="21"/>
    </row>
    <row r="673" ht="15.75" customHeight="1">
      <c r="C673" s="21"/>
    </row>
    <row r="674" ht="15.75" customHeight="1">
      <c r="C674" s="21"/>
    </row>
    <row r="675" ht="15.75" customHeight="1">
      <c r="C675" s="21"/>
    </row>
    <row r="676" ht="15.75" customHeight="1">
      <c r="C676" s="21"/>
    </row>
    <row r="677" ht="15.75" customHeight="1">
      <c r="C677" s="21"/>
    </row>
    <row r="678" ht="15.75" customHeight="1">
      <c r="C678" s="21"/>
    </row>
    <row r="679" ht="15.75" customHeight="1">
      <c r="C679" s="21"/>
    </row>
    <row r="680" ht="15.75" customHeight="1">
      <c r="C680" s="21"/>
    </row>
    <row r="681" ht="15.75" customHeight="1">
      <c r="C681" s="21"/>
    </row>
    <row r="682" ht="15.75" customHeight="1">
      <c r="C682" s="21"/>
    </row>
    <row r="683" ht="15.75" customHeight="1">
      <c r="C683" s="21"/>
    </row>
    <row r="684" ht="15.75" customHeight="1">
      <c r="C684" s="21"/>
    </row>
    <row r="685" ht="15.75" customHeight="1">
      <c r="C685" s="21"/>
    </row>
    <row r="686" ht="15.75" customHeight="1">
      <c r="C686" s="21"/>
    </row>
    <row r="687" ht="15.75" customHeight="1">
      <c r="C687" s="21"/>
    </row>
    <row r="688" ht="15.75" customHeight="1">
      <c r="C688" s="21"/>
    </row>
    <row r="689" ht="15.75" customHeight="1">
      <c r="C689" s="21"/>
    </row>
    <row r="690" ht="15.75" customHeight="1">
      <c r="C690" s="21"/>
    </row>
    <row r="691" ht="15.75" customHeight="1">
      <c r="C691" s="21"/>
    </row>
    <row r="692" ht="15.75" customHeight="1">
      <c r="C692" s="21"/>
    </row>
    <row r="693" ht="15.75" customHeight="1">
      <c r="C693" s="21"/>
    </row>
    <row r="694" ht="15.75" customHeight="1">
      <c r="C694" s="21"/>
    </row>
    <row r="695" ht="15.75" customHeight="1">
      <c r="C695" s="21"/>
    </row>
    <row r="696" ht="15.75" customHeight="1">
      <c r="C696" s="21"/>
    </row>
    <row r="697" ht="15.75" customHeight="1">
      <c r="C697" s="21"/>
    </row>
    <row r="698" ht="15.75" customHeight="1">
      <c r="C698" s="21"/>
    </row>
    <row r="699" ht="15.75" customHeight="1">
      <c r="C699" s="21"/>
    </row>
    <row r="700" ht="15.75" customHeight="1">
      <c r="C700" s="21"/>
    </row>
    <row r="701" ht="15.75" customHeight="1">
      <c r="C701" s="21"/>
    </row>
    <row r="702" ht="15.75" customHeight="1">
      <c r="C702" s="21"/>
    </row>
    <row r="703" ht="15.75" customHeight="1">
      <c r="C703" s="21"/>
    </row>
    <row r="704" ht="15.75" customHeight="1">
      <c r="C704" s="21"/>
    </row>
    <row r="705" ht="15.75" customHeight="1">
      <c r="C705" s="21"/>
    </row>
    <row r="706" ht="15.75" customHeight="1">
      <c r="C706" s="21"/>
    </row>
    <row r="707" ht="15.75" customHeight="1">
      <c r="C707" s="21"/>
    </row>
    <row r="708" ht="15.75" customHeight="1">
      <c r="C708" s="21"/>
    </row>
    <row r="709" ht="15.75" customHeight="1">
      <c r="C709" s="21"/>
    </row>
    <row r="710" ht="15.75" customHeight="1">
      <c r="C710" s="21"/>
    </row>
    <row r="711" ht="15.75" customHeight="1">
      <c r="C711" s="21"/>
    </row>
    <row r="712" ht="15.75" customHeight="1">
      <c r="C712" s="21"/>
    </row>
    <row r="713" ht="15.75" customHeight="1">
      <c r="C713" s="21"/>
    </row>
    <row r="714" ht="15.75" customHeight="1">
      <c r="C714" s="21"/>
    </row>
    <row r="715" ht="15.75" customHeight="1">
      <c r="C715" s="21"/>
    </row>
    <row r="716" ht="15.75" customHeight="1">
      <c r="C716" s="21"/>
    </row>
    <row r="717" ht="15.75" customHeight="1">
      <c r="C717" s="21"/>
    </row>
    <row r="718" ht="15.75" customHeight="1">
      <c r="C718" s="21"/>
    </row>
    <row r="719" ht="15.75" customHeight="1">
      <c r="C719" s="21"/>
    </row>
    <row r="720" ht="15.75" customHeight="1">
      <c r="C720" s="21"/>
    </row>
    <row r="721" ht="15.75" customHeight="1">
      <c r="C721" s="21"/>
    </row>
    <row r="722" ht="15.75" customHeight="1">
      <c r="C722" s="21"/>
    </row>
    <row r="723" ht="15.75" customHeight="1">
      <c r="C723" s="21"/>
    </row>
    <row r="724" ht="15.75" customHeight="1">
      <c r="C724" s="21"/>
    </row>
    <row r="725" ht="15.75" customHeight="1">
      <c r="C725" s="21"/>
    </row>
    <row r="726" ht="15.75" customHeight="1">
      <c r="C726" s="21"/>
    </row>
    <row r="727" ht="15.75" customHeight="1">
      <c r="C727" s="21"/>
    </row>
    <row r="728" ht="15.75" customHeight="1">
      <c r="C728" s="21"/>
    </row>
    <row r="729" ht="15.75" customHeight="1">
      <c r="C729" s="21"/>
    </row>
    <row r="730" ht="15.75" customHeight="1">
      <c r="C730" s="21"/>
    </row>
    <row r="731" ht="15.75" customHeight="1">
      <c r="C731" s="21"/>
    </row>
    <row r="732" ht="15.75" customHeight="1">
      <c r="C732" s="21"/>
    </row>
    <row r="733" ht="15.75" customHeight="1">
      <c r="C733" s="21"/>
    </row>
    <row r="734" ht="15.75" customHeight="1">
      <c r="C734" s="21"/>
    </row>
    <row r="735" ht="15.75" customHeight="1">
      <c r="C735" s="21"/>
    </row>
    <row r="736" ht="15.75" customHeight="1">
      <c r="C736" s="21"/>
    </row>
    <row r="737" ht="15.75" customHeight="1">
      <c r="C737" s="21"/>
    </row>
    <row r="738" ht="15.75" customHeight="1">
      <c r="C738" s="21"/>
    </row>
    <row r="739" ht="15.75" customHeight="1">
      <c r="C739" s="21"/>
    </row>
    <row r="740" ht="15.75" customHeight="1">
      <c r="C740" s="21"/>
    </row>
    <row r="741" ht="15.75" customHeight="1">
      <c r="C741" s="21"/>
    </row>
    <row r="742" ht="15.75" customHeight="1">
      <c r="C742" s="21"/>
    </row>
    <row r="743" ht="15.75" customHeight="1">
      <c r="C743" s="21"/>
    </row>
    <row r="744" ht="15.75" customHeight="1">
      <c r="C744" s="21"/>
    </row>
    <row r="745" ht="15.75" customHeight="1">
      <c r="C745" s="21"/>
    </row>
    <row r="746" ht="15.75" customHeight="1">
      <c r="C746" s="21"/>
    </row>
    <row r="747" ht="15.75" customHeight="1">
      <c r="C747" s="21"/>
    </row>
    <row r="748" ht="15.75" customHeight="1">
      <c r="C748" s="21"/>
    </row>
    <row r="749" ht="15.75" customHeight="1">
      <c r="C749" s="21"/>
    </row>
    <row r="750" ht="15.75" customHeight="1">
      <c r="C750" s="21"/>
    </row>
    <row r="751" ht="15.75" customHeight="1">
      <c r="C751" s="21"/>
    </row>
    <row r="752" ht="15.75" customHeight="1">
      <c r="C752" s="21"/>
    </row>
    <row r="753" ht="15.75" customHeight="1">
      <c r="C753" s="21"/>
    </row>
    <row r="754" ht="15.75" customHeight="1">
      <c r="C754" s="21"/>
    </row>
    <row r="755" ht="15.75" customHeight="1">
      <c r="C755" s="21"/>
    </row>
    <row r="756" ht="15.75" customHeight="1">
      <c r="C756" s="21"/>
    </row>
    <row r="757" ht="15.75" customHeight="1">
      <c r="C757" s="21"/>
    </row>
    <row r="758" ht="15.75" customHeight="1">
      <c r="C758" s="21"/>
    </row>
    <row r="759" ht="15.75" customHeight="1">
      <c r="C759" s="21"/>
    </row>
    <row r="760" ht="15.75" customHeight="1">
      <c r="C760" s="21"/>
    </row>
    <row r="761" ht="15.75" customHeight="1">
      <c r="C761" s="21"/>
    </row>
    <row r="762" ht="15.75" customHeight="1">
      <c r="C762" s="21"/>
    </row>
    <row r="763" ht="15.75" customHeight="1">
      <c r="C763" s="21"/>
    </row>
    <row r="764" ht="15.75" customHeight="1">
      <c r="C764" s="21"/>
    </row>
    <row r="765" ht="15.75" customHeight="1">
      <c r="C765" s="21"/>
    </row>
    <row r="766" ht="15.75" customHeight="1">
      <c r="C766" s="21"/>
    </row>
    <row r="767" ht="15.75" customHeight="1">
      <c r="C767" s="21"/>
    </row>
    <row r="768" ht="15.75" customHeight="1">
      <c r="C768" s="21"/>
    </row>
    <row r="769" ht="15.75" customHeight="1">
      <c r="C769" s="21"/>
    </row>
    <row r="770" ht="15.75" customHeight="1">
      <c r="C770" s="21"/>
    </row>
    <row r="771" ht="15.75" customHeight="1">
      <c r="C771" s="21"/>
    </row>
    <row r="772" ht="15.75" customHeight="1">
      <c r="C772" s="21"/>
    </row>
    <row r="773" ht="15.75" customHeight="1">
      <c r="C773" s="21"/>
    </row>
    <row r="774" ht="15.75" customHeight="1">
      <c r="C774" s="21"/>
    </row>
    <row r="775" ht="15.75" customHeight="1">
      <c r="C775" s="21"/>
    </row>
    <row r="776" ht="15.75" customHeight="1">
      <c r="C776" s="21"/>
    </row>
    <row r="777" ht="15.75" customHeight="1">
      <c r="C777" s="21"/>
    </row>
    <row r="778" ht="15.75" customHeight="1">
      <c r="C778" s="21"/>
    </row>
    <row r="779" ht="15.75" customHeight="1">
      <c r="C779" s="21"/>
    </row>
    <row r="780" ht="15.75" customHeight="1">
      <c r="C780" s="21"/>
    </row>
    <row r="781" ht="15.75" customHeight="1">
      <c r="C781" s="21"/>
    </row>
    <row r="782" ht="15.75" customHeight="1">
      <c r="C782" s="21"/>
    </row>
    <row r="783" ht="15.75" customHeight="1">
      <c r="C783" s="21"/>
    </row>
    <row r="784" ht="15.75" customHeight="1">
      <c r="C784" s="21"/>
    </row>
    <row r="785" ht="15.75" customHeight="1">
      <c r="C785" s="21"/>
    </row>
    <row r="786" ht="15.75" customHeight="1">
      <c r="C786" s="21"/>
    </row>
    <row r="787" ht="15.75" customHeight="1">
      <c r="C787" s="21"/>
    </row>
    <row r="788" ht="15.75" customHeight="1">
      <c r="C788" s="21"/>
    </row>
    <row r="789" ht="15.75" customHeight="1">
      <c r="C789" s="21"/>
    </row>
    <row r="790" ht="15.75" customHeight="1">
      <c r="C790" s="21"/>
    </row>
    <row r="791" ht="15.75" customHeight="1">
      <c r="C791" s="21"/>
    </row>
    <row r="792" ht="15.75" customHeight="1">
      <c r="C792" s="21"/>
    </row>
    <row r="793" ht="15.75" customHeight="1">
      <c r="C793" s="21"/>
    </row>
    <row r="794" ht="15.75" customHeight="1">
      <c r="C794" s="21"/>
    </row>
    <row r="795" ht="15.75" customHeight="1">
      <c r="C795" s="21"/>
    </row>
    <row r="796" ht="15.75" customHeight="1">
      <c r="C796" s="21"/>
    </row>
    <row r="797" ht="15.75" customHeight="1">
      <c r="C797" s="21"/>
    </row>
    <row r="798" ht="15.75" customHeight="1">
      <c r="C798" s="21"/>
    </row>
    <row r="799" ht="15.75" customHeight="1">
      <c r="C799" s="21"/>
    </row>
    <row r="800" ht="15.75" customHeight="1">
      <c r="C800" s="21"/>
    </row>
    <row r="801" ht="15.75" customHeight="1">
      <c r="C801" s="21"/>
    </row>
    <row r="802" ht="15.75" customHeight="1">
      <c r="C802" s="21"/>
    </row>
    <row r="803" ht="15.75" customHeight="1">
      <c r="C803" s="21"/>
    </row>
    <row r="804" ht="15.75" customHeight="1">
      <c r="C804" s="21"/>
    </row>
    <row r="805" ht="15.75" customHeight="1">
      <c r="C805" s="21"/>
    </row>
    <row r="806" ht="15.75" customHeight="1">
      <c r="C806" s="21"/>
    </row>
    <row r="807" ht="15.75" customHeight="1">
      <c r="C807" s="21"/>
    </row>
    <row r="808" ht="15.75" customHeight="1">
      <c r="C808" s="21"/>
    </row>
    <row r="809" ht="15.75" customHeight="1">
      <c r="C809" s="21"/>
    </row>
    <row r="810" ht="15.75" customHeight="1">
      <c r="C810" s="21"/>
    </row>
    <row r="811" ht="15.75" customHeight="1">
      <c r="C811" s="21"/>
    </row>
    <row r="812" ht="15.75" customHeight="1">
      <c r="C812" s="21"/>
    </row>
    <row r="813" ht="15.75" customHeight="1">
      <c r="C813" s="21"/>
    </row>
    <row r="814" ht="15.75" customHeight="1">
      <c r="C814" s="21"/>
    </row>
    <row r="815" ht="15.75" customHeight="1">
      <c r="C815" s="21"/>
    </row>
    <row r="816" ht="15.75" customHeight="1">
      <c r="C816" s="21"/>
    </row>
    <row r="817" ht="15.75" customHeight="1">
      <c r="C817" s="21"/>
    </row>
    <row r="818" ht="15.75" customHeight="1">
      <c r="C818" s="21"/>
    </row>
    <row r="819" ht="15.75" customHeight="1">
      <c r="C819" s="21"/>
    </row>
    <row r="820" ht="15.75" customHeight="1">
      <c r="C820" s="21"/>
    </row>
    <row r="821" ht="15.75" customHeight="1">
      <c r="C821" s="21"/>
    </row>
    <row r="822" ht="15.75" customHeight="1">
      <c r="C822" s="21"/>
    </row>
    <row r="823" ht="15.75" customHeight="1">
      <c r="C823" s="21"/>
    </row>
    <row r="824" ht="15.75" customHeight="1">
      <c r="C824" s="21"/>
    </row>
    <row r="825" ht="15.75" customHeight="1">
      <c r="C825" s="21"/>
    </row>
    <row r="826" ht="15.75" customHeight="1">
      <c r="C826" s="21"/>
    </row>
    <row r="827" ht="15.75" customHeight="1">
      <c r="C827" s="21"/>
    </row>
    <row r="828" ht="15.75" customHeight="1">
      <c r="C828" s="21"/>
    </row>
    <row r="829" ht="15.75" customHeight="1">
      <c r="C829" s="21"/>
    </row>
    <row r="830" ht="15.75" customHeight="1">
      <c r="C830" s="21"/>
    </row>
    <row r="831" ht="15.75" customHeight="1">
      <c r="C831" s="21"/>
    </row>
    <row r="832" ht="15.75" customHeight="1">
      <c r="C832" s="21"/>
    </row>
    <row r="833" ht="15.75" customHeight="1">
      <c r="C833" s="21"/>
    </row>
    <row r="834" ht="15.75" customHeight="1">
      <c r="C834" s="21"/>
    </row>
    <row r="835" ht="15.75" customHeight="1">
      <c r="C835" s="21"/>
    </row>
    <row r="836" ht="15.75" customHeight="1">
      <c r="C836" s="21"/>
    </row>
    <row r="837" ht="15.75" customHeight="1">
      <c r="C837" s="21"/>
    </row>
    <row r="838" ht="15.75" customHeight="1">
      <c r="C838" s="21"/>
    </row>
    <row r="839" ht="15.75" customHeight="1">
      <c r="C839" s="21"/>
    </row>
    <row r="840" ht="15.75" customHeight="1">
      <c r="C840" s="21"/>
    </row>
    <row r="841" ht="15.75" customHeight="1">
      <c r="C841" s="21"/>
    </row>
    <row r="842" ht="15.75" customHeight="1">
      <c r="C842" s="21"/>
    </row>
    <row r="843" ht="15.75" customHeight="1">
      <c r="C843" s="21"/>
    </row>
    <row r="844" ht="15.75" customHeight="1">
      <c r="C844" s="21"/>
    </row>
    <row r="845" ht="15.75" customHeight="1">
      <c r="C845" s="21"/>
    </row>
    <row r="846" ht="15.75" customHeight="1">
      <c r="C846" s="21"/>
    </row>
    <row r="847" ht="15.75" customHeight="1">
      <c r="C847" s="21"/>
    </row>
    <row r="848" ht="15.75" customHeight="1">
      <c r="C848" s="21"/>
    </row>
    <row r="849" ht="15.75" customHeight="1">
      <c r="C849" s="21"/>
    </row>
    <row r="850" ht="15.75" customHeight="1">
      <c r="C850" s="21"/>
    </row>
    <row r="851" ht="15.75" customHeight="1">
      <c r="C851" s="21"/>
    </row>
    <row r="852" ht="15.75" customHeight="1">
      <c r="C852" s="21"/>
    </row>
    <row r="853" ht="15.75" customHeight="1">
      <c r="C853" s="21"/>
    </row>
    <row r="854" ht="15.75" customHeight="1">
      <c r="C854" s="21"/>
    </row>
    <row r="855" ht="15.75" customHeight="1">
      <c r="C855" s="21"/>
    </row>
    <row r="856" ht="15.75" customHeight="1">
      <c r="C856" s="21"/>
    </row>
    <row r="857" ht="15.75" customHeight="1">
      <c r="C857" s="21"/>
    </row>
    <row r="858" ht="15.75" customHeight="1">
      <c r="C858" s="21"/>
    </row>
    <row r="859" ht="15.75" customHeight="1">
      <c r="C859" s="21"/>
    </row>
    <row r="860" ht="15.75" customHeight="1">
      <c r="C860" s="21"/>
    </row>
    <row r="861" ht="15.75" customHeight="1">
      <c r="C861" s="21"/>
    </row>
    <row r="862" ht="15.75" customHeight="1">
      <c r="C862" s="21"/>
    </row>
    <row r="863" ht="15.75" customHeight="1">
      <c r="C863" s="21"/>
    </row>
    <row r="864" ht="15.75" customHeight="1">
      <c r="C864" s="21"/>
    </row>
    <row r="865" ht="15.75" customHeight="1">
      <c r="C865" s="21"/>
    </row>
    <row r="866" ht="15.75" customHeight="1">
      <c r="C866" s="21"/>
    </row>
    <row r="867" ht="15.75" customHeight="1">
      <c r="C867" s="21"/>
    </row>
    <row r="868" ht="15.75" customHeight="1">
      <c r="C868" s="21"/>
    </row>
    <row r="869" ht="15.75" customHeight="1">
      <c r="C869" s="21"/>
    </row>
    <row r="870" ht="15.75" customHeight="1">
      <c r="C870" s="21"/>
    </row>
    <row r="871" ht="15.75" customHeight="1">
      <c r="C871" s="21"/>
    </row>
    <row r="872" ht="15.75" customHeight="1">
      <c r="C872" s="21"/>
    </row>
    <row r="873" ht="15.75" customHeight="1">
      <c r="C873" s="21"/>
    </row>
    <row r="874" ht="15.75" customHeight="1">
      <c r="C874" s="21"/>
    </row>
    <row r="875" ht="15.75" customHeight="1">
      <c r="C875" s="21"/>
    </row>
    <row r="876" ht="15.75" customHeight="1">
      <c r="C876" s="21"/>
    </row>
    <row r="877" ht="15.75" customHeight="1">
      <c r="C877" s="21"/>
    </row>
    <row r="878" ht="15.75" customHeight="1">
      <c r="C878" s="21"/>
    </row>
    <row r="879" ht="15.75" customHeight="1">
      <c r="C879" s="21"/>
    </row>
    <row r="880" ht="15.75" customHeight="1">
      <c r="C880" s="21"/>
    </row>
    <row r="881" ht="15.75" customHeight="1">
      <c r="C881" s="21"/>
    </row>
    <row r="882" ht="15.75" customHeight="1">
      <c r="C882" s="21"/>
    </row>
    <row r="883" ht="15.75" customHeight="1">
      <c r="C883" s="21"/>
    </row>
    <row r="884" ht="15.75" customHeight="1">
      <c r="C884" s="21"/>
    </row>
    <row r="885" ht="15.75" customHeight="1">
      <c r="C885" s="21"/>
    </row>
    <row r="886" ht="15.75" customHeight="1">
      <c r="C886" s="21"/>
    </row>
    <row r="887" ht="15.75" customHeight="1">
      <c r="C887" s="21"/>
    </row>
    <row r="888" ht="15.75" customHeight="1">
      <c r="C888" s="21"/>
    </row>
    <row r="889" ht="15.75" customHeight="1">
      <c r="C889" s="21"/>
    </row>
    <row r="890" ht="15.75" customHeight="1">
      <c r="C890" s="21"/>
    </row>
    <row r="891" ht="15.75" customHeight="1">
      <c r="C891" s="21"/>
    </row>
    <row r="892" ht="15.75" customHeight="1">
      <c r="C892" s="21"/>
    </row>
    <row r="893" ht="15.75" customHeight="1">
      <c r="C893" s="21"/>
    </row>
    <row r="894" ht="15.75" customHeight="1">
      <c r="C894" s="21"/>
    </row>
    <row r="895" ht="15.75" customHeight="1">
      <c r="C895" s="21"/>
    </row>
    <row r="896" ht="15.75" customHeight="1">
      <c r="C896" s="21"/>
    </row>
    <row r="897" ht="15.75" customHeight="1">
      <c r="C897" s="21"/>
    </row>
    <row r="898" ht="15.75" customHeight="1">
      <c r="C898" s="21"/>
    </row>
    <row r="899" ht="15.75" customHeight="1">
      <c r="C899" s="21"/>
    </row>
    <row r="900" ht="15.75" customHeight="1">
      <c r="C900" s="21"/>
    </row>
    <row r="901" ht="15.75" customHeight="1">
      <c r="C901" s="21"/>
    </row>
    <row r="902" ht="15.75" customHeight="1">
      <c r="C902" s="21"/>
    </row>
    <row r="903" ht="15.75" customHeight="1">
      <c r="C903" s="21"/>
    </row>
    <row r="904" ht="15.75" customHeight="1">
      <c r="C904" s="21"/>
    </row>
    <row r="905" ht="15.75" customHeight="1">
      <c r="C905" s="21"/>
    </row>
    <row r="906" ht="15.75" customHeight="1">
      <c r="C906" s="21"/>
    </row>
    <row r="907" ht="15.75" customHeight="1">
      <c r="C907" s="21"/>
    </row>
    <row r="908" ht="15.75" customHeight="1">
      <c r="C908" s="21"/>
    </row>
    <row r="909" ht="15.75" customHeight="1">
      <c r="C909" s="21"/>
    </row>
    <row r="910" ht="15.75" customHeight="1">
      <c r="C910" s="21"/>
    </row>
    <row r="911" ht="15.75" customHeight="1">
      <c r="C911" s="21"/>
    </row>
    <row r="912" ht="15.75" customHeight="1">
      <c r="C912" s="21"/>
    </row>
    <row r="913" ht="15.75" customHeight="1">
      <c r="C913" s="21"/>
    </row>
    <row r="914" ht="15.75" customHeight="1">
      <c r="C914" s="21"/>
    </row>
    <row r="915" ht="15.75" customHeight="1">
      <c r="C915" s="21"/>
    </row>
    <row r="916" ht="15.75" customHeight="1">
      <c r="C916" s="21"/>
    </row>
    <row r="917" ht="15.75" customHeight="1">
      <c r="C917" s="21"/>
    </row>
    <row r="918" ht="15.75" customHeight="1">
      <c r="C918" s="21"/>
    </row>
    <row r="919" ht="15.75" customHeight="1">
      <c r="C919" s="21"/>
    </row>
    <row r="920" ht="15.75" customHeight="1">
      <c r="C920" s="21"/>
    </row>
    <row r="921" ht="15.75" customHeight="1">
      <c r="C921" s="21"/>
    </row>
    <row r="922" ht="15.75" customHeight="1">
      <c r="C922" s="21"/>
    </row>
    <row r="923" ht="15.75" customHeight="1">
      <c r="C923" s="21"/>
    </row>
    <row r="924" ht="15.75" customHeight="1">
      <c r="C924" s="21"/>
    </row>
    <row r="925" ht="15.75" customHeight="1">
      <c r="C925" s="21"/>
    </row>
    <row r="926" ht="15.75" customHeight="1">
      <c r="C926" s="21"/>
    </row>
    <row r="927" ht="15.75" customHeight="1">
      <c r="C927" s="21"/>
    </row>
    <row r="928" ht="15.75" customHeight="1">
      <c r="C928" s="21"/>
    </row>
    <row r="929" ht="15.75" customHeight="1">
      <c r="C929" s="21"/>
    </row>
    <row r="930" ht="15.75" customHeight="1">
      <c r="C930" s="21"/>
    </row>
    <row r="931" ht="15.75" customHeight="1">
      <c r="C931" s="21"/>
    </row>
    <row r="932" ht="15.75" customHeight="1">
      <c r="C932" s="21"/>
    </row>
    <row r="933" ht="15.75" customHeight="1">
      <c r="C933" s="21"/>
    </row>
    <row r="934" ht="15.75" customHeight="1">
      <c r="C934" s="21"/>
    </row>
    <row r="935" ht="15.75" customHeight="1">
      <c r="C935" s="21"/>
    </row>
    <row r="936" ht="15.75" customHeight="1">
      <c r="C936" s="21"/>
    </row>
    <row r="937" ht="15.75" customHeight="1">
      <c r="C937" s="21"/>
    </row>
    <row r="938" ht="15.75" customHeight="1">
      <c r="C938" s="21"/>
    </row>
    <row r="939" ht="15.75" customHeight="1">
      <c r="C939" s="21"/>
    </row>
    <row r="940" ht="15.75" customHeight="1">
      <c r="C940" s="21"/>
    </row>
    <row r="941" ht="15.75" customHeight="1">
      <c r="C941" s="21"/>
    </row>
    <row r="942" ht="15.75" customHeight="1">
      <c r="C942" s="21"/>
    </row>
    <row r="943" ht="15.75" customHeight="1">
      <c r="C943" s="21"/>
    </row>
    <row r="944" ht="15.75" customHeight="1">
      <c r="C944" s="21"/>
    </row>
    <row r="945" ht="15.75" customHeight="1">
      <c r="C945" s="21"/>
    </row>
    <row r="946" ht="15.75" customHeight="1">
      <c r="C946" s="21"/>
    </row>
    <row r="947" ht="15.75" customHeight="1">
      <c r="C947" s="21"/>
    </row>
    <row r="948" ht="15.75" customHeight="1">
      <c r="C948" s="21"/>
    </row>
    <row r="949" ht="15.75" customHeight="1">
      <c r="C949" s="21"/>
    </row>
    <row r="950" ht="15.75" customHeight="1">
      <c r="C950" s="21"/>
    </row>
    <row r="951" ht="15.75" customHeight="1">
      <c r="C951" s="21"/>
    </row>
    <row r="952" ht="15.75" customHeight="1">
      <c r="C952" s="21"/>
    </row>
    <row r="953" ht="15.75" customHeight="1">
      <c r="C953" s="21"/>
    </row>
    <row r="954" ht="15.75" customHeight="1">
      <c r="C954" s="21"/>
    </row>
    <row r="955" ht="15.75" customHeight="1">
      <c r="C955" s="21"/>
    </row>
    <row r="956" ht="15.75" customHeight="1">
      <c r="C956" s="21"/>
    </row>
    <row r="957" ht="15.75" customHeight="1">
      <c r="C957" s="21"/>
    </row>
    <row r="958" ht="15.75" customHeight="1">
      <c r="C958" s="21"/>
    </row>
    <row r="959" ht="15.75" customHeight="1">
      <c r="C959" s="21"/>
    </row>
    <row r="960" ht="15.75" customHeight="1">
      <c r="C960" s="21"/>
    </row>
    <row r="961" ht="15.75" customHeight="1">
      <c r="C961" s="21"/>
    </row>
    <row r="962" ht="15.75" customHeight="1">
      <c r="C962" s="21"/>
    </row>
    <row r="963" ht="15.75" customHeight="1">
      <c r="C963" s="21"/>
    </row>
    <row r="964" ht="15.75" customHeight="1">
      <c r="C964" s="21"/>
    </row>
    <row r="965" ht="15.75" customHeight="1">
      <c r="C965" s="21"/>
    </row>
    <row r="966" ht="15.75" customHeight="1">
      <c r="C966" s="21"/>
    </row>
    <row r="967" ht="15.75" customHeight="1">
      <c r="C967" s="21"/>
    </row>
    <row r="968" ht="15.75" customHeight="1">
      <c r="C968" s="21"/>
    </row>
    <row r="969" ht="15.75" customHeight="1">
      <c r="C969" s="21"/>
    </row>
    <row r="970" ht="15.75" customHeight="1">
      <c r="C970" s="21"/>
    </row>
    <row r="971" ht="15.75" customHeight="1">
      <c r="C971" s="21"/>
    </row>
    <row r="972" ht="15.75" customHeight="1">
      <c r="C972" s="21"/>
    </row>
    <row r="973" ht="15.75" customHeight="1">
      <c r="C973" s="21"/>
    </row>
    <row r="974" ht="15.75" customHeight="1">
      <c r="C974" s="21"/>
    </row>
    <row r="975" ht="15.75" customHeight="1">
      <c r="C975" s="21"/>
    </row>
    <row r="976" ht="15.75" customHeight="1">
      <c r="C976" s="21"/>
    </row>
    <row r="977" ht="15.75" customHeight="1">
      <c r="C977" s="21"/>
    </row>
    <row r="978" ht="15.75" customHeight="1">
      <c r="C978" s="21"/>
    </row>
    <row r="979" ht="15.75" customHeight="1">
      <c r="C979" s="21"/>
    </row>
    <row r="980" ht="15.75" customHeight="1">
      <c r="C980" s="21"/>
    </row>
    <row r="981" ht="15.75" customHeight="1">
      <c r="C981" s="21"/>
    </row>
    <row r="982" ht="15.75" customHeight="1">
      <c r="C982" s="21"/>
    </row>
    <row r="983" ht="15.75" customHeight="1">
      <c r="C983" s="21"/>
    </row>
    <row r="984" ht="15.75" customHeight="1">
      <c r="C984" s="21"/>
    </row>
    <row r="985" ht="15.75" customHeight="1">
      <c r="C985" s="21"/>
    </row>
    <row r="986" ht="15.75" customHeight="1">
      <c r="C986" s="21"/>
    </row>
    <row r="987" ht="15.75" customHeight="1">
      <c r="C987" s="21"/>
    </row>
    <row r="988" ht="15.75" customHeight="1">
      <c r="C988" s="21"/>
    </row>
    <row r="989" ht="15.75" customHeight="1">
      <c r="C989" s="21"/>
    </row>
    <row r="990" ht="15.75" customHeight="1">
      <c r="C990" s="21"/>
    </row>
    <row r="991" ht="15.75" customHeight="1">
      <c r="C991" s="21"/>
    </row>
    <row r="992" ht="15.75" customHeight="1">
      <c r="C992" s="21"/>
    </row>
    <row r="993" ht="15.75" customHeight="1">
      <c r="C993" s="21"/>
    </row>
    <row r="994" ht="15.75" customHeight="1">
      <c r="C994" s="21"/>
    </row>
    <row r="995" ht="15.75" customHeight="1">
      <c r="C995" s="21"/>
    </row>
    <row r="996" ht="15.75" customHeight="1">
      <c r="C996" s="21"/>
    </row>
    <row r="997" ht="15.75" customHeight="1">
      <c r="C997" s="21"/>
    </row>
    <row r="998" ht="15.75" customHeight="1">
      <c r="C998" s="21"/>
    </row>
  </sheetData>
  <mergeCells count="2">
    <mergeCell ref="C5:C9"/>
    <mergeCell ref="C14:C2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2" max="6" width="14.43"/>
    <col customWidth="1" min="7" max="7" width="19.57"/>
    <col customWidth="1" min="8" max="8" width="20.14"/>
    <col customWidth="1" min="9" max="9" width="23.29"/>
    <col customWidth="1" min="10" max="10" width="19.57"/>
    <col customWidth="1" min="11" max="11" width="26.43"/>
  </cols>
  <sheetData>
    <row r="2">
      <c r="G2" s="21" t="s">
        <v>535</v>
      </c>
    </row>
    <row r="4">
      <c r="G4" s="21" t="s">
        <v>536</v>
      </c>
      <c r="K4" s="21" t="s">
        <v>537</v>
      </c>
    </row>
    <row r="5">
      <c r="K5" s="162" t="s">
        <v>538</v>
      </c>
    </row>
    <row r="6">
      <c r="H6" s="162" t="s">
        <v>539</v>
      </c>
      <c r="I6" s="162" t="s">
        <v>540</v>
      </c>
      <c r="K6" s="162" t="s">
        <v>541</v>
      </c>
    </row>
    <row r="7">
      <c r="G7" s="249" t="s">
        <v>542</v>
      </c>
      <c r="H7" s="250">
        <v>0.32</v>
      </c>
      <c r="I7" s="250">
        <f>H7</f>
        <v>0.32</v>
      </c>
    </row>
    <row r="8">
      <c r="G8" s="249" t="s">
        <v>543</v>
      </c>
      <c r="H8" s="250">
        <v>0.28</v>
      </c>
      <c r="I8" s="250">
        <f t="shared" ref="I8:I11" si="1">H8+I7</f>
        <v>0.6</v>
      </c>
    </row>
    <row r="9">
      <c r="G9" s="249" t="s">
        <v>544</v>
      </c>
      <c r="H9" s="250">
        <v>0.25</v>
      </c>
      <c r="I9" s="250">
        <f t="shared" si="1"/>
        <v>0.85</v>
      </c>
      <c r="K9" s="21" t="s">
        <v>545</v>
      </c>
    </row>
    <row r="10">
      <c r="G10" s="249" t="s">
        <v>546</v>
      </c>
      <c r="H10" s="250">
        <v>0.1</v>
      </c>
      <c r="I10" s="250">
        <f t="shared" si="1"/>
        <v>0.95</v>
      </c>
    </row>
    <row r="11">
      <c r="G11" s="21" t="s">
        <v>547</v>
      </c>
      <c r="H11" s="251">
        <v>0.05</v>
      </c>
      <c r="I11" s="251">
        <f t="shared" si="1"/>
        <v>1</v>
      </c>
    </row>
    <row r="12">
      <c r="H12" s="251"/>
    </row>
    <row r="13">
      <c r="G13" s="162" t="s">
        <v>548</v>
      </c>
    </row>
    <row r="14">
      <c r="G14" s="162" t="s">
        <v>549</v>
      </c>
    </row>
    <row r="16">
      <c r="G16" s="162" t="s">
        <v>550</v>
      </c>
      <c r="H16" s="162" t="s">
        <v>551</v>
      </c>
      <c r="J16" s="162" t="s">
        <v>552</v>
      </c>
    </row>
    <row r="17">
      <c r="G17" s="162" t="s">
        <v>543</v>
      </c>
      <c r="H17" s="162" t="s">
        <v>553</v>
      </c>
      <c r="J17" s="162" t="s">
        <v>554</v>
      </c>
    </row>
    <row r="18">
      <c r="G18" s="162" t="s">
        <v>544</v>
      </c>
      <c r="H18" s="162" t="s">
        <v>555</v>
      </c>
      <c r="J18" s="162" t="s">
        <v>556</v>
      </c>
    </row>
    <row r="19">
      <c r="G19" s="162" t="s">
        <v>546</v>
      </c>
      <c r="H19" s="162" t="s">
        <v>557</v>
      </c>
      <c r="J19" s="162" t="s">
        <v>558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26.71"/>
    <col customWidth="1" min="8" max="8" width="27.29"/>
    <col customWidth="1" min="9" max="9" width="29.43"/>
  </cols>
  <sheetData>
    <row r="1">
      <c r="B1" s="162" t="s">
        <v>559</v>
      </c>
    </row>
    <row r="2">
      <c r="B2" s="252" t="s">
        <v>293</v>
      </c>
      <c r="G2" s="253" t="s">
        <v>367</v>
      </c>
      <c r="H2" s="253" t="s">
        <v>560</v>
      </c>
      <c r="I2" s="253" t="s">
        <v>561</v>
      </c>
    </row>
    <row r="3">
      <c r="C3" s="21" t="s">
        <v>562</v>
      </c>
      <c r="D3" s="21" t="s">
        <v>560</v>
      </c>
      <c r="E3" s="21" t="s">
        <v>563</v>
      </c>
      <c r="G3" s="254"/>
      <c r="H3" s="254"/>
      <c r="I3" s="254"/>
    </row>
    <row r="4">
      <c r="B4" s="162" t="s">
        <v>456</v>
      </c>
      <c r="C4" s="162">
        <v>0.92</v>
      </c>
      <c r="D4" s="162" t="s">
        <v>564</v>
      </c>
      <c r="E4" s="162" t="s">
        <v>565</v>
      </c>
      <c r="G4" s="254"/>
      <c r="H4" s="254"/>
      <c r="I4" s="254"/>
    </row>
    <row r="5">
      <c r="B5" s="162" t="s">
        <v>566</v>
      </c>
      <c r="C5" s="162">
        <v>0.93</v>
      </c>
      <c r="D5" s="162" t="s">
        <v>564</v>
      </c>
      <c r="E5" s="162" t="s">
        <v>567</v>
      </c>
      <c r="G5" s="254"/>
      <c r="H5" s="254"/>
      <c r="I5" s="254"/>
    </row>
    <row r="6">
      <c r="G6" s="254"/>
      <c r="H6" s="254"/>
      <c r="I6" s="254"/>
    </row>
    <row r="7">
      <c r="C7" s="162">
        <f>C5/C4-1</f>
        <v>0.01086956522</v>
      </c>
      <c r="E7" s="162">
        <f>12/8-1</f>
        <v>0.5</v>
      </c>
      <c r="G7" s="254"/>
      <c r="H7" s="254"/>
      <c r="I7" s="254"/>
    </row>
    <row r="8">
      <c r="G8" s="254"/>
      <c r="H8" s="254"/>
      <c r="I8" s="254"/>
    </row>
    <row r="9">
      <c r="G9" s="254"/>
      <c r="H9" s="254"/>
      <c r="I9" s="254"/>
    </row>
    <row r="10">
      <c r="G10" s="254"/>
      <c r="H10" s="254"/>
      <c r="I10" s="254"/>
    </row>
    <row r="11">
      <c r="G11" s="254"/>
      <c r="H11" s="254"/>
      <c r="I11" s="254"/>
    </row>
    <row r="13">
      <c r="G13" s="162" t="s">
        <v>568</v>
      </c>
    </row>
    <row r="14">
      <c r="G14" s="21" t="s">
        <v>569</v>
      </c>
      <c r="H14" s="162" t="s">
        <v>570</v>
      </c>
      <c r="I14" s="162" t="s">
        <v>571</v>
      </c>
    </row>
    <row r="15">
      <c r="G15" s="21" t="s">
        <v>572</v>
      </c>
      <c r="H15" s="162" t="s">
        <v>573</v>
      </c>
      <c r="I15" s="162" t="s">
        <v>574</v>
      </c>
    </row>
    <row r="16">
      <c r="G16" s="21" t="s">
        <v>575</v>
      </c>
      <c r="H16" s="162" t="s">
        <v>576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43"/>
    <col customWidth="1" min="3" max="3" width="61.14"/>
  </cols>
  <sheetData>
    <row r="1">
      <c r="C1" s="162" t="s">
        <v>577</v>
      </c>
    </row>
    <row r="2">
      <c r="C2" s="21" t="s">
        <v>578</v>
      </c>
      <c r="D2" s="255" t="s">
        <v>579</v>
      </c>
    </row>
    <row r="6">
      <c r="B6" s="162" t="s">
        <v>580</v>
      </c>
      <c r="C6" s="21" t="s">
        <v>581</v>
      </c>
    </row>
    <row r="9">
      <c r="B9" s="21" t="s">
        <v>582</v>
      </c>
      <c r="C9" s="162" t="s">
        <v>583</v>
      </c>
      <c r="D9" s="252" t="s">
        <v>584</v>
      </c>
      <c r="E9" s="162" t="s">
        <v>585</v>
      </c>
      <c r="H9" s="162" t="s">
        <v>586</v>
      </c>
      <c r="J9" s="162" t="s">
        <v>587</v>
      </c>
    </row>
    <row r="10">
      <c r="C10" s="255" t="s">
        <v>588</v>
      </c>
      <c r="J10" s="162" t="s">
        <v>589</v>
      </c>
    </row>
    <row r="11">
      <c r="C11" s="255" t="s">
        <v>590</v>
      </c>
    </row>
    <row r="12">
      <c r="C12" s="255" t="s">
        <v>591</v>
      </c>
    </row>
    <row r="14">
      <c r="B14" s="21" t="s">
        <v>592</v>
      </c>
      <c r="C14" s="255" t="s">
        <v>593</v>
      </c>
      <c r="D14" s="162" t="s">
        <v>594</v>
      </c>
      <c r="H14" s="162" t="s">
        <v>595</v>
      </c>
    </row>
    <row r="15">
      <c r="C15" s="255" t="s">
        <v>596</v>
      </c>
    </row>
    <row r="16">
      <c r="C16" s="255" t="s">
        <v>597</v>
      </c>
    </row>
    <row r="20">
      <c r="B20" s="21" t="s">
        <v>598</v>
      </c>
      <c r="C20" s="162" t="s">
        <v>599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3" max="3" width="22.86"/>
  </cols>
  <sheetData>
    <row r="2">
      <c r="C2" s="140" t="s">
        <v>600</v>
      </c>
    </row>
    <row r="3">
      <c r="D3" s="160" t="s">
        <v>112</v>
      </c>
      <c r="E3" s="160" t="s">
        <v>143</v>
      </c>
      <c r="F3" s="160" t="s">
        <v>145</v>
      </c>
      <c r="G3" s="160" t="s">
        <v>12</v>
      </c>
      <c r="H3" s="160" t="s">
        <v>601</v>
      </c>
      <c r="I3" s="256" t="s">
        <v>602</v>
      </c>
      <c r="K3" s="140" t="s">
        <v>603</v>
      </c>
    </row>
    <row r="4">
      <c r="C4" s="257" t="s">
        <v>604</v>
      </c>
      <c r="D4" s="258"/>
      <c r="E4" s="258"/>
      <c r="F4" s="258"/>
      <c r="G4" s="258"/>
      <c r="H4" s="258"/>
      <c r="I4" s="120"/>
      <c r="K4" s="160" t="s">
        <v>605</v>
      </c>
      <c r="L4" s="160" t="s">
        <v>606</v>
      </c>
    </row>
    <row r="5">
      <c r="C5" s="120"/>
      <c r="D5" s="258"/>
      <c r="E5" s="258"/>
      <c r="F5" s="258"/>
      <c r="G5" s="258"/>
      <c r="H5" s="258"/>
      <c r="I5" s="120"/>
      <c r="K5" s="259">
        <v>0.9</v>
      </c>
      <c r="L5" s="259">
        <v>0.84</v>
      </c>
    </row>
    <row r="6">
      <c r="C6" s="120"/>
      <c r="D6" s="258"/>
      <c r="E6" s="258"/>
      <c r="F6" s="258"/>
      <c r="G6" s="258"/>
      <c r="H6" s="258"/>
      <c r="I6" s="120"/>
    </row>
    <row r="7">
      <c r="C7" s="120"/>
      <c r="D7" s="258"/>
      <c r="E7" s="258"/>
      <c r="F7" s="258"/>
      <c r="G7" s="258"/>
      <c r="H7" s="258"/>
      <c r="I7" s="120"/>
    </row>
    <row r="8">
      <c r="C8" s="122"/>
      <c r="D8" s="258"/>
      <c r="E8" s="258"/>
      <c r="F8" s="258"/>
      <c r="G8" s="258"/>
      <c r="H8" s="258"/>
      <c r="I8" s="120"/>
    </row>
    <row r="9">
      <c r="C9" s="257" t="s">
        <v>607</v>
      </c>
      <c r="D9" s="260"/>
      <c r="E9" s="260"/>
      <c r="F9" s="260"/>
      <c r="G9" s="260"/>
      <c r="H9" s="260"/>
      <c r="I9" s="120"/>
    </row>
    <row r="10">
      <c r="C10" s="120"/>
      <c r="D10" s="260"/>
      <c r="E10" s="260"/>
      <c r="F10" s="260"/>
      <c r="G10" s="260"/>
      <c r="H10" s="260"/>
      <c r="I10" s="120"/>
    </row>
    <row r="11">
      <c r="C11" s="122"/>
      <c r="D11" s="260"/>
      <c r="E11" s="260"/>
      <c r="F11" s="260"/>
      <c r="G11" s="260"/>
      <c r="H11" s="260"/>
      <c r="I11" s="122"/>
    </row>
    <row r="14">
      <c r="C14" s="140" t="s">
        <v>608</v>
      </c>
    </row>
    <row r="16">
      <c r="D16" s="160" t="s">
        <v>112</v>
      </c>
      <c r="E16" s="160" t="s">
        <v>143</v>
      </c>
      <c r="F16" s="160" t="s">
        <v>145</v>
      </c>
      <c r="G16" s="160" t="s">
        <v>12</v>
      </c>
      <c r="H16" s="160" t="s">
        <v>601</v>
      </c>
    </row>
    <row r="17">
      <c r="C17" s="257" t="s">
        <v>604</v>
      </c>
      <c r="D17" s="258"/>
      <c r="E17" s="258"/>
      <c r="F17" s="258"/>
      <c r="G17" s="258"/>
      <c r="H17" s="258"/>
      <c r="J17" s="135" t="s">
        <v>609</v>
      </c>
    </row>
    <row r="18">
      <c r="C18" s="120"/>
      <c r="D18" s="258"/>
      <c r="E18" s="258"/>
      <c r="F18" s="258"/>
      <c r="G18" s="258"/>
      <c r="H18" s="258"/>
    </row>
    <row r="19">
      <c r="C19" s="120"/>
      <c r="D19" s="258"/>
      <c r="E19" s="258"/>
      <c r="F19" s="258"/>
      <c r="G19" s="258"/>
      <c r="H19" s="258"/>
    </row>
    <row r="20">
      <c r="C20" s="120"/>
      <c r="D20" s="258"/>
      <c r="E20" s="258"/>
      <c r="F20" s="258"/>
      <c r="G20" s="258"/>
      <c r="H20" s="258"/>
    </row>
    <row r="21" ht="15.75" customHeight="1">
      <c r="C21" s="122"/>
      <c r="D21" s="258"/>
      <c r="E21" s="258"/>
      <c r="F21" s="258"/>
      <c r="G21" s="258"/>
      <c r="H21" s="258"/>
    </row>
    <row r="22" ht="15.75" customHeight="1">
      <c r="C22" s="257" t="s">
        <v>607</v>
      </c>
      <c r="D22" s="260"/>
      <c r="E22" s="260"/>
      <c r="F22" s="260"/>
      <c r="G22" s="260"/>
      <c r="H22" s="260"/>
    </row>
    <row r="23" ht="15.75" customHeight="1">
      <c r="C23" s="120"/>
      <c r="D23" s="260"/>
      <c r="E23" s="260"/>
      <c r="F23" s="260"/>
      <c r="G23" s="260"/>
      <c r="H23" s="260"/>
    </row>
    <row r="24" ht="15.75" customHeight="1">
      <c r="C24" s="122"/>
      <c r="D24" s="260"/>
      <c r="E24" s="260"/>
      <c r="F24" s="260"/>
      <c r="G24" s="260"/>
      <c r="H24" s="260"/>
    </row>
    <row r="25" ht="15.75" customHeight="1"/>
    <row r="26" ht="15.75" customHeight="1">
      <c r="D26" s="135" t="s">
        <v>610</v>
      </c>
    </row>
    <row r="27" ht="15.75" customHeight="1">
      <c r="D27" s="160" t="s">
        <v>112</v>
      </c>
      <c r="E27" s="160" t="s">
        <v>143</v>
      </c>
      <c r="F27" s="160" t="s">
        <v>145</v>
      </c>
      <c r="G27" s="160" t="s">
        <v>12</v>
      </c>
      <c r="H27" s="160" t="s">
        <v>601</v>
      </c>
    </row>
    <row r="28" ht="15.75" customHeight="1">
      <c r="C28" s="257" t="s">
        <v>611</v>
      </c>
      <c r="D28" s="258"/>
      <c r="E28" s="258"/>
      <c r="F28" s="258"/>
      <c r="G28" s="258"/>
      <c r="H28" s="258"/>
      <c r="I28" s="135" t="s">
        <v>612</v>
      </c>
      <c r="J28" s="135" t="s">
        <v>613</v>
      </c>
    </row>
    <row r="29" ht="15.75" customHeight="1">
      <c r="C29" s="120"/>
      <c r="D29" s="258"/>
      <c r="E29" s="258"/>
      <c r="F29" s="258"/>
      <c r="G29" s="258"/>
      <c r="H29" s="258"/>
      <c r="I29" s="135" t="s">
        <v>612</v>
      </c>
      <c r="J29" s="135" t="s">
        <v>614</v>
      </c>
    </row>
    <row r="30" ht="15.75" customHeight="1">
      <c r="C30" s="120"/>
      <c r="D30" s="258"/>
      <c r="E30" s="258"/>
      <c r="F30" s="258"/>
      <c r="G30" s="258"/>
      <c r="H30" s="258"/>
      <c r="I30" s="135" t="s">
        <v>612</v>
      </c>
      <c r="J30" s="135" t="s">
        <v>615</v>
      </c>
    </row>
    <row r="31" ht="15.75" customHeight="1">
      <c r="C31" s="120"/>
      <c r="D31" s="258"/>
      <c r="E31" s="258"/>
      <c r="F31" s="258"/>
      <c r="G31" s="258"/>
      <c r="H31" s="258"/>
      <c r="I31" s="135" t="s">
        <v>612</v>
      </c>
      <c r="K31" s="135" t="s">
        <v>616</v>
      </c>
      <c r="L31" s="135" t="s">
        <v>617</v>
      </c>
    </row>
    <row r="32" ht="15.75" customHeight="1">
      <c r="C32" s="122"/>
      <c r="D32" s="261"/>
      <c r="E32" s="261"/>
      <c r="F32" s="261"/>
      <c r="G32" s="261"/>
      <c r="H32" s="261"/>
      <c r="I32" s="135" t="s">
        <v>618</v>
      </c>
      <c r="K32" s="262">
        <v>0.89</v>
      </c>
      <c r="L32" s="262">
        <v>0.88</v>
      </c>
    </row>
    <row r="33" ht="15.75" customHeight="1"/>
    <row r="34" ht="15.75" customHeight="1">
      <c r="D34" s="135" t="s">
        <v>619</v>
      </c>
    </row>
    <row r="35" ht="15.75" customHeight="1">
      <c r="D35" s="160" t="s">
        <v>112</v>
      </c>
      <c r="E35" s="160" t="s">
        <v>143</v>
      </c>
      <c r="F35" s="160" t="s">
        <v>145</v>
      </c>
      <c r="G35" s="160" t="s">
        <v>12</v>
      </c>
      <c r="H35" s="160" t="s">
        <v>601</v>
      </c>
    </row>
    <row r="36" ht="15.75" customHeight="1">
      <c r="D36" s="258"/>
      <c r="E36" s="258"/>
      <c r="F36" s="258"/>
      <c r="G36" s="258"/>
      <c r="H36" s="258"/>
      <c r="I36" s="135" t="s">
        <v>612</v>
      </c>
    </row>
    <row r="37" ht="15.75" customHeight="1">
      <c r="D37" s="261"/>
      <c r="E37" s="261"/>
      <c r="F37" s="261"/>
      <c r="G37" s="261"/>
      <c r="H37" s="261"/>
      <c r="I37" s="135" t="s">
        <v>618</v>
      </c>
    </row>
    <row r="38" ht="15.75" customHeight="1">
      <c r="D38" s="258"/>
      <c r="E38" s="258"/>
      <c r="F38" s="258"/>
      <c r="G38" s="258"/>
      <c r="H38" s="258"/>
      <c r="I38" s="135" t="s">
        <v>612</v>
      </c>
    </row>
    <row r="39" ht="15.75" customHeight="1">
      <c r="D39" s="258"/>
      <c r="E39" s="258"/>
      <c r="F39" s="258"/>
      <c r="G39" s="258"/>
      <c r="H39" s="258"/>
      <c r="I39" s="135" t="s">
        <v>612</v>
      </c>
    </row>
    <row r="40" ht="15.75" customHeight="1">
      <c r="D40" s="258"/>
      <c r="E40" s="258"/>
      <c r="F40" s="258"/>
      <c r="G40" s="258"/>
      <c r="H40" s="258"/>
      <c r="I40" s="135" t="s">
        <v>612</v>
      </c>
    </row>
    <row r="41" ht="15.75" customHeight="1"/>
    <row r="42" ht="15.75" customHeight="1"/>
    <row r="43" ht="15.75" customHeight="1">
      <c r="D43" s="135" t="s">
        <v>620</v>
      </c>
    </row>
    <row r="44" ht="15.75" customHeight="1">
      <c r="D44" s="160" t="s">
        <v>112</v>
      </c>
      <c r="E44" s="160" t="s">
        <v>143</v>
      </c>
      <c r="F44" s="160" t="s">
        <v>145</v>
      </c>
      <c r="G44" s="160" t="s">
        <v>12</v>
      </c>
      <c r="H44" s="160" t="s">
        <v>601</v>
      </c>
    </row>
    <row r="45" ht="15.75" customHeight="1">
      <c r="D45" s="258"/>
      <c r="E45" s="258"/>
      <c r="F45" s="258"/>
      <c r="G45" s="258"/>
      <c r="H45" s="258"/>
      <c r="I45" s="135" t="s">
        <v>612</v>
      </c>
    </row>
    <row r="46" ht="15.75" customHeight="1">
      <c r="D46" s="258"/>
      <c r="E46" s="258"/>
      <c r="F46" s="258"/>
      <c r="G46" s="258"/>
      <c r="H46" s="258"/>
      <c r="I46" s="135" t="s">
        <v>612</v>
      </c>
    </row>
    <row r="47" ht="15.75" customHeight="1">
      <c r="D47" s="258"/>
      <c r="E47" s="258"/>
      <c r="F47" s="258"/>
      <c r="G47" s="258"/>
      <c r="H47" s="258"/>
      <c r="I47" s="135" t="s">
        <v>612</v>
      </c>
    </row>
    <row r="48" ht="15.75" customHeight="1">
      <c r="D48" s="261"/>
      <c r="E48" s="261"/>
      <c r="F48" s="261"/>
      <c r="G48" s="261"/>
      <c r="H48" s="261"/>
      <c r="I48" s="135" t="s">
        <v>618</v>
      </c>
    </row>
    <row r="49" ht="15.75" customHeight="1">
      <c r="D49" s="258"/>
      <c r="E49" s="258"/>
      <c r="F49" s="258"/>
      <c r="G49" s="258"/>
      <c r="H49" s="258"/>
      <c r="I49" s="135" t="s">
        <v>612</v>
      </c>
    </row>
    <row r="50" ht="15.75" customHeight="1"/>
    <row r="51" ht="15.75" customHeight="1"/>
    <row r="52" ht="15.75" customHeight="1">
      <c r="D52" s="135" t="s">
        <v>621</v>
      </c>
    </row>
    <row r="53" ht="15.75" customHeight="1">
      <c r="D53" s="160" t="s">
        <v>112</v>
      </c>
      <c r="E53" s="160" t="s">
        <v>143</v>
      </c>
      <c r="F53" s="160" t="s">
        <v>145</v>
      </c>
      <c r="G53" s="160" t="s">
        <v>12</v>
      </c>
      <c r="H53" s="160" t="s">
        <v>601</v>
      </c>
    </row>
    <row r="54" ht="15.75" customHeight="1">
      <c r="D54" s="261"/>
      <c r="E54" s="261"/>
      <c r="F54" s="261"/>
      <c r="G54" s="261"/>
      <c r="H54" s="261"/>
      <c r="I54" s="135" t="s">
        <v>618</v>
      </c>
    </row>
    <row r="55" ht="15.75" customHeight="1">
      <c r="D55" s="258"/>
      <c r="E55" s="258"/>
      <c r="F55" s="258"/>
      <c r="G55" s="258"/>
      <c r="H55" s="258"/>
      <c r="I55" s="135" t="s">
        <v>612</v>
      </c>
    </row>
    <row r="56" ht="15.75" customHeight="1">
      <c r="D56" s="258"/>
      <c r="E56" s="258"/>
      <c r="F56" s="258"/>
      <c r="G56" s="258"/>
      <c r="H56" s="258"/>
      <c r="I56" s="135" t="s">
        <v>612</v>
      </c>
    </row>
    <row r="57" ht="15.75" customHeight="1">
      <c r="D57" s="258"/>
      <c r="E57" s="258"/>
      <c r="F57" s="258"/>
      <c r="G57" s="258"/>
      <c r="H57" s="258"/>
      <c r="I57" s="135" t="s">
        <v>612</v>
      </c>
    </row>
    <row r="58" ht="15.75" customHeight="1">
      <c r="D58" s="258"/>
      <c r="E58" s="258"/>
      <c r="F58" s="258"/>
      <c r="G58" s="258"/>
      <c r="H58" s="258"/>
      <c r="I58" s="135" t="s">
        <v>612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I3:I11"/>
    <mergeCell ref="C4:C8"/>
    <mergeCell ref="C9:C11"/>
    <mergeCell ref="C17:C21"/>
    <mergeCell ref="C22:C24"/>
    <mergeCell ref="C28:C32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2" max="6" width="14.43"/>
    <col customWidth="1" min="7" max="7" width="27.29"/>
    <col customWidth="1" min="8" max="8" width="13.86"/>
    <col customWidth="1" min="9" max="9" width="23.29"/>
    <col customWidth="1" min="10" max="10" width="16.86"/>
    <col customWidth="1" min="11" max="11" width="20.57"/>
    <col customWidth="1" min="12" max="12" width="18.71"/>
  </cols>
  <sheetData>
    <row r="1">
      <c r="G1" s="263" t="s">
        <v>622</v>
      </c>
      <c r="H1" s="263" t="s">
        <v>623</v>
      </c>
      <c r="I1" s="263" t="s">
        <v>624</v>
      </c>
      <c r="M1" s="264"/>
    </row>
    <row r="2">
      <c r="G2" s="265" t="s">
        <v>625</v>
      </c>
      <c r="M2" s="264"/>
    </row>
    <row r="3">
      <c r="H3" s="266" t="s">
        <v>112</v>
      </c>
      <c r="I3" s="263" t="s">
        <v>143</v>
      </c>
      <c r="J3" s="263" t="s">
        <v>145</v>
      </c>
      <c r="K3" s="263" t="s">
        <v>339</v>
      </c>
      <c r="L3" s="263" t="s">
        <v>340</v>
      </c>
      <c r="M3" s="267" t="s">
        <v>626</v>
      </c>
    </row>
    <row r="4">
      <c r="G4" s="263" t="s">
        <v>627</v>
      </c>
      <c r="H4" s="268" t="s">
        <v>99</v>
      </c>
      <c r="I4" s="263" t="s">
        <v>628</v>
      </c>
      <c r="J4" s="263" t="s">
        <v>629</v>
      </c>
      <c r="K4" s="263" t="s">
        <v>630</v>
      </c>
      <c r="L4" s="263" t="s">
        <v>631</v>
      </c>
      <c r="M4" s="269" t="s">
        <v>632</v>
      </c>
    </row>
    <row r="5">
      <c r="G5" s="263">
        <v>1110.0</v>
      </c>
      <c r="H5" s="270" t="s">
        <v>12</v>
      </c>
      <c r="I5" s="263" t="s">
        <v>12</v>
      </c>
      <c r="J5" s="263" t="s">
        <v>12</v>
      </c>
      <c r="K5" s="263" t="s">
        <v>12</v>
      </c>
      <c r="L5" s="263" t="s">
        <v>12</v>
      </c>
      <c r="M5" s="271" t="s">
        <v>12</v>
      </c>
    </row>
    <row r="6">
      <c r="G6" s="263">
        <f t="shared" ref="G6:G9" si="1">G5+1</f>
        <v>1111</v>
      </c>
      <c r="H6" s="270" t="s">
        <v>12</v>
      </c>
      <c r="I6" s="263" t="s">
        <v>12</v>
      </c>
      <c r="J6" s="263" t="s">
        <v>12</v>
      </c>
      <c r="K6" s="263" t="s">
        <v>12</v>
      </c>
      <c r="L6" s="263" t="s">
        <v>12</v>
      </c>
      <c r="M6" s="271" t="s">
        <v>12</v>
      </c>
    </row>
    <row r="7">
      <c r="G7" s="263">
        <f t="shared" si="1"/>
        <v>1112</v>
      </c>
      <c r="H7" s="270" t="s">
        <v>12</v>
      </c>
      <c r="I7" s="263" t="s">
        <v>12</v>
      </c>
      <c r="J7" s="263" t="s">
        <v>12</v>
      </c>
      <c r="K7" s="263" t="s">
        <v>12</v>
      </c>
      <c r="L7" s="263" t="s">
        <v>12</v>
      </c>
      <c r="M7" s="271" t="s">
        <v>12</v>
      </c>
    </row>
    <row r="8">
      <c r="G8" s="263">
        <f t="shared" si="1"/>
        <v>1113</v>
      </c>
      <c r="H8" s="270" t="s">
        <v>12</v>
      </c>
      <c r="I8" s="263" t="s">
        <v>12</v>
      </c>
      <c r="J8" s="263" t="s">
        <v>12</v>
      </c>
      <c r="K8" s="263" t="s">
        <v>12</v>
      </c>
      <c r="L8" s="263" t="s">
        <v>12</v>
      </c>
      <c r="M8" s="271" t="s">
        <v>12</v>
      </c>
    </row>
    <row r="9">
      <c r="G9" s="263">
        <f t="shared" si="1"/>
        <v>1114</v>
      </c>
      <c r="H9" s="270" t="s">
        <v>12</v>
      </c>
      <c r="I9" s="263" t="s">
        <v>12</v>
      </c>
      <c r="J9" s="263" t="s">
        <v>12</v>
      </c>
      <c r="K9" s="263" t="s">
        <v>12</v>
      </c>
      <c r="L9" s="263" t="s">
        <v>12</v>
      </c>
      <c r="M9" s="271" t="s">
        <v>12</v>
      </c>
    </row>
    <row r="10">
      <c r="H10" s="272"/>
      <c r="M10" s="273"/>
    </row>
    <row r="11">
      <c r="H11" s="274"/>
      <c r="M11" s="275"/>
    </row>
    <row r="12">
      <c r="M12" s="264"/>
    </row>
    <row r="13">
      <c r="H13" s="263" t="s">
        <v>623</v>
      </c>
      <c r="M13" s="276" t="s">
        <v>633</v>
      </c>
    </row>
    <row r="14">
      <c r="M14" s="264"/>
    </row>
    <row r="15">
      <c r="G15" s="265" t="s">
        <v>634</v>
      </c>
      <c r="M15" s="264"/>
    </row>
    <row r="16">
      <c r="M16" s="264"/>
    </row>
    <row r="17">
      <c r="H17" s="266" t="s">
        <v>112</v>
      </c>
      <c r="I17" s="263" t="s">
        <v>143</v>
      </c>
      <c r="J17" s="263" t="s">
        <v>145</v>
      </c>
      <c r="K17" s="263" t="s">
        <v>339</v>
      </c>
      <c r="L17" s="263" t="s">
        <v>340</v>
      </c>
      <c r="M17" s="267" t="s">
        <v>626</v>
      </c>
    </row>
    <row r="18">
      <c r="G18" s="263" t="s">
        <v>627</v>
      </c>
      <c r="H18" s="268" t="s">
        <v>635</v>
      </c>
      <c r="I18" s="263" t="s">
        <v>628</v>
      </c>
      <c r="J18" s="263" t="s">
        <v>629</v>
      </c>
      <c r="K18" s="263" t="s">
        <v>630</v>
      </c>
      <c r="L18" s="263" t="s">
        <v>631</v>
      </c>
      <c r="M18" s="269" t="s">
        <v>636</v>
      </c>
    </row>
    <row r="19">
      <c r="G19" s="263">
        <v>1110.0</v>
      </c>
      <c r="H19" s="270">
        <v>1.0</v>
      </c>
      <c r="I19" s="263" t="s">
        <v>12</v>
      </c>
      <c r="J19" s="263" t="s">
        <v>12</v>
      </c>
      <c r="K19" s="263" t="s">
        <v>12</v>
      </c>
      <c r="L19" s="263" t="s">
        <v>12</v>
      </c>
      <c r="M19" s="271">
        <v>1.0</v>
      </c>
    </row>
    <row r="20">
      <c r="G20" s="263">
        <f t="shared" ref="G20:G23" si="2">G19+1</f>
        <v>1111</v>
      </c>
      <c r="H20" s="270">
        <v>0.0</v>
      </c>
      <c r="I20" s="263" t="s">
        <v>12</v>
      </c>
      <c r="J20" s="263" t="s">
        <v>12</v>
      </c>
      <c r="K20" s="263" t="s">
        <v>12</v>
      </c>
      <c r="L20" s="263" t="s">
        <v>12</v>
      </c>
      <c r="M20" s="271">
        <v>0.0</v>
      </c>
    </row>
    <row r="21">
      <c r="G21" s="263">
        <f t="shared" si="2"/>
        <v>1112</v>
      </c>
      <c r="H21" s="270">
        <v>0.0</v>
      </c>
      <c r="I21" s="263" t="s">
        <v>12</v>
      </c>
      <c r="J21" s="263" t="s">
        <v>12</v>
      </c>
      <c r="K21" s="263" t="s">
        <v>12</v>
      </c>
      <c r="L21" s="263" t="s">
        <v>12</v>
      </c>
      <c r="M21" s="271" t="s">
        <v>12</v>
      </c>
    </row>
    <row r="22">
      <c r="G22" s="263">
        <f t="shared" si="2"/>
        <v>1113</v>
      </c>
      <c r="H22" s="270">
        <v>1.0</v>
      </c>
      <c r="I22" s="263" t="s">
        <v>12</v>
      </c>
      <c r="J22" s="263" t="s">
        <v>12</v>
      </c>
      <c r="K22" s="263" t="s">
        <v>12</v>
      </c>
      <c r="L22" s="263" t="s">
        <v>12</v>
      </c>
      <c r="M22" s="271" t="s">
        <v>12</v>
      </c>
    </row>
    <row r="23">
      <c r="G23" s="263">
        <f t="shared" si="2"/>
        <v>1114</v>
      </c>
      <c r="H23" s="270">
        <v>0.0</v>
      </c>
      <c r="I23" s="263" t="s">
        <v>12</v>
      </c>
      <c r="J23" s="263" t="s">
        <v>12</v>
      </c>
      <c r="K23" s="263" t="s">
        <v>12</v>
      </c>
      <c r="L23" s="263" t="s">
        <v>12</v>
      </c>
      <c r="M23" s="271" t="s">
        <v>12</v>
      </c>
    </row>
    <row r="24">
      <c r="H24" s="272"/>
      <c r="M24" s="273"/>
    </row>
    <row r="25">
      <c r="H25" s="274"/>
      <c r="M25" s="275"/>
    </row>
    <row r="26">
      <c r="M26" s="264"/>
    </row>
    <row r="27">
      <c r="H27" s="263" t="s">
        <v>637</v>
      </c>
      <c r="M27" s="276" t="s">
        <v>624</v>
      </c>
    </row>
    <row r="28">
      <c r="M28" s="264"/>
    </row>
    <row r="29">
      <c r="M29" s="264"/>
    </row>
    <row r="30">
      <c r="G30" s="265" t="s">
        <v>638</v>
      </c>
      <c r="M30" s="264"/>
    </row>
    <row r="31">
      <c r="G31" s="277" t="s">
        <v>639</v>
      </c>
      <c r="M31" s="264"/>
    </row>
    <row r="32">
      <c r="G32" s="263" t="s">
        <v>640</v>
      </c>
      <c r="M32" s="264"/>
    </row>
    <row r="33">
      <c r="M33" s="264"/>
    </row>
    <row r="34">
      <c r="G34" s="278" t="s">
        <v>627</v>
      </c>
      <c r="H34" s="278" t="s">
        <v>628</v>
      </c>
      <c r="I34" s="278" t="s">
        <v>629</v>
      </c>
      <c r="J34" s="278" t="s">
        <v>630</v>
      </c>
      <c r="K34" s="278" t="s">
        <v>631</v>
      </c>
      <c r="L34" s="263" t="s">
        <v>641</v>
      </c>
      <c r="M34" s="264"/>
    </row>
    <row r="35">
      <c r="G35" s="279"/>
      <c r="H35" s="279"/>
      <c r="I35" s="279"/>
      <c r="J35" s="279"/>
      <c r="K35" s="279"/>
      <c r="L35" s="263">
        <v>1.0</v>
      </c>
      <c r="M35" s="264"/>
    </row>
    <row r="36">
      <c r="G36" s="279"/>
      <c r="H36" s="279"/>
      <c r="I36" s="279"/>
      <c r="J36" s="279"/>
      <c r="K36" s="279"/>
      <c r="L36" s="263">
        <v>1.0</v>
      </c>
      <c r="M36" s="264"/>
    </row>
    <row r="37">
      <c r="G37" s="279"/>
      <c r="H37" s="279"/>
      <c r="I37" s="279"/>
      <c r="J37" s="279"/>
      <c r="K37" s="279"/>
      <c r="L37" s="263">
        <v>1.0</v>
      </c>
      <c r="M37" s="264"/>
    </row>
    <row r="38">
      <c r="G38" s="279"/>
      <c r="H38" s="279"/>
      <c r="I38" s="279"/>
      <c r="J38" s="279"/>
      <c r="K38" s="279"/>
      <c r="L38" s="263">
        <v>2.0</v>
      </c>
      <c r="M38" s="264"/>
    </row>
    <row r="39">
      <c r="G39" s="279"/>
      <c r="H39" s="279"/>
      <c r="I39" s="279"/>
      <c r="J39" s="279"/>
      <c r="K39" s="279"/>
      <c r="L39" s="263">
        <v>2.0</v>
      </c>
      <c r="M39" s="264"/>
    </row>
    <row r="40">
      <c r="G40" s="279"/>
      <c r="H40" s="279"/>
      <c r="I40" s="279"/>
      <c r="J40" s="279"/>
      <c r="K40" s="279"/>
      <c r="L40" s="263">
        <v>2.0</v>
      </c>
      <c r="M40" s="264"/>
    </row>
    <row r="41">
      <c r="G41" s="279"/>
      <c r="H41" s="279"/>
      <c r="I41" s="279"/>
      <c r="J41" s="279"/>
      <c r="K41" s="279"/>
      <c r="L41" s="263">
        <v>2.0</v>
      </c>
      <c r="M41" s="264"/>
    </row>
    <row r="42">
      <c r="M42" s="264"/>
    </row>
    <row r="43">
      <c r="G43" s="263" t="s">
        <v>86</v>
      </c>
      <c r="H43" s="263" t="s">
        <v>91</v>
      </c>
      <c r="M43" s="264"/>
    </row>
    <row r="44">
      <c r="G44" s="278" t="s">
        <v>112</v>
      </c>
      <c r="H44" s="278" t="s">
        <v>143</v>
      </c>
      <c r="I44" s="278" t="s">
        <v>145</v>
      </c>
      <c r="J44" s="278" t="s">
        <v>12</v>
      </c>
      <c r="K44" s="278" t="s">
        <v>642</v>
      </c>
      <c r="L44" s="265" t="s">
        <v>626</v>
      </c>
      <c r="M44" s="280" t="s">
        <v>643</v>
      </c>
    </row>
    <row r="45">
      <c r="A45" s="281">
        <v>1.0</v>
      </c>
      <c r="G45" s="279"/>
      <c r="H45" s="279"/>
      <c r="I45" s="279"/>
      <c r="J45" s="279"/>
      <c r="K45" s="279"/>
      <c r="L45" s="279"/>
      <c r="M45" s="264"/>
    </row>
    <row r="46">
      <c r="A46" s="281">
        <v>2.0</v>
      </c>
      <c r="G46" s="279"/>
      <c r="H46" s="279"/>
      <c r="I46" s="279"/>
      <c r="J46" s="279"/>
      <c r="K46" s="279"/>
      <c r="L46" s="279"/>
      <c r="M46" s="264"/>
    </row>
    <row r="47">
      <c r="A47" s="281">
        <v>3.0</v>
      </c>
      <c r="G47" s="279"/>
      <c r="H47" s="279"/>
      <c r="I47" s="279"/>
      <c r="J47" s="279"/>
      <c r="K47" s="279"/>
      <c r="L47" s="279"/>
      <c r="M47" s="264"/>
    </row>
    <row r="48">
      <c r="A48" s="281">
        <v>4.0</v>
      </c>
      <c r="G48" s="279"/>
      <c r="H48" s="279"/>
      <c r="I48" s="279"/>
      <c r="J48" s="279"/>
      <c r="K48" s="279"/>
      <c r="L48" s="279"/>
      <c r="M48" s="264"/>
    </row>
    <row r="49">
      <c r="A49" s="281" t="s">
        <v>12</v>
      </c>
      <c r="G49" s="279"/>
      <c r="H49" s="279"/>
      <c r="I49" s="279"/>
      <c r="J49" s="279"/>
      <c r="K49" s="279"/>
      <c r="L49" s="279"/>
      <c r="M49" s="264"/>
    </row>
    <row r="50">
      <c r="A50" s="281" t="s">
        <v>12</v>
      </c>
      <c r="G50" s="279"/>
      <c r="H50" s="279"/>
      <c r="I50" s="279"/>
      <c r="J50" s="279"/>
      <c r="K50" s="279"/>
      <c r="L50" s="279"/>
      <c r="M50" s="264"/>
    </row>
    <row r="51">
      <c r="A51" s="281" t="s">
        <v>12</v>
      </c>
      <c r="G51" s="279"/>
      <c r="H51" s="279"/>
      <c r="I51" s="279"/>
      <c r="J51" s="279"/>
      <c r="K51" s="279"/>
      <c r="L51" s="279"/>
      <c r="M51" s="264"/>
    </row>
    <row r="52">
      <c r="A52" s="281">
        <v>100.0</v>
      </c>
      <c r="G52" s="279"/>
      <c r="H52" s="279"/>
      <c r="I52" s="279"/>
      <c r="J52" s="279"/>
      <c r="K52" s="279"/>
      <c r="L52" s="279"/>
      <c r="M52" s="282">
        <v>0.9</v>
      </c>
    </row>
    <row r="53">
      <c r="M53" s="264"/>
    </row>
    <row r="54">
      <c r="G54" s="283"/>
      <c r="H54" s="278" t="s">
        <v>143</v>
      </c>
      <c r="I54" s="278" t="s">
        <v>145</v>
      </c>
      <c r="J54" s="278" t="s">
        <v>12</v>
      </c>
      <c r="K54" s="278" t="s">
        <v>642</v>
      </c>
      <c r="L54" s="284"/>
      <c r="M54" s="280" t="s">
        <v>644</v>
      </c>
    </row>
    <row r="55">
      <c r="M55" s="282">
        <v>0.85</v>
      </c>
    </row>
    <row r="56">
      <c r="G56" s="263" t="s">
        <v>86</v>
      </c>
      <c r="H56" s="263" t="s">
        <v>91</v>
      </c>
      <c r="M56" s="264"/>
    </row>
    <row r="57">
      <c r="G57" s="278" t="s">
        <v>112</v>
      </c>
      <c r="H57" s="278" t="s">
        <v>143</v>
      </c>
      <c r="I57" s="278" t="s">
        <v>145</v>
      </c>
      <c r="J57" s="278" t="s">
        <v>12</v>
      </c>
      <c r="K57" s="278" t="s">
        <v>642</v>
      </c>
      <c r="L57" s="265" t="s">
        <v>626</v>
      </c>
      <c r="M57" s="280" t="s">
        <v>643</v>
      </c>
    </row>
    <row r="58">
      <c r="A58" s="281">
        <v>1.0</v>
      </c>
      <c r="G58" s="279"/>
      <c r="H58" s="279"/>
      <c r="I58" s="279"/>
      <c r="J58" s="279"/>
      <c r="K58" s="279"/>
      <c r="L58" s="279"/>
      <c r="M58" s="264"/>
    </row>
    <row r="59">
      <c r="A59" s="281">
        <v>2.0</v>
      </c>
      <c r="G59" s="285"/>
      <c r="H59" s="285"/>
      <c r="I59" s="285"/>
      <c r="J59" s="285"/>
      <c r="K59" s="285"/>
      <c r="L59" s="285"/>
      <c r="M59" s="276" t="s">
        <v>645</v>
      </c>
    </row>
    <row r="60">
      <c r="A60" s="281">
        <v>3.0</v>
      </c>
      <c r="G60" s="285"/>
      <c r="H60" s="285"/>
      <c r="I60" s="285"/>
      <c r="J60" s="285"/>
      <c r="K60" s="285"/>
      <c r="L60" s="285"/>
      <c r="N60" s="286">
        <v>0.9</v>
      </c>
    </row>
    <row r="61">
      <c r="A61" s="281">
        <v>4.0</v>
      </c>
      <c r="G61" s="285"/>
      <c r="H61" s="285"/>
      <c r="I61" s="285"/>
      <c r="J61" s="285"/>
      <c r="K61" s="285"/>
      <c r="L61" s="285"/>
    </row>
    <row r="62">
      <c r="A62" s="281" t="s">
        <v>12</v>
      </c>
      <c r="G62" s="285"/>
      <c r="H62" s="285"/>
      <c r="I62" s="285"/>
      <c r="J62" s="285"/>
      <c r="K62" s="285"/>
      <c r="L62" s="285"/>
    </row>
    <row r="63">
      <c r="A63" s="281" t="s">
        <v>12</v>
      </c>
      <c r="G63" s="285"/>
      <c r="H63" s="285"/>
      <c r="I63" s="285"/>
      <c r="J63" s="285"/>
      <c r="K63" s="285"/>
      <c r="L63" s="285"/>
    </row>
    <row r="64">
      <c r="A64" s="281" t="s">
        <v>12</v>
      </c>
      <c r="G64" s="287"/>
      <c r="H64" s="287"/>
      <c r="I64" s="287"/>
      <c r="J64" s="287"/>
      <c r="K64" s="287"/>
      <c r="L64" s="287"/>
      <c r="M64" s="276" t="s">
        <v>646</v>
      </c>
    </row>
    <row r="65">
      <c r="A65" s="281">
        <v>100.0</v>
      </c>
      <c r="G65" s="287"/>
      <c r="H65" s="287"/>
      <c r="I65" s="287"/>
      <c r="J65" s="287"/>
      <c r="K65" s="287"/>
      <c r="L65" s="287"/>
      <c r="N65" s="286">
        <v>0.85</v>
      </c>
    </row>
    <row r="66">
      <c r="M66" s="264"/>
    </row>
    <row r="67">
      <c r="G67" s="283"/>
      <c r="H67" s="278" t="s">
        <v>143</v>
      </c>
      <c r="I67" s="278" t="s">
        <v>145</v>
      </c>
      <c r="J67" s="278" t="s">
        <v>12</v>
      </c>
      <c r="K67" s="278" t="s">
        <v>642</v>
      </c>
      <c r="L67" s="284"/>
      <c r="M67" s="280" t="s">
        <v>644</v>
      </c>
      <c r="N67" s="286">
        <v>0.8</v>
      </c>
    </row>
    <row r="68">
      <c r="M68" s="264"/>
    </row>
    <row r="69">
      <c r="M69" s="264"/>
    </row>
    <row r="70">
      <c r="M70" s="264"/>
    </row>
    <row r="71">
      <c r="M71" s="264"/>
    </row>
    <row r="72">
      <c r="M72" s="264"/>
    </row>
    <row r="73">
      <c r="M73" s="264"/>
    </row>
    <row r="74">
      <c r="M74" s="264"/>
    </row>
    <row r="75">
      <c r="M75" s="264"/>
    </row>
    <row r="76">
      <c r="M76" s="264"/>
    </row>
    <row r="77">
      <c r="M77" s="264"/>
    </row>
    <row r="78">
      <c r="M78" s="264"/>
    </row>
    <row r="79">
      <c r="M79" s="264"/>
    </row>
    <row r="80">
      <c r="M80" s="264"/>
    </row>
    <row r="81">
      <c r="M81" s="264"/>
    </row>
    <row r="82">
      <c r="M82" s="264"/>
    </row>
    <row r="83">
      <c r="M83" s="264"/>
    </row>
    <row r="84">
      <c r="M84" s="264"/>
    </row>
    <row r="85">
      <c r="M85" s="264"/>
    </row>
    <row r="86">
      <c r="M86" s="264"/>
    </row>
    <row r="87">
      <c r="M87" s="264"/>
    </row>
    <row r="88">
      <c r="M88" s="264"/>
    </row>
    <row r="89">
      <c r="M89" s="264"/>
    </row>
    <row r="90">
      <c r="M90" s="264"/>
    </row>
    <row r="91">
      <c r="M91" s="264"/>
    </row>
    <row r="92">
      <c r="M92" s="264"/>
    </row>
    <row r="93">
      <c r="M93" s="264"/>
    </row>
    <row r="94">
      <c r="M94" s="264"/>
    </row>
    <row r="95">
      <c r="M95" s="264"/>
    </row>
    <row r="96">
      <c r="M96" s="264"/>
    </row>
    <row r="97">
      <c r="M97" s="264"/>
    </row>
    <row r="98">
      <c r="M98" s="264"/>
    </row>
    <row r="99">
      <c r="M99" s="264"/>
    </row>
    <row r="100">
      <c r="M100" s="264"/>
    </row>
    <row r="101">
      <c r="M101" s="264"/>
    </row>
    <row r="102">
      <c r="M102" s="264"/>
    </row>
    <row r="103">
      <c r="M103" s="264"/>
    </row>
    <row r="104">
      <c r="M104" s="264"/>
    </row>
    <row r="105">
      <c r="M105" s="264"/>
    </row>
    <row r="106">
      <c r="M106" s="264"/>
    </row>
    <row r="107">
      <c r="M107" s="264"/>
    </row>
    <row r="108">
      <c r="M108" s="264"/>
    </row>
    <row r="109">
      <c r="M109" s="264"/>
    </row>
    <row r="110">
      <c r="M110" s="264"/>
    </row>
    <row r="111">
      <c r="M111" s="264"/>
    </row>
    <row r="112">
      <c r="M112" s="264"/>
    </row>
    <row r="113">
      <c r="M113" s="264"/>
    </row>
    <row r="114">
      <c r="M114" s="264"/>
    </row>
    <row r="115">
      <c r="M115" s="264"/>
    </row>
    <row r="116">
      <c r="M116" s="264"/>
    </row>
    <row r="117">
      <c r="M117" s="264"/>
    </row>
    <row r="118">
      <c r="M118" s="264"/>
    </row>
    <row r="119">
      <c r="M119" s="264"/>
    </row>
    <row r="120">
      <c r="M120" s="264"/>
    </row>
    <row r="121">
      <c r="M121" s="264"/>
    </row>
    <row r="122">
      <c r="M122" s="264"/>
    </row>
    <row r="123">
      <c r="M123" s="264"/>
    </row>
    <row r="124">
      <c r="M124" s="264"/>
    </row>
    <row r="125">
      <c r="M125" s="264"/>
    </row>
    <row r="126">
      <c r="M126" s="264"/>
    </row>
    <row r="127">
      <c r="M127" s="264"/>
    </row>
    <row r="128">
      <c r="M128" s="264"/>
    </row>
    <row r="129">
      <c r="M129" s="264"/>
    </row>
    <row r="130">
      <c r="M130" s="264"/>
    </row>
    <row r="131">
      <c r="M131" s="264"/>
    </row>
    <row r="132">
      <c r="M132" s="264"/>
    </row>
    <row r="133">
      <c r="M133" s="264"/>
    </row>
    <row r="134">
      <c r="M134" s="264"/>
    </row>
    <row r="135">
      <c r="M135" s="264"/>
    </row>
    <row r="136">
      <c r="M136" s="264"/>
    </row>
    <row r="137">
      <c r="M137" s="264"/>
    </row>
    <row r="138">
      <c r="M138" s="264"/>
    </row>
    <row r="139">
      <c r="M139" s="264"/>
    </row>
    <row r="140">
      <c r="M140" s="264"/>
    </row>
    <row r="141">
      <c r="M141" s="264"/>
    </row>
    <row r="142">
      <c r="M142" s="264"/>
    </row>
    <row r="143">
      <c r="M143" s="264"/>
    </row>
    <row r="144">
      <c r="M144" s="264"/>
    </row>
    <row r="145">
      <c r="M145" s="264"/>
    </row>
    <row r="146">
      <c r="M146" s="264"/>
    </row>
    <row r="147">
      <c r="M147" s="264"/>
    </row>
    <row r="148">
      <c r="M148" s="264"/>
    </row>
    <row r="149">
      <c r="M149" s="264"/>
    </row>
    <row r="150">
      <c r="M150" s="264"/>
    </row>
    <row r="151">
      <c r="M151" s="264"/>
    </row>
    <row r="152">
      <c r="M152" s="264"/>
    </row>
    <row r="153">
      <c r="M153" s="264"/>
    </row>
    <row r="154">
      <c r="M154" s="264"/>
    </row>
    <row r="155">
      <c r="M155" s="264"/>
    </row>
    <row r="156">
      <c r="M156" s="264"/>
    </row>
    <row r="157">
      <c r="M157" s="264"/>
    </row>
    <row r="158">
      <c r="M158" s="264"/>
    </row>
    <row r="159">
      <c r="M159" s="264"/>
    </row>
    <row r="160">
      <c r="M160" s="264"/>
    </row>
    <row r="161">
      <c r="M161" s="264"/>
    </row>
    <row r="162">
      <c r="M162" s="264"/>
    </row>
    <row r="163">
      <c r="M163" s="264"/>
    </row>
    <row r="164">
      <c r="M164" s="264"/>
    </row>
    <row r="165">
      <c r="M165" s="264"/>
    </row>
    <row r="166">
      <c r="M166" s="264"/>
    </row>
    <row r="167">
      <c r="M167" s="264"/>
    </row>
    <row r="168">
      <c r="M168" s="264"/>
    </row>
    <row r="169">
      <c r="M169" s="264"/>
    </row>
    <row r="170">
      <c r="M170" s="264"/>
    </row>
    <row r="171">
      <c r="M171" s="264"/>
    </row>
    <row r="172">
      <c r="M172" s="264"/>
    </row>
    <row r="173">
      <c r="M173" s="264"/>
    </row>
    <row r="174">
      <c r="M174" s="264"/>
    </row>
    <row r="175">
      <c r="M175" s="264"/>
    </row>
    <row r="176">
      <c r="M176" s="264"/>
    </row>
    <row r="177">
      <c r="M177" s="264"/>
    </row>
    <row r="178">
      <c r="M178" s="264"/>
    </row>
    <row r="179">
      <c r="M179" s="264"/>
    </row>
    <row r="180">
      <c r="M180" s="264"/>
    </row>
    <row r="181">
      <c r="M181" s="264"/>
    </row>
    <row r="182">
      <c r="M182" s="264"/>
    </row>
    <row r="183">
      <c r="M183" s="264"/>
    </row>
    <row r="184">
      <c r="M184" s="264"/>
    </row>
    <row r="185">
      <c r="M185" s="264"/>
    </row>
    <row r="186">
      <c r="M186" s="264"/>
    </row>
    <row r="187">
      <c r="M187" s="264"/>
    </row>
    <row r="188">
      <c r="M188" s="264"/>
    </row>
    <row r="189">
      <c r="M189" s="264"/>
    </row>
    <row r="190">
      <c r="M190" s="264"/>
    </row>
    <row r="191">
      <c r="M191" s="264"/>
    </row>
    <row r="192">
      <c r="M192" s="264"/>
    </row>
    <row r="193">
      <c r="M193" s="264"/>
    </row>
    <row r="194">
      <c r="M194" s="264"/>
    </row>
    <row r="195">
      <c r="M195" s="264"/>
    </row>
    <row r="196">
      <c r="M196" s="264"/>
    </row>
    <row r="197">
      <c r="M197" s="264"/>
    </row>
    <row r="198">
      <c r="M198" s="264"/>
    </row>
    <row r="199">
      <c r="M199" s="264"/>
    </row>
    <row r="200">
      <c r="M200" s="264"/>
    </row>
    <row r="201">
      <c r="M201" s="264"/>
    </row>
    <row r="202">
      <c r="M202" s="264"/>
    </row>
    <row r="203">
      <c r="M203" s="264"/>
    </row>
    <row r="204">
      <c r="M204" s="264"/>
    </row>
    <row r="205">
      <c r="M205" s="264"/>
    </row>
    <row r="206">
      <c r="M206" s="264"/>
    </row>
    <row r="207">
      <c r="M207" s="264"/>
    </row>
    <row r="208">
      <c r="M208" s="264"/>
    </row>
    <row r="209">
      <c r="M209" s="264"/>
    </row>
    <row r="210">
      <c r="M210" s="264"/>
    </row>
    <row r="211">
      <c r="M211" s="264"/>
    </row>
    <row r="212">
      <c r="M212" s="264"/>
    </row>
    <row r="213">
      <c r="M213" s="264"/>
    </row>
    <row r="214">
      <c r="M214" s="264"/>
    </row>
    <row r="215">
      <c r="M215" s="264"/>
    </row>
    <row r="216">
      <c r="M216" s="264"/>
    </row>
    <row r="217">
      <c r="M217" s="264"/>
    </row>
    <row r="218">
      <c r="M218" s="264"/>
    </row>
    <row r="219">
      <c r="M219" s="264"/>
    </row>
    <row r="220">
      <c r="M220" s="264"/>
    </row>
    <row r="221">
      <c r="M221" s="264"/>
    </row>
    <row r="222">
      <c r="M222" s="264"/>
    </row>
    <row r="223">
      <c r="M223" s="264"/>
    </row>
    <row r="224">
      <c r="M224" s="264"/>
    </row>
    <row r="225">
      <c r="M225" s="264"/>
    </row>
    <row r="226">
      <c r="M226" s="264"/>
    </row>
    <row r="227">
      <c r="M227" s="264"/>
    </row>
    <row r="228">
      <c r="M228" s="264"/>
    </row>
    <row r="229">
      <c r="M229" s="264"/>
    </row>
    <row r="230">
      <c r="M230" s="264"/>
    </row>
    <row r="231">
      <c r="M231" s="264"/>
    </row>
    <row r="232">
      <c r="M232" s="264"/>
    </row>
    <row r="233">
      <c r="M233" s="264"/>
    </row>
    <row r="234">
      <c r="M234" s="264"/>
    </row>
    <row r="235">
      <c r="M235" s="264"/>
    </row>
    <row r="236">
      <c r="M236" s="264"/>
    </row>
    <row r="237">
      <c r="M237" s="264"/>
    </row>
    <row r="238">
      <c r="M238" s="264"/>
    </row>
    <row r="239">
      <c r="M239" s="264"/>
    </row>
    <row r="240">
      <c r="M240" s="264"/>
    </row>
    <row r="241">
      <c r="M241" s="264"/>
    </row>
    <row r="242">
      <c r="M242" s="264"/>
    </row>
    <row r="243">
      <c r="M243" s="264"/>
    </row>
    <row r="244">
      <c r="M244" s="264"/>
    </row>
    <row r="245">
      <c r="M245" s="264"/>
    </row>
    <row r="246">
      <c r="M246" s="264"/>
    </row>
    <row r="247">
      <c r="M247" s="264"/>
    </row>
    <row r="248">
      <c r="M248" s="264"/>
    </row>
    <row r="249">
      <c r="M249" s="264"/>
    </row>
    <row r="250">
      <c r="M250" s="264"/>
    </row>
    <row r="251">
      <c r="M251" s="264"/>
    </row>
    <row r="252">
      <c r="M252" s="264"/>
    </row>
    <row r="253">
      <c r="M253" s="264"/>
    </row>
    <row r="254">
      <c r="M254" s="264"/>
    </row>
    <row r="255">
      <c r="M255" s="264"/>
    </row>
    <row r="256">
      <c r="M256" s="264"/>
    </row>
    <row r="257">
      <c r="M257" s="264"/>
    </row>
    <row r="258">
      <c r="M258" s="264"/>
    </row>
    <row r="259">
      <c r="M259" s="264"/>
    </row>
    <row r="260">
      <c r="M260" s="264"/>
    </row>
    <row r="261">
      <c r="M261" s="264"/>
    </row>
    <row r="262">
      <c r="M262" s="264"/>
    </row>
    <row r="263">
      <c r="M263" s="264"/>
    </row>
    <row r="264">
      <c r="M264" s="264"/>
    </row>
    <row r="265">
      <c r="M265" s="264"/>
    </row>
    <row r="266">
      <c r="M266" s="264"/>
    </row>
    <row r="267">
      <c r="M267" s="264"/>
    </row>
    <row r="268">
      <c r="M268" s="264"/>
    </row>
    <row r="269">
      <c r="M269" s="264"/>
    </row>
    <row r="270">
      <c r="M270" s="264"/>
    </row>
    <row r="271">
      <c r="M271" s="264"/>
    </row>
    <row r="272">
      <c r="M272" s="264"/>
    </row>
    <row r="273">
      <c r="M273" s="264"/>
    </row>
    <row r="274">
      <c r="M274" s="264"/>
    </row>
    <row r="275">
      <c r="M275" s="264"/>
    </row>
    <row r="276">
      <c r="M276" s="264"/>
    </row>
    <row r="277">
      <c r="M277" s="264"/>
    </row>
    <row r="278">
      <c r="M278" s="264"/>
    </row>
    <row r="279">
      <c r="M279" s="264"/>
    </row>
    <row r="280">
      <c r="M280" s="264"/>
    </row>
    <row r="281">
      <c r="M281" s="264"/>
    </row>
    <row r="282">
      <c r="M282" s="264"/>
    </row>
    <row r="283">
      <c r="M283" s="264"/>
    </row>
    <row r="284">
      <c r="M284" s="264"/>
    </row>
    <row r="285">
      <c r="M285" s="264"/>
    </row>
    <row r="286">
      <c r="M286" s="264"/>
    </row>
    <row r="287">
      <c r="M287" s="264"/>
    </row>
    <row r="288">
      <c r="M288" s="264"/>
    </row>
    <row r="289">
      <c r="M289" s="264"/>
    </row>
    <row r="290">
      <c r="M290" s="264"/>
    </row>
    <row r="291">
      <c r="M291" s="264"/>
    </row>
    <row r="292">
      <c r="M292" s="264"/>
    </row>
    <row r="293">
      <c r="M293" s="264"/>
    </row>
    <row r="294">
      <c r="M294" s="264"/>
    </row>
    <row r="295">
      <c r="M295" s="264"/>
    </row>
    <row r="296">
      <c r="M296" s="264"/>
    </row>
    <row r="297">
      <c r="M297" s="264"/>
    </row>
    <row r="298">
      <c r="M298" s="264"/>
    </row>
    <row r="299">
      <c r="M299" s="264"/>
    </row>
    <row r="300">
      <c r="M300" s="264"/>
    </row>
    <row r="301">
      <c r="M301" s="264"/>
    </row>
    <row r="302">
      <c r="M302" s="264"/>
    </row>
    <row r="303">
      <c r="M303" s="264"/>
    </row>
    <row r="304">
      <c r="M304" s="264"/>
    </row>
    <row r="305">
      <c r="M305" s="264"/>
    </row>
    <row r="306">
      <c r="M306" s="264"/>
    </row>
    <row r="307">
      <c r="M307" s="264"/>
    </row>
    <row r="308">
      <c r="M308" s="264"/>
    </row>
    <row r="309">
      <c r="M309" s="264"/>
    </row>
    <row r="310">
      <c r="M310" s="264"/>
    </row>
    <row r="311">
      <c r="M311" s="264"/>
    </row>
    <row r="312">
      <c r="M312" s="264"/>
    </row>
    <row r="313">
      <c r="M313" s="264"/>
    </row>
    <row r="314">
      <c r="M314" s="264"/>
    </row>
    <row r="315">
      <c r="M315" s="264"/>
    </row>
    <row r="316">
      <c r="M316" s="264"/>
    </row>
    <row r="317">
      <c r="M317" s="264"/>
    </row>
    <row r="318">
      <c r="M318" s="264"/>
    </row>
    <row r="319">
      <c r="M319" s="264"/>
    </row>
    <row r="320">
      <c r="M320" s="264"/>
    </row>
    <row r="321">
      <c r="M321" s="264"/>
    </row>
    <row r="322">
      <c r="M322" s="264"/>
    </row>
    <row r="323">
      <c r="M323" s="264"/>
    </row>
    <row r="324">
      <c r="M324" s="264"/>
    </row>
    <row r="325">
      <c r="M325" s="264"/>
    </row>
    <row r="326">
      <c r="M326" s="264"/>
    </row>
    <row r="327">
      <c r="M327" s="264"/>
    </row>
    <row r="328">
      <c r="M328" s="264"/>
    </row>
    <row r="329">
      <c r="M329" s="264"/>
    </row>
    <row r="330">
      <c r="M330" s="264"/>
    </row>
    <row r="331">
      <c r="M331" s="264"/>
    </row>
    <row r="332">
      <c r="M332" s="264"/>
    </row>
    <row r="333">
      <c r="M333" s="264"/>
    </row>
    <row r="334">
      <c r="M334" s="264"/>
    </row>
    <row r="335">
      <c r="M335" s="264"/>
    </row>
    <row r="336">
      <c r="M336" s="264"/>
    </row>
    <row r="337">
      <c r="M337" s="264"/>
    </row>
    <row r="338">
      <c r="M338" s="264"/>
    </row>
    <row r="339">
      <c r="M339" s="264"/>
    </row>
    <row r="340">
      <c r="M340" s="264"/>
    </row>
    <row r="341">
      <c r="M341" s="264"/>
    </row>
    <row r="342">
      <c r="M342" s="264"/>
    </row>
    <row r="343">
      <c r="M343" s="264"/>
    </row>
    <row r="344">
      <c r="M344" s="264"/>
    </row>
    <row r="345">
      <c r="M345" s="264"/>
    </row>
    <row r="346">
      <c r="M346" s="264"/>
    </row>
    <row r="347">
      <c r="M347" s="264"/>
    </row>
    <row r="348">
      <c r="M348" s="264"/>
    </row>
    <row r="349">
      <c r="M349" s="264"/>
    </row>
    <row r="350">
      <c r="M350" s="264"/>
    </row>
    <row r="351">
      <c r="M351" s="264"/>
    </row>
    <row r="352">
      <c r="M352" s="264"/>
    </row>
    <row r="353">
      <c r="M353" s="264"/>
    </row>
    <row r="354">
      <c r="M354" s="264"/>
    </row>
    <row r="355">
      <c r="M355" s="264"/>
    </row>
    <row r="356">
      <c r="M356" s="264"/>
    </row>
    <row r="357">
      <c r="M357" s="264"/>
    </row>
    <row r="358">
      <c r="M358" s="264"/>
    </row>
    <row r="359">
      <c r="M359" s="264"/>
    </row>
    <row r="360">
      <c r="M360" s="264"/>
    </row>
    <row r="361">
      <c r="M361" s="264"/>
    </row>
    <row r="362">
      <c r="M362" s="264"/>
    </row>
    <row r="363">
      <c r="M363" s="264"/>
    </row>
    <row r="364">
      <c r="M364" s="264"/>
    </row>
    <row r="365">
      <c r="M365" s="264"/>
    </row>
    <row r="366">
      <c r="M366" s="264"/>
    </row>
    <row r="367">
      <c r="M367" s="264"/>
    </row>
    <row r="368">
      <c r="M368" s="264"/>
    </row>
    <row r="369">
      <c r="M369" s="264"/>
    </row>
    <row r="370">
      <c r="M370" s="264"/>
    </row>
    <row r="371">
      <c r="M371" s="264"/>
    </row>
    <row r="372">
      <c r="M372" s="264"/>
    </row>
    <row r="373">
      <c r="M373" s="264"/>
    </row>
    <row r="374">
      <c r="M374" s="264"/>
    </row>
    <row r="375">
      <c r="M375" s="264"/>
    </row>
    <row r="376">
      <c r="M376" s="264"/>
    </row>
    <row r="377">
      <c r="M377" s="264"/>
    </row>
    <row r="378">
      <c r="M378" s="264"/>
    </row>
    <row r="379">
      <c r="M379" s="264"/>
    </row>
    <row r="380">
      <c r="M380" s="264"/>
    </row>
    <row r="381">
      <c r="M381" s="264"/>
    </row>
    <row r="382">
      <c r="M382" s="264"/>
    </row>
    <row r="383">
      <c r="M383" s="264"/>
    </row>
    <row r="384">
      <c r="M384" s="264"/>
    </row>
    <row r="385">
      <c r="M385" s="264"/>
    </row>
    <row r="386">
      <c r="M386" s="264"/>
    </row>
    <row r="387">
      <c r="M387" s="264"/>
    </row>
    <row r="388">
      <c r="M388" s="264"/>
    </row>
    <row r="389">
      <c r="M389" s="264"/>
    </row>
    <row r="390">
      <c r="M390" s="264"/>
    </row>
    <row r="391">
      <c r="M391" s="264"/>
    </row>
    <row r="392">
      <c r="M392" s="264"/>
    </row>
    <row r="393">
      <c r="M393" s="264"/>
    </row>
    <row r="394">
      <c r="M394" s="264"/>
    </row>
    <row r="395">
      <c r="M395" s="264"/>
    </row>
    <row r="396">
      <c r="M396" s="264"/>
    </row>
    <row r="397">
      <c r="M397" s="264"/>
    </row>
    <row r="398">
      <c r="M398" s="264"/>
    </row>
    <row r="399">
      <c r="M399" s="264"/>
    </row>
    <row r="400">
      <c r="M400" s="264"/>
    </row>
    <row r="401">
      <c r="M401" s="264"/>
    </row>
    <row r="402">
      <c r="M402" s="264"/>
    </row>
    <row r="403">
      <c r="M403" s="264"/>
    </row>
    <row r="404">
      <c r="M404" s="264"/>
    </row>
    <row r="405">
      <c r="M405" s="264"/>
    </row>
    <row r="406">
      <c r="M406" s="264"/>
    </row>
    <row r="407">
      <c r="M407" s="264"/>
    </row>
    <row r="408">
      <c r="M408" s="264"/>
    </row>
    <row r="409">
      <c r="M409" s="264"/>
    </row>
    <row r="410">
      <c r="M410" s="264"/>
    </row>
    <row r="411">
      <c r="M411" s="264"/>
    </row>
    <row r="412">
      <c r="M412" s="264"/>
    </row>
    <row r="413">
      <c r="M413" s="264"/>
    </row>
    <row r="414">
      <c r="M414" s="264"/>
    </row>
    <row r="415">
      <c r="M415" s="264"/>
    </row>
    <row r="416">
      <c r="M416" s="264"/>
    </row>
    <row r="417">
      <c r="M417" s="264"/>
    </row>
    <row r="418">
      <c r="M418" s="264"/>
    </row>
    <row r="419">
      <c r="M419" s="264"/>
    </row>
    <row r="420">
      <c r="M420" s="264"/>
    </row>
    <row r="421">
      <c r="M421" s="264"/>
    </row>
    <row r="422">
      <c r="M422" s="264"/>
    </row>
    <row r="423">
      <c r="M423" s="264"/>
    </row>
    <row r="424">
      <c r="M424" s="264"/>
    </row>
    <row r="425">
      <c r="M425" s="264"/>
    </row>
    <row r="426">
      <c r="M426" s="264"/>
    </row>
    <row r="427">
      <c r="M427" s="264"/>
    </row>
    <row r="428">
      <c r="M428" s="264"/>
    </row>
    <row r="429">
      <c r="M429" s="264"/>
    </row>
    <row r="430">
      <c r="M430" s="264"/>
    </row>
    <row r="431">
      <c r="M431" s="264"/>
    </row>
    <row r="432">
      <c r="M432" s="264"/>
    </row>
    <row r="433">
      <c r="M433" s="264"/>
    </row>
    <row r="434">
      <c r="M434" s="264"/>
    </row>
    <row r="435">
      <c r="M435" s="264"/>
    </row>
    <row r="436">
      <c r="M436" s="264"/>
    </row>
    <row r="437">
      <c r="M437" s="264"/>
    </row>
    <row r="438">
      <c r="M438" s="264"/>
    </row>
    <row r="439">
      <c r="M439" s="264"/>
    </row>
    <row r="440">
      <c r="M440" s="264"/>
    </row>
    <row r="441">
      <c r="M441" s="264"/>
    </row>
    <row r="442">
      <c r="M442" s="264"/>
    </row>
    <row r="443">
      <c r="M443" s="264"/>
    </row>
    <row r="444">
      <c r="M444" s="264"/>
    </row>
    <row r="445">
      <c r="M445" s="264"/>
    </row>
    <row r="446">
      <c r="M446" s="264"/>
    </row>
    <row r="447">
      <c r="M447" s="264"/>
    </row>
    <row r="448">
      <c r="M448" s="264"/>
    </row>
    <row r="449">
      <c r="M449" s="264"/>
    </row>
    <row r="450">
      <c r="M450" s="264"/>
    </row>
    <row r="451">
      <c r="M451" s="264"/>
    </row>
    <row r="452">
      <c r="M452" s="264"/>
    </row>
    <row r="453">
      <c r="M453" s="264"/>
    </row>
    <row r="454">
      <c r="M454" s="264"/>
    </row>
    <row r="455">
      <c r="M455" s="264"/>
    </row>
    <row r="456">
      <c r="M456" s="264"/>
    </row>
    <row r="457">
      <c r="M457" s="264"/>
    </row>
    <row r="458">
      <c r="M458" s="264"/>
    </row>
    <row r="459">
      <c r="M459" s="264"/>
    </row>
    <row r="460">
      <c r="M460" s="264"/>
    </row>
    <row r="461">
      <c r="M461" s="264"/>
    </row>
    <row r="462">
      <c r="M462" s="264"/>
    </row>
    <row r="463">
      <c r="M463" s="264"/>
    </row>
    <row r="464">
      <c r="M464" s="264"/>
    </row>
    <row r="465">
      <c r="M465" s="264"/>
    </row>
    <row r="466">
      <c r="M466" s="264"/>
    </row>
    <row r="467">
      <c r="M467" s="264"/>
    </row>
    <row r="468">
      <c r="M468" s="264"/>
    </row>
    <row r="469">
      <c r="M469" s="264"/>
    </row>
    <row r="470">
      <c r="M470" s="264"/>
    </row>
    <row r="471">
      <c r="M471" s="264"/>
    </row>
    <row r="472">
      <c r="M472" s="264"/>
    </row>
    <row r="473">
      <c r="M473" s="264"/>
    </row>
    <row r="474">
      <c r="M474" s="264"/>
    </row>
    <row r="475">
      <c r="M475" s="264"/>
    </row>
    <row r="476">
      <c r="M476" s="264"/>
    </row>
    <row r="477">
      <c r="M477" s="264"/>
    </row>
    <row r="478">
      <c r="M478" s="264"/>
    </row>
    <row r="479">
      <c r="M479" s="264"/>
    </row>
    <row r="480">
      <c r="M480" s="264"/>
    </row>
    <row r="481">
      <c r="M481" s="264"/>
    </row>
    <row r="482">
      <c r="M482" s="264"/>
    </row>
    <row r="483">
      <c r="M483" s="264"/>
    </row>
    <row r="484">
      <c r="M484" s="264"/>
    </row>
    <row r="485">
      <c r="M485" s="264"/>
    </row>
    <row r="486">
      <c r="M486" s="264"/>
    </row>
    <row r="487">
      <c r="M487" s="264"/>
    </row>
    <row r="488">
      <c r="M488" s="264"/>
    </row>
    <row r="489">
      <c r="M489" s="264"/>
    </row>
    <row r="490">
      <c r="M490" s="264"/>
    </row>
    <row r="491">
      <c r="M491" s="264"/>
    </row>
    <row r="492">
      <c r="M492" s="264"/>
    </row>
    <row r="493">
      <c r="M493" s="264"/>
    </row>
    <row r="494">
      <c r="M494" s="264"/>
    </row>
    <row r="495">
      <c r="M495" s="264"/>
    </row>
    <row r="496">
      <c r="M496" s="264"/>
    </row>
    <row r="497">
      <c r="M497" s="264"/>
    </row>
    <row r="498">
      <c r="M498" s="264"/>
    </row>
    <row r="499">
      <c r="M499" s="264"/>
    </row>
    <row r="500">
      <c r="M500" s="264"/>
    </row>
    <row r="501">
      <c r="M501" s="264"/>
    </row>
    <row r="502">
      <c r="M502" s="264"/>
    </row>
    <row r="503">
      <c r="M503" s="264"/>
    </row>
    <row r="504">
      <c r="M504" s="264"/>
    </row>
    <row r="505">
      <c r="M505" s="264"/>
    </row>
    <row r="506">
      <c r="M506" s="264"/>
    </row>
    <row r="507">
      <c r="M507" s="264"/>
    </row>
    <row r="508">
      <c r="M508" s="264"/>
    </row>
    <row r="509">
      <c r="M509" s="264"/>
    </row>
    <row r="510">
      <c r="M510" s="264"/>
    </row>
    <row r="511">
      <c r="M511" s="264"/>
    </row>
    <row r="512">
      <c r="M512" s="264"/>
    </row>
    <row r="513">
      <c r="M513" s="264"/>
    </row>
    <row r="514">
      <c r="M514" s="264"/>
    </row>
    <row r="515">
      <c r="M515" s="264"/>
    </row>
    <row r="516">
      <c r="M516" s="264"/>
    </row>
    <row r="517">
      <c r="M517" s="264"/>
    </row>
    <row r="518">
      <c r="M518" s="264"/>
    </row>
    <row r="519">
      <c r="M519" s="264"/>
    </row>
    <row r="520">
      <c r="M520" s="264"/>
    </row>
    <row r="521">
      <c r="M521" s="264"/>
    </row>
    <row r="522">
      <c r="M522" s="264"/>
    </row>
    <row r="523">
      <c r="M523" s="264"/>
    </row>
    <row r="524">
      <c r="M524" s="264"/>
    </row>
    <row r="525">
      <c r="M525" s="264"/>
    </row>
    <row r="526">
      <c r="M526" s="264"/>
    </row>
    <row r="527">
      <c r="M527" s="264"/>
    </row>
    <row r="528">
      <c r="M528" s="264"/>
    </row>
    <row r="529">
      <c r="M529" s="264"/>
    </row>
    <row r="530">
      <c r="M530" s="264"/>
    </row>
    <row r="531">
      <c r="M531" s="264"/>
    </row>
    <row r="532">
      <c r="M532" s="264"/>
    </row>
    <row r="533">
      <c r="M533" s="264"/>
    </row>
    <row r="534">
      <c r="M534" s="264"/>
    </row>
    <row r="535">
      <c r="M535" s="264"/>
    </row>
    <row r="536">
      <c r="M536" s="264"/>
    </row>
    <row r="537">
      <c r="M537" s="264"/>
    </row>
    <row r="538">
      <c r="M538" s="264"/>
    </row>
    <row r="539">
      <c r="M539" s="264"/>
    </row>
    <row r="540">
      <c r="M540" s="264"/>
    </row>
    <row r="541">
      <c r="M541" s="264"/>
    </row>
    <row r="542">
      <c r="M542" s="264"/>
    </row>
    <row r="543">
      <c r="M543" s="264"/>
    </row>
    <row r="544">
      <c r="M544" s="264"/>
    </row>
    <row r="545">
      <c r="M545" s="264"/>
    </row>
    <row r="546">
      <c r="M546" s="264"/>
    </row>
    <row r="547">
      <c r="M547" s="264"/>
    </row>
    <row r="548">
      <c r="M548" s="264"/>
    </row>
    <row r="549">
      <c r="M549" s="264"/>
    </row>
    <row r="550">
      <c r="M550" s="264"/>
    </row>
    <row r="551">
      <c r="M551" s="264"/>
    </row>
    <row r="552">
      <c r="M552" s="264"/>
    </row>
    <row r="553">
      <c r="M553" s="264"/>
    </row>
    <row r="554">
      <c r="M554" s="264"/>
    </row>
    <row r="555">
      <c r="M555" s="264"/>
    </row>
    <row r="556">
      <c r="M556" s="264"/>
    </row>
    <row r="557">
      <c r="M557" s="264"/>
    </row>
    <row r="558">
      <c r="M558" s="264"/>
    </row>
    <row r="559">
      <c r="M559" s="264"/>
    </row>
    <row r="560">
      <c r="M560" s="264"/>
    </row>
    <row r="561">
      <c r="M561" s="264"/>
    </row>
    <row r="562">
      <c r="M562" s="264"/>
    </row>
    <row r="563">
      <c r="M563" s="264"/>
    </row>
    <row r="564">
      <c r="M564" s="264"/>
    </row>
    <row r="565">
      <c r="M565" s="264"/>
    </row>
    <row r="566">
      <c r="M566" s="264"/>
    </row>
    <row r="567">
      <c r="M567" s="264"/>
    </row>
    <row r="568">
      <c r="M568" s="264"/>
    </row>
    <row r="569">
      <c r="M569" s="264"/>
    </row>
    <row r="570">
      <c r="M570" s="264"/>
    </row>
    <row r="571">
      <c r="M571" s="264"/>
    </row>
    <row r="572">
      <c r="M572" s="264"/>
    </row>
    <row r="573">
      <c r="M573" s="264"/>
    </row>
    <row r="574">
      <c r="M574" s="264"/>
    </row>
    <row r="575">
      <c r="M575" s="264"/>
    </row>
    <row r="576">
      <c r="M576" s="264"/>
    </row>
    <row r="577">
      <c r="M577" s="264"/>
    </row>
    <row r="578">
      <c r="M578" s="264"/>
    </row>
    <row r="579">
      <c r="M579" s="264"/>
    </row>
    <row r="580">
      <c r="M580" s="264"/>
    </row>
    <row r="581">
      <c r="M581" s="264"/>
    </row>
    <row r="582">
      <c r="M582" s="264"/>
    </row>
    <row r="583">
      <c r="M583" s="264"/>
    </row>
    <row r="584">
      <c r="M584" s="264"/>
    </row>
    <row r="585">
      <c r="M585" s="264"/>
    </row>
    <row r="586">
      <c r="M586" s="264"/>
    </row>
    <row r="587">
      <c r="M587" s="264"/>
    </row>
    <row r="588">
      <c r="M588" s="264"/>
    </row>
    <row r="589">
      <c r="M589" s="264"/>
    </row>
    <row r="590">
      <c r="M590" s="264"/>
    </row>
    <row r="591">
      <c r="M591" s="264"/>
    </row>
    <row r="592">
      <c r="M592" s="264"/>
    </row>
    <row r="593">
      <c r="M593" s="264"/>
    </row>
    <row r="594">
      <c r="M594" s="264"/>
    </row>
    <row r="595">
      <c r="M595" s="264"/>
    </row>
    <row r="596">
      <c r="M596" s="264"/>
    </row>
    <row r="597">
      <c r="M597" s="264"/>
    </row>
    <row r="598">
      <c r="M598" s="264"/>
    </row>
    <row r="599">
      <c r="M599" s="264"/>
    </row>
    <row r="600">
      <c r="M600" s="264"/>
    </row>
    <row r="601">
      <c r="M601" s="264"/>
    </row>
    <row r="602">
      <c r="M602" s="264"/>
    </row>
    <row r="603">
      <c r="M603" s="264"/>
    </row>
    <row r="604">
      <c r="M604" s="264"/>
    </row>
    <row r="605">
      <c r="M605" s="264"/>
    </row>
    <row r="606">
      <c r="M606" s="264"/>
    </row>
    <row r="607">
      <c r="M607" s="264"/>
    </row>
    <row r="608">
      <c r="M608" s="264"/>
    </row>
    <row r="609">
      <c r="M609" s="264"/>
    </row>
    <row r="610">
      <c r="M610" s="264"/>
    </row>
    <row r="611">
      <c r="M611" s="264"/>
    </row>
    <row r="612">
      <c r="M612" s="264"/>
    </row>
    <row r="613">
      <c r="M613" s="264"/>
    </row>
    <row r="614">
      <c r="M614" s="264"/>
    </row>
    <row r="615">
      <c r="M615" s="264"/>
    </row>
    <row r="616">
      <c r="M616" s="264"/>
    </row>
    <row r="617">
      <c r="M617" s="264"/>
    </row>
    <row r="618">
      <c r="M618" s="264"/>
    </row>
    <row r="619">
      <c r="M619" s="264"/>
    </row>
    <row r="620">
      <c r="M620" s="264"/>
    </row>
    <row r="621">
      <c r="M621" s="264"/>
    </row>
    <row r="622">
      <c r="M622" s="264"/>
    </row>
    <row r="623">
      <c r="M623" s="264"/>
    </row>
    <row r="624">
      <c r="M624" s="264"/>
    </row>
    <row r="625">
      <c r="M625" s="264"/>
    </row>
    <row r="626">
      <c r="M626" s="264"/>
    </row>
    <row r="627">
      <c r="M627" s="264"/>
    </row>
    <row r="628">
      <c r="M628" s="264"/>
    </row>
    <row r="629">
      <c r="M629" s="264"/>
    </row>
    <row r="630">
      <c r="M630" s="264"/>
    </row>
    <row r="631">
      <c r="M631" s="264"/>
    </row>
    <row r="632">
      <c r="M632" s="264"/>
    </row>
    <row r="633">
      <c r="M633" s="264"/>
    </row>
    <row r="634">
      <c r="M634" s="264"/>
    </row>
    <row r="635">
      <c r="M635" s="264"/>
    </row>
    <row r="636">
      <c r="M636" s="264"/>
    </row>
    <row r="637">
      <c r="M637" s="264"/>
    </row>
    <row r="638">
      <c r="M638" s="264"/>
    </row>
    <row r="639">
      <c r="M639" s="264"/>
    </row>
    <row r="640">
      <c r="M640" s="264"/>
    </row>
    <row r="641">
      <c r="M641" s="264"/>
    </row>
    <row r="642">
      <c r="M642" s="264"/>
    </row>
    <row r="643">
      <c r="M643" s="264"/>
    </row>
    <row r="644">
      <c r="M644" s="264"/>
    </row>
    <row r="645">
      <c r="M645" s="264"/>
    </row>
    <row r="646">
      <c r="M646" s="264"/>
    </row>
    <row r="647">
      <c r="M647" s="264"/>
    </row>
    <row r="648">
      <c r="M648" s="264"/>
    </row>
    <row r="649">
      <c r="M649" s="264"/>
    </row>
    <row r="650">
      <c r="M650" s="264"/>
    </row>
    <row r="651">
      <c r="M651" s="264"/>
    </row>
    <row r="652">
      <c r="M652" s="264"/>
    </row>
    <row r="653">
      <c r="M653" s="264"/>
    </row>
    <row r="654">
      <c r="M654" s="264"/>
    </row>
    <row r="655">
      <c r="M655" s="264"/>
    </row>
    <row r="656">
      <c r="M656" s="264"/>
    </row>
    <row r="657">
      <c r="M657" s="264"/>
    </row>
    <row r="658">
      <c r="M658" s="264"/>
    </row>
    <row r="659">
      <c r="M659" s="264"/>
    </row>
    <row r="660">
      <c r="M660" s="264"/>
    </row>
    <row r="661">
      <c r="M661" s="264"/>
    </row>
    <row r="662">
      <c r="M662" s="264"/>
    </row>
    <row r="663">
      <c r="M663" s="264"/>
    </row>
    <row r="664">
      <c r="M664" s="264"/>
    </row>
    <row r="665">
      <c r="M665" s="264"/>
    </row>
    <row r="666">
      <c r="M666" s="264"/>
    </row>
    <row r="667">
      <c r="M667" s="264"/>
    </row>
    <row r="668">
      <c r="M668" s="264"/>
    </row>
    <row r="669">
      <c r="M669" s="264"/>
    </row>
    <row r="670">
      <c r="M670" s="264"/>
    </row>
    <row r="671">
      <c r="M671" s="264"/>
    </row>
    <row r="672">
      <c r="M672" s="264"/>
    </row>
    <row r="673">
      <c r="M673" s="264"/>
    </row>
    <row r="674">
      <c r="M674" s="264"/>
    </row>
    <row r="675">
      <c r="M675" s="264"/>
    </row>
    <row r="676">
      <c r="M676" s="264"/>
    </row>
    <row r="677">
      <c r="M677" s="264"/>
    </row>
    <row r="678">
      <c r="M678" s="264"/>
    </row>
    <row r="679">
      <c r="M679" s="264"/>
    </row>
    <row r="680">
      <c r="M680" s="264"/>
    </row>
    <row r="681">
      <c r="M681" s="264"/>
    </row>
    <row r="682">
      <c r="M682" s="264"/>
    </row>
    <row r="683">
      <c r="M683" s="264"/>
    </row>
    <row r="684">
      <c r="M684" s="264"/>
    </row>
    <row r="685">
      <c r="M685" s="264"/>
    </row>
    <row r="686">
      <c r="M686" s="264"/>
    </row>
    <row r="687">
      <c r="M687" s="264"/>
    </row>
    <row r="688">
      <c r="M688" s="264"/>
    </row>
    <row r="689">
      <c r="M689" s="264"/>
    </row>
    <row r="690">
      <c r="M690" s="264"/>
    </row>
    <row r="691">
      <c r="M691" s="264"/>
    </row>
    <row r="692">
      <c r="M692" s="264"/>
    </row>
    <row r="693">
      <c r="M693" s="264"/>
    </row>
    <row r="694">
      <c r="M694" s="264"/>
    </row>
    <row r="695">
      <c r="M695" s="264"/>
    </row>
    <row r="696">
      <c r="M696" s="264"/>
    </row>
    <row r="697">
      <c r="M697" s="264"/>
    </row>
    <row r="698">
      <c r="M698" s="264"/>
    </row>
    <row r="699">
      <c r="M699" s="264"/>
    </row>
    <row r="700">
      <c r="M700" s="264"/>
    </row>
    <row r="701">
      <c r="M701" s="264"/>
    </row>
    <row r="702">
      <c r="M702" s="264"/>
    </row>
    <row r="703">
      <c r="M703" s="264"/>
    </row>
    <row r="704">
      <c r="M704" s="264"/>
    </row>
    <row r="705">
      <c r="M705" s="264"/>
    </row>
    <row r="706">
      <c r="M706" s="264"/>
    </row>
    <row r="707">
      <c r="M707" s="264"/>
    </row>
    <row r="708">
      <c r="M708" s="264"/>
    </row>
    <row r="709">
      <c r="M709" s="264"/>
    </row>
    <row r="710">
      <c r="M710" s="264"/>
    </row>
    <row r="711">
      <c r="M711" s="264"/>
    </row>
    <row r="712">
      <c r="M712" s="264"/>
    </row>
    <row r="713">
      <c r="M713" s="264"/>
    </row>
    <row r="714">
      <c r="M714" s="264"/>
    </row>
    <row r="715">
      <c r="M715" s="264"/>
    </row>
    <row r="716">
      <c r="M716" s="264"/>
    </row>
    <row r="717">
      <c r="M717" s="264"/>
    </row>
    <row r="718">
      <c r="M718" s="264"/>
    </row>
    <row r="719">
      <c r="M719" s="264"/>
    </row>
    <row r="720">
      <c r="M720" s="264"/>
    </row>
    <row r="721">
      <c r="M721" s="264"/>
    </row>
    <row r="722">
      <c r="M722" s="264"/>
    </row>
    <row r="723">
      <c r="M723" s="264"/>
    </row>
    <row r="724">
      <c r="M724" s="264"/>
    </row>
    <row r="725">
      <c r="M725" s="264"/>
    </row>
    <row r="726">
      <c r="M726" s="264"/>
    </row>
    <row r="727">
      <c r="M727" s="264"/>
    </row>
    <row r="728">
      <c r="M728" s="264"/>
    </row>
    <row r="729">
      <c r="M729" s="264"/>
    </row>
    <row r="730">
      <c r="M730" s="264"/>
    </row>
    <row r="731">
      <c r="M731" s="264"/>
    </row>
    <row r="732">
      <c r="M732" s="264"/>
    </row>
    <row r="733">
      <c r="M733" s="264"/>
    </row>
    <row r="734">
      <c r="M734" s="264"/>
    </row>
    <row r="735">
      <c r="M735" s="264"/>
    </row>
    <row r="736">
      <c r="M736" s="264"/>
    </row>
    <row r="737">
      <c r="M737" s="264"/>
    </row>
    <row r="738">
      <c r="M738" s="264"/>
    </row>
    <row r="739">
      <c r="M739" s="264"/>
    </row>
    <row r="740">
      <c r="M740" s="264"/>
    </row>
    <row r="741">
      <c r="M741" s="264"/>
    </row>
    <row r="742">
      <c r="M742" s="264"/>
    </row>
    <row r="743">
      <c r="M743" s="264"/>
    </row>
    <row r="744">
      <c r="M744" s="264"/>
    </row>
    <row r="745">
      <c r="M745" s="264"/>
    </row>
    <row r="746">
      <c r="M746" s="264"/>
    </row>
    <row r="747">
      <c r="M747" s="264"/>
    </row>
    <row r="748">
      <c r="M748" s="264"/>
    </row>
    <row r="749">
      <c r="M749" s="264"/>
    </row>
    <row r="750">
      <c r="M750" s="264"/>
    </row>
    <row r="751">
      <c r="M751" s="264"/>
    </row>
    <row r="752">
      <c r="M752" s="264"/>
    </row>
    <row r="753">
      <c r="M753" s="264"/>
    </row>
    <row r="754">
      <c r="M754" s="264"/>
    </row>
    <row r="755">
      <c r="M755" s="264"/>
    </row>
    <row r="756">
      <c r="M756" s="264"/>
    </row>
    <row r="757">
      <c r="M757" s="264"/>
    </row>
    <row r="758">
      <c r="M758" s="264"/>
    </row>
    <row r="759">
      <c r="M759" s="264"/>
    </row>
    <row r="760">
      <c r="M760" s="264"/>
    </row>
    <row r="761">
      <c r="M761" s="264"/>
    </row>
    <row r="762">
      <c r="M762" s="264"/>
    </row>
    <row r="763">
      <c r="M763" s="264"/>
    </row>
    <row r="764">
      <c r="M764" s="264"/>
    </row>
    <row r="765">
      <c r="M765" s="264"/>
    </row>
    <row r="766">
      <c r="M766" s="264"/>
    </row>
    <row r="767">
      <c r="M767" s="264"/>
    </row>
    <row r="768">
      <c r="M768" s="264"/>
    </row>
    <row r="769">
      <c r="M769" s="264"/>
    </row>
    <row r="770">
      <c r="M770" s="264"/>
    </row>
    <row r="771">
      <c r="M771" s="264"/>
    </row>
    <row r="772">
      <c r="M772" s="264"/>
    </row>
    <row r="773">
      <c r="M773" s="264"/>
    </row>
    <row r="774">
      <c r="M774" s="264"/>
    </row>
    <row r="775">
      <c r="M775" s="264"/>
    </row>
    <row r="776">
      <c r="M776" s="264"/>
    </row>
    <row r="777">
      <c r="M777" s="264"/>
    </row>
    <row r="778">
      <c r="M778" s="264"/>
    </row>
    <row r="779">
      <c r="M779" s="264"/>
    </row>
    <row r="780">
      <c r="M780" s="264"/>
    </row>
    <row r="781">
      <c r="M781" s="264"/>
    </row>
    <row r="782">
      <c r="M782" s="264"/>
    </row>
    <row r="783">
      <c r="M783" s="264"/>
    </row>
    <row r="784">
      <c r="M784" s="264"/>
    </row>
    <row r="785">
      <c r="M785" s="264"/>
    </row>
    <row r="786">
      <c r="M786" s="264"/>
    </row>
    <row r="787">
      <c r="M787" s="264"/>
    </row>
    <row r="788">
      <c r="M788" s="264"/>
    </row>
    <row r="789">
      <c r="M789" s="264"/>
    </row>
    <row r="790">
      <c r="M790" s="264"/>
    </row>
    <row r="791">
      <c r="M791" s="264"/>
    </row>
    <row r="792">
      <c r="M792" s="264"/>
    </row>
    <row r="793">
      <c r="M793" s="264"/>
    </row>
    <row r="794">
      <c r="M794" s="264"/>
    </row>
    <row r="795">
      <c r="M795" s="264"/>
    </row>
    <row r="796">
      <c r="M796" s="264"/>
    </row>
    <row r="797">
      <c r="M797" s="264"/>
    </row>
    <row r="798">
      <c r="M798" s="264"/>
    </row>
    <row r="799">
      <c r="M799" s="264"/>
    </row>
    <row r="800">
      <c r="M800" s="264"/>
    </row>
    <row r="801">
      <c r="M801" s="264"/>
    </row>
    <row r="802">
      <c r="M802" s="264"/>
    </row>
    <row r="803">
      <c r="M803" s="264"/>
    </row>
    <row r="804">
      <c r="M804" s="264"/>
    </row>
    <row r="805">
      <c r="M805" s="264"/>
    </row>
    <row r="806">
      <c r="M806" s="264"/>
    </row>
    <row r="807">
      <c r="M807" s="264"/>
    </row>
    <row r="808">
      <c r="M808" s="264"/>
    </row>
    <row r="809">
      <c r="M809" s="264"/>
    </row>
    <row r="810">
      <c r="M810" s="264"/>
    </row>
    <row r="811">
      <c r="M811" s="264"/>
    </row>
    <row r="812">
      <c r="M812" s="264"/>
    </row>
    <row r="813">
      <c r="M813" s="264"/>
    </row>
    <row r="814">
      <c r="M814" s="264"/>
    </row>
    <row r="815">
      <c r="M815" s="264"/>
    </row>
    <row r="816">
      <c r="M816" s="264"/>
    </row>
    <row r="817">
      <c r="M817" s="264"/>
    </row>
    <row r="818">
      <c r="M818" s="264"/>
    </row>
    <row r="819">
      <c r="M819" s="264"/>
    </row>
    <row r="820">
      <c r="M820" s="264"/>
    </row>
    <row r="821">
      <c r="M821" s="264"/>
    </row>
    <row r="822">
      <c r="M822" s="264"/>
    </row>
    <row r="823">
      <c r="M823" s="264"/>
    </row>
    <row r="824">
      <c r="M824" s="264"/>
    </row>
    <row r="825">
      <c r="M825" s="264"/>
    </row>
    <row r="826">
      <c r="M826" s="264"/>
    </row>
    <row r="827">
      <c r="M827" s="264"/>
    </row>
    <row r="828">
      <c r="M828" s="264"/>
    </row>
    <row r="829">
      <c r="M829" s="264"/>
    </row>
    <row r="830">
      <c r="M830" s="264"/>
    </row>
    <row r="831">
      <c r="M831" s="264"/>
    </row>
    <row r="832">
      <c r="M832" s="264"/>
    </row>
    <row r="833">
      <c r="M833" s="264"/>
    </row>
    <row r="834">
      <c r="M834" s="264"/>
    </row>
    <row r="835">
      <c r="M835" s="264"/>
    </row>
    <row r="836">
      <c r="M836" s="264"/>
    </row>
    <row r="837">
      <c r="M837" s="264"/>
    </row>
    <row r="838">
      <c r="M838" s="264"/>
    </row>
    <row r="839">
      <c r="M839" s="264"/>
    </row>
    <row r="840">
      <c r="M840" s="264"/>
    </row>
    <row r="841">
      <c r="M841" s="264"/>
    </row>
    <row r="842">
      <c r="M842" s="264"/>
    </row>
    <row r="843">
      <c r="M843" s="264"/>
    </row>
    <row r="844">
      <c r="M844" s="264"/>
    </row>
    <row r="845">
      <c r="M845" s="264"/>
    </row>
    <row r="846">
      <c r="M846" s="264"/>
    </row>
    <row r="847">
      <c r="M847" s="264"/>
    </row>
    <row r="848">
      <c r="M848" s="264"/>
    </row>
    <row r="849">
      <c r="M849" s="264"/>
    </row>
    <row r="850">
      <c r="M850" s="264"/>
    </row>
    <row r="851">
      <c r="M851" s="264"/>
    </row>
    <row r="852">
      <c r="M852" s="264"/>
    </row>
    <row r="853">
      <c r="M853" s="264"/>
    </row>
    <row r="854">
      <c r="M854" s="264"/>
    </row>
    <row r="855">
      <c r="M855" s="264"/>
    </row>
    <row r="856">
      <c r="M856" s="264"/>
    </row>
    <row r="857">
      <c r="M857" s="264"/>
    </row>
    <row r="858">
      <c r="M858" s="264"/>
    </row>
    <row r="859">
      <c r="M859" s="264"/>
    </row>
    <row r="860">
      <c r="M860" s="264"/>
    </row>
    <row r="861">
      <c r="M861" s="264"/>
    </row>
    <row r="862">
      <c r="M862" s="264"/>
    </row>
    <row r="863">
      <c r="M863" s="264"/>
    </row>
    <row r="864">
      <c r="M864" s="264"/>
    </row>
    <row r="865">
      <c r="M865" s="264"/>
    </row>
    <row r="866">
      <c r="M866" s="264"/>
    </row>
    <row r="867">
      <c r="M867" s="264"/>
    </row>
    <row r="868">
      <c r="M868" s="264"/>
    </row>
    <row r="869">
      <c r="M869" s="264"/>
    </row>
    <row r="870">
      <c r="M870" s="264"/>
    </row>
    <row r="871">
      <c r="M871" s="264"/>
    </row>
    <row r="872">
      <c r="M872" s="264"/>
    </row>
    <row r="873">
      <c r="M873" s="264"/>
    </row>
    <row r="874">
      <c r="M874" s="264"/>
    </row>
    <row r="875">
      <c r="M875" s="264"/>
    </row>
    <row r="876">
      <c r="M876" s="264"/>
    </row>
    <row r="877">
      <c r="M877" s="264"/>
    </row>
    <row r="878">
      <c r="M878" s="264"/>
    </row>
    <row r="879">
      <c r="M879" s="264"/>
    </row>
    <row r="880">
      <c r="M880" s="264"/>
    </row>
    <row r="881">
      <c r="M881" s="264"/>
    </row>
    <row r="882">
      <c r="M882" s="264"/>
    </row>
    <row r="883">
      <c r="M883" s="264"/>
    </row>
    <row r="884">
      <c r="M884" s="264"/>
    </row>
    <row r="885">
      <c r="M885" s="264"/>
    </row>
    <row r="886">
      <c r="M886" s="264"/>
    </row>
    <row r="887">
      <c r="M887" s="264"/>
    </row>
    <row r="888">
      <c r="M888" s="264"/>
    </row>
    <row r="889">
      <c r="M889" s="264"/>
    </row>
    <row r="890">
      <c r="M890" s="264"/>
    </row>
    <row r="891">
      <c r="M891" s="264"/>
    </row>
    <row r="892">
      <c r="M892" s="264"/>
    </row>
    <row r="893">
      <c r="M893" s="264"/>
    </row>
    <row r="894">
      <c r="M894" s="264"/>
    </row>
    <row r="895">
      <c r="M895" s="264"/>
    </row>
    <row r="896">
      <c r="M896" s="264"/>
    </row>
    <row r="897">
      <c r="M897" s="264"/>
    </row>
    <row r="898">
      <c r="M898" s="264"/>
    </row>
    <row r="899">
      <c r="M899" s="264"/>
    </row>
    <row r="900">
      <c r="M900" s="264"/>
    </row>
    <row r="901">
      <c r="M901" s="264"/>
    </row>
    <row r="902">
      <c r="M902" s="264"/>
    </row>
    <row r="903">
      <c r="M903" s="264"/>
    </row>
    <row r="904">
      <c r="M904" s="264"/>
    </row>
    <row r="905">
      <c r="M905" s="264"/>
    </row>
    <row r="906">
      <c r="M906" s="264"/>
    </row>
    <row r="907">
      <c r="M907" s="264"/>
    </row>
    <row r="908">
      <c r="M908" s="264"/>
    </row>
    <row r="909">
      <c r="M909" s="264"/>
    </row>
    <row r="910">
      <c r="M910" s="264"/>
    </row>
    <row r="911">
      <c r="M911" s="264"/>
    </row>
    <row r="912">
      <c r="M912" s="264"/>
    </row>
    <row r="913">
      <c r="M913" s="264"/>
    </row>
    <row r="914">
      <c r="M914" s="264"/>
    </row>
    <row r="915">
      <c r="M915" s="264"/>
    </row>
    <row r="916">
      <c r="M916" s="264"/>
    </row>
    <row r="917">
      <c r="M917" s="264"/>
    </row>
    <row r="918">
      <c r="M918" s="264"/>
    </row>
    <row r="919">
      <c r="M919" s="264"/>
    </row>
    <row r="920">
      <c r="M920" s="264"/>
    </row>
    <row r="921">
      <c r="M921" s="264"/>
    </row>
    <row r="922">
      <c r="M922" s="264"/>
    </row>
    <row r="923">
      <c r="M923" s="264"/>
    </row>
    <row r="924">
      <c r="M924" s="264"/>
    </row>
    <row r="925">
      <c r="M925" s="264"/>
    </row>
    <row r="926">
      <c r="M926" s="264"/>
    </row>
    <row r="927">
      <c r="M927" s="264"/>
    </row>
    <row r="928">
      <c r="M928" s="264"/>
    </row>
    <row r="929">
      <c r="M929" s="264"/>
    </row>
    <row r="930">
      <c r="M930" s="264"/>
    </row>
    <row r="931">
      <c r="M931" s="264"/>
    </row>
    <row r="932">
      <c r="M932" s="264"/>
    </row>
    <row r="933">
      <c r="M933" s="264"/>
    </row>
    <row r="934">
      <c r="M934" s="264"/>
    </row>
    <row r="935">
      <c r="M935" s="264"/>
    </row>
    <row r="936">
      <c r="M936" s="264"/>
    </row>
    <row r="937">
      <c r="M937" s="264"/>
    </row>
    <row r="938">
      <c r="M938" s="264"/>
    </row>
    <row r="939">
      <c r="M939" s="264"/>
    </row>
    <row r="940">
      <c r="M940" s="264"/>
    </row>
    <row r="941">
      <c r="M941" s="264"/>
    </row>
    <row r="942">
      <c r="M942" s="264"/>
    </row>
    <row r="943">
      <c r="M943" s="264"/>
    </row>
    <row r="944">
      <c r="M944" s="264"/>
    </row>
    <row r="945">
      <c r="M945" s="264"/>
    </row>
    <row r="946">
      <c r="M946" s="264"/>
    </row>
    <row r="947">
      <c r="M947" s="264"/>
    </row>
    <row r="948">
      <c r="M948" s="264"/>
    </row>
    <row r="949">
      <c r="M949" s="264"/>
    </row>
    <row r="950">
      <c r="M950" s="264"/>
    </row>
    <row r="951">
      <c r="M951" s="264"/>
    </row>
    <row r="952">
      <c r="M952" s="264"/>
    </row>
    <row r="953">
      <c r="M953" s="264"/>
    </row>
    <row r="954">
      <c r="M954" s="264"/>
    </row>
    <row r="955">
      <c r="M955" s="264"/>
    </row>
    <row r="956">
      <c r="M956" s="264"/>
    </row>
    <row r="957">
      <c r="M957" s="264"/>
    </row>
    <row r="958">
      <c r="M958" s="264"/>
    </row>
    <row r="959">
      <c r="M959" s="264"/>
    </row>
    <row r="960">
      <c r="M960" s="264"/>
    </row>
    <row r="961">
      <c r="M961" s="264"/>
    </row>
    <row r="962">
      <c r="M962" s="264"/>
    </row>
    <row r="963">
      <c r="M963" s="264"/>
    </row>
    <row r="964">
      <c r="M964" s="264"/>
    </row>
    <row r="965">
      <c r="M965" s="264"/>
    </row>
    <row r="966">
      <c r="M966" s="264"/>
    </row>
    <row r="967">
      <c r="M967" s="264"/>
    </row>
    <row r="968">
      <c r="M968" s="264"/>
    </row>
    <row r="969">
      <c r="M969" s="264"/>
    </row>
    <row r="970">
      <c r="M970" s="264"/>
    </row>
    <row r="971">
      <c r="M971" s="264"/>
    </row>
    <row r="972">
      <c r="M972" s="264"/>
    </row>
    <row r="973">
      <c r="M973" s="264"/>
    </row>
    <row r="974">
      <c r="M974" s="264"/>
    </row>
    <row r="975">
      <c r="M975" s="264"/>
    </row>
    <row r="976">
      <c r="M976" s="264"/>
    </row>
    <row r="977">
      <c r="M977" s="264"/>
    </row>
    <row r="978">
      <c r="M978" s="264"/>
    </row>
    <row r="979">
      <c r="M979" s="264"/>
    </row>
    <row r="980">
      <c r="M980" s="264"/>
    </row>
    <row r="981">
      <c r="M981" s="264"/>
    </row>
    <row r="982">
      <c r="M982" s="264"/>
    </row>
    <row r="983">
      <c r="M983" s="264"/>
    </row>
    <row r="984">
      <c r="M984" s="264"/>
    </row>
    <row r="985">
      <c r="M985" s="264"/>
    </row>
    <row r="986">
      <c r="M986" s="264"/>
    </row>
    <row r="987">
      <c r="M987" s="264"/>
    </row>
    <row r="988">
      <c r="M988" s="264"/>
    </row>
    <row r="989">
      <c r="M989" s="264"/>
    </row>
    <row r="990">
      <c r="M990" s="264"/>
    </row>
    <row r="991">
      <c r="M991" s="264"/>
    </row>
    <row r="992">
      <c r="M992" s="264"/>
    </row>
    <row r="993">
      <c r="M993" s="264"/>
    </row>
    <row r="994">
      <c r="M994" s="264"/>
    </row>
    <row r="995">
      <c r="M995" s="264"/>
    </row>
    <row r="996">
      <c r="M996" s="264"/>
    </row>
    <row r="997">
      <c r="M997" s="264"/>
    </row>
    <row r="998">
      <c r="M998" s="264"/>
    </row>
    <row r="999">
      <c r="M999" s="264"/>
    </row>
    <row r="1000">
      <c r="M1000" s="264"/>
    </row>
  </sheetData>
  <mergeCells count="2">
    <mergeCell ref="M59:M63"/>
    <mergeCell ref="M64:M6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">
      <c r="B2" s="140" t="s">
        <v>647</v>
      </c>
      <c r="C2" s="135" t="s">
        <v>648</v>
      </c>
    </row>
    <row r="4">
      <c r="B4" s="248" t="s">
        <v>649</v>
      </c>
    </row>
    <row r="7">
      <c r="A7" s="162" t="s">
        <v>650</v>
      </c>
    </row>
    <row r="21" ht="15.75" customHeight="1">
      <c r="E21" s="162" t="s">
        <v>651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hidden="1" min="2" max="6" width="8.71"/>
    <col customWidth="1" min="7" max="7" width="13.71"/>
    <col customWidth="1" min="8" max="8" width="4.57"/>
    <col customWidth="1" min="9" max="9" width="11.86"/>
    <col customWidth="1" min="10" max="10" width="9.0"/>
    <col customWidth="1" min="11" max="11" width="16.0"/>
    <col customWidth="1" min="12" max="13" width="8.71"/>
    <col customWidth="1" min="14" max="17" width="12.0"/>
    <col customWidth="1" min="18" max="18" width="17.0"/>
  </cols>
  <sheetData>
    <row r="2">
      <c r="L2" s="288" t="s">
        <v>652</v>
      </c>
      <c r="M2" s="161"/>
      <c r="N2" s="161"/>
      <c r="Q2" s="135" t="s">
        <v>653</v>
      </c>
    </row>
    <row r="3">
      <c r="Q3" s="135" t="s">
        <v>654</v>
      </c>
    </row>
    <row r="4">
      <c r="G4" s="140" t="s">
        <v>655</v>
      </c>
      <c r="M4" s="140" t="s">
        <v>656</v>
      </c>
    </row>
    <row r="6">
      <c r="H6" s="135" t="s">
        <v>657</v>
      </c>
      <c r="N6" s="135" t="s">
        <v>658</v>
      </c>
      <c r="O6" s="135" t="s">
        <v>659</v>
      </c>
      <c r="P6" s="135" t="s">
        <v>660</v>
      </c>
      <c r="Q6" s="135" t="s">
        <v>661</v>
      </c>
    </row>
    <row r="7">
      <c r="G7" s="289" t="s">
        <v>445</v>
      </c>
      <c r="H7" s="290">
        <v>0.05</v>
      </c>
      <c r="I7" s="289" t="s">
        <v>662</v>
      </c>
      <c r="J7" s="289" t="s">
        <v>663</v>
      </c>
      <c r="M7" s="135" t="s">
        <v>445</v>
      </c>
      <c r="N7" s="262">
        <v>0.15</v>
      </c>
      <c r="O7" s="262">
        <v>0.01</v>
      </c>
      <c r="P7" s="262">
        <v>0.1</v>
      </c>
      <c r="Q7" s="262">
        <v>0.2</v>
      </c>
      <c r="R7" s="289" t="s">
        <v>664</v>
      </c>
    </row>
    <row r="8">
      <c r="G8" s="164" t="s">
        <v>451</v>
      </c>
      <c r="H8" s="291">
        <v>0.5</v>
      </c>
      <c r="I8" s="164" t="s">
        <v>665</v>
      </c>
      <c r="J8" s="164" t="s">
        <v>666</v>
      </c>
      <c r="K8" s="135" t="s">
        <v>667</v>
      </c>
      <c r="M8" s="135" t="s">
        <v>451</v>
      </c>
      <c r="N8" s="292">
        <v>0.5</v>
      </c>
      <c r="O8" s="292">
        <v>0.49</v>
      </c>
      <c r="P8" s="292">
        <v>0.48</v>
      </c>
      <c r="Q8" s="292">
        <v>0.5</v>
      </c>
      <c r="R8" s="293" t="s">
        <v>668</v>
      </c>
    </row>
    <row r="12">
      <c r="G12" s="155" t="s">
        <v>669</v>
      </c>
    </row>
    <row r="14">
      <c r="H14" s="140" t="s">
        <v>670</v>
      </c>
      <c r="N14" s="135" t="s">
        <v>658</v>
      </c>
      <c r="O14" s="135" t="s">
        <v>659</v>
      </c>
      <c r="P14" s="135" t="s">
        <v>660</v>
      </c>
      <c r="Q14" s="135" t="s">
        <v>661</v>
      </c>
    </row>
    <row r="15">
      <c r="G15" s="135" t="s">
        <v>458</v>
      </c>
      <c r="H15" s="262">
        <v>0.07</v>
      </c>
      <c r="I15" s="155" t="s">
        <v>663</v>
      </c>
      <c r="N15" s="262">
        <v>0.06</v>
      </c>
      <c r="O15" s="262">
        <v>0.07</v>
      </c>
      <c r="P15" s="294">
        <v>0.065</v>
      </c>
      <c r="Q15" s="294">
        <v>0.072</v>
      </c>
      <c r="R15" s="155" t="s">
        <v>668</v>
      </c>
    </row>
    <row r="18">
      <c r="G18" s="140" t="s">
        <v>671</v>
      </c>
    </row>
    <row r="20">
      <c r="G20" s="156" t="s">
        <v>672</v>
      </c>
      <c r="H20" s="156"/>
      <c r="I20" s="156"/>
    </row>
    <row r="21" ht="15.75" customHeight="1"/>
    <row r="22" ht="15.75" customHeight="1">
      <c r="G22" s="289" t="s">
        <v>445</v>
      </c>
      <c r="H22" s="290">
        <v>0.05</v>
      </c>
      <c r="I22" s="289" t="s">
        <v>662</v>
      </c>
      <c r="J22" s="289" t="s">
        <v>663</v>
      </c>
      <c r="M22" s="135" t="s">
        <v>445</v>
      </c>
      <c r="N22" s="262">
        <v>0.15</v>
      </c>
      <c r="O22" s="262">
        <v>0.01</v>
      </c>
      <c r="P22" s="262">
        <v>0.1</v>
      </c>
      <c r="Q22" s="262">
        <v>0.2</v>
      </c>
      <c r="R22" s="295" t="s">
        <v>664</v>
      </c>
    </row>
    <row r="23" ht="15.75" customHeight="1"/>
    <row r="24" ht="15.75" customHeight="1">
      <c r="G24" s="296" t="s">
        <v>673</v>
      </c>
      <c r="H24" s="67"/>
      <c r="I24" s="67"/>
      <c r="J24" s="67"/>
      <c r="M24" s="297" t="s">
        <v>674</v>
      </c>
      <c r="N24" s="67"/>
      <c r="O24" s="67"/>
      <c r="P24" s="67"/>
      <c r="Q24" s="67"/>
    </row>
    <row r="25" ht="15.75" customHeight="1"/>
    <row r="26" ht="15.75" customHeight="1">
      <c r="G26" s="140" t="s">
        <v>675</v>
      </c>
    </row>
    <row r="27" ht="15.75" customHeight="1"/>
    <row r="28" ht="15.75" customHeight="1">
      <c r="G28" s="135" t="s">
        <v>676</v>
      </c>
      <c r="J28" s="135" t="s">
        <v>677</v>
      </c>
    </row>
    <row r="29" ht="15.75" customHeight="1">
      <c r="G29" s="135" t="s">
        <v>678</v>
      </c>
      <c r="J29" s="135" t="s">
        <v>679</v>
      </c>
    </row>
    <row r="30" ht="15.75" customHeight="1">
      <c r="G30" s="135" t="s">
        <v>680</v>
      </c>
      <c r="J30" s="135" t="s">
        <v>681</v>
      </c>
    </row>
    <row r="31" ht="15.75" customHeight="1"/>
    <row r="32" ht="15.75" customHeight="1"/>
    <row r="33" ht="15.75" customHeight="1"/>
    <row r="34" ht="15.75" customHeight="1">
      <c r="G34" s="298" t="s">
        <v>682</v>
      </c>
      <c r="H34" s="299"/>
      <c r="I34" s="299"/>
    </row>
    <row r="35" ht="15.75" customHeight="1"/>
    <row r="36" ht="15.75" customHeight="1">
      <c r="G36" s="164" t="s">
        <v>451</v>
      </c>
      <c r="H36" s="291">
        <v>0.5</v>
      </c>
      <c r="I36" s="164" t="s">
        <v>665</v>
      </c>
      <c r="J36" s="164" t="s">
        <v>666</v>
      </c>
      <c r="K36" s="135" t="s">
        <v>667</v>
      </c>
      <c r="M36" s="135" t="s">
        <v>451</v>
      </c>
      <c r="N36" s="292">
        <v>0.5</v>
      </c>
      <c r="O36" s="292">
        <v>0.49</v>
      </c>
      <c r="P36" s="292">
        <v>0.48</v>
      </c>
      <c r="Q36" s="292">
        <v>0.5</v>
      </c>
      <c r="R36" s="293" t="s">
        <v>668</v>
      </c>
    </row>
    <row r="37" ht="15.75" customHeight="1"/>
    <row r="38" ht="15.75" customHeight="1">
      <c r="G38" s="135" t="s">
        <v>683</v>
      </c>
    </row>
    <row r="39" ht="15.75" customHeight="1"/>
    <row r="40" ht="15.75" customHeight="1">
      <c r="G40" s="135" t="s">
        <v>684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24:J24"/>
    <mergeCell ref="M24:Q24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57"/>
    <col hidden="1" min="3" max="6" width="14.43"/>
    <col customWidth="1" min="7" max="7" width="51.14"/>
    <col customWidth="1" min="10" max="10" width="18.86"/>
    <col customWidth="1" min="11" max="11" width="25.0"/>
  </cols>
  <sheetData>
    <row r="2">
      <c r="B2" s="21" t="s">
        <v>685</v>
      </c>
      <c r="G2" s="254" t="s">
        <v>143</v>
      </c>
      <c r="H2" s="254" t="s">
        <v>145</v>
      </c>
      <c r="I2" s="254" t="s">
        <v>339</v>
      </c>
      <c r="J2" s="254" t="s">
        <v>340</v>
      </c>
      <c r="K2" s="254" t="s">
        <v>112</v>
      </c>
    </row>
    <row r="3">
      <c r="G3" s="300" t="s">
        <v>686</v>
      </c>
      <c r="H3" s="301"/>
      <c r="I3" s="301"/>
      <c r="J3" s="302"/>
      <c r="K3" s="254" t="s">
        <v>687</v>
      </c>
    </row>
    <row r="4">
      <c r="B4" s="162" t="s">
        <v>688</v>
      </c>
      <c r="G4" s="254"/>
      <c r="H4" s="254"/>
      <c r="I4" s="254"/>
      <c r="J4" s="254"/>
      <c r="K4" s="254"/>
    </row>
    <row r="5">
      <c r="B5" s="162" t="s">
        <v>689</v>
      </c>
      <c r="G5" s="254"/>
      <c r="H5" s="254"/>
      <c r="I5" s="254"/>
      <c r="J5" s="254"/>
      <c r="K5" s="254"/>
    </row>
    <row r="8">
      <c r="B8" s="21" t="s">
        <v>690</v>
      </c>
      <c r="G8" s="254" t="s">
        <v>143</v>
      </c>
      <c r="H8" s="254" t="s">
        <v>145</v>
      </c>
      <c r="I8" s="254" t="s">
        <v>339</v>
      </c>
      <c r="J8" s="254" t="s">
        <v>340</v>
      </c>
      <c r="K8" s="162"/>
      <c r="L8" s="254" t="s">
        <v>641</v>
      </c>
    </row>
    <row r="9">
      <c r="B9" s="162" t="s">
        <v>691</v>
      </c>
      <c r="G9" s="300" t="s">
        <v>692</v>
      </c>
      <c r="H9" s="301"/>
      <c r="I9" s="301"/>
      <c r="J9" s="302"/>
      <c r="K9" s="162"/>
      <c r="L9" s="254" t="s">
        <v>693</v>
      </c>
    </row>
    <row r="10">
      <c r="B10" s="162" t="s">
        <v>694</v>
      </c>
      <c r="G10" s="254"/>
      <c r="H10" s="254"/>
      <c r="I10" s="254"/>
      <c r="J10" s="254"/>
      <c r="L10" s="254"/>
    </row>
    <row r="11">
      <c r="G11" s="254"/>
      <c r="H11" s="254"/>
      <c r="I11" s="254"/>
      <c r="J11" s="254"/>
      <c r="L11" s="254"/>
    </row>
    <row r="15">
      <c r="B15" s="21" t="s">
        <v>695</v>
      </c>
    </row>
    <row r="16">
      <c r="B16" s="162" t="s">
        <v>696</v>
      </c>
    </row>
    <row r="18">
      <c r="B18" s="162" t="s">
        <v>697</v>
      </c>
    </row>
    <row r="19">
      <c r="B19" s="162" t="s">
        <v>698</v>
      </c>
    </row>
    <row r="21">
      <c r="J21" s="263" t="s">
        <v>699</v>
      </c>
      <c r="K21" s="303">
        <v>45293.0</v>
      </c>
    </row>
    <row r="22">
      <c r="J22" s="263" t="s">
        <v>700</v>
      </c>
      <c r="K22" s="263">
        <v>3.0</v>
      </c>
    </row>
    <row r="23">
      <c r="J23" s="263" t="s">
        <v>701</v>
      </c>
      <c r="K23" s="303">
        <v>45387.0</v>
      </c>
    </row>
    <row r="24">
      <c r="G24" s="304" t="s">
        <v>702</v>
      </c>
      <c r="H24" s="254" t="s">
        <v>703</v>
      </c>
      <c r="I24" s="254" t="s">
        <v>703</v>
      </c>
    </row>
    <row r="25">
      <c r="G25" s="305" t="s">
        <v>704</v>
      </c>
      <c r="H25" s="254">
        <v>1.0</v>
      </c>
      <c r="I25" s="254">
        <v>1.0</v>
      </c>
      <c r="M25" s="162" t="s">
        <v>703</v>
      </c>
      <c r="N25" s="162" t="s">
        <v>705</v>
      </c>
    </row>
    <row r="26">
      <c r="G26" s="304" t="s">
        <v>706</v>
      </c>
      <c r="H26" s="254">
        <v>2.0</v>
      </c>
      <c r="I26" s="254">
        <v>2.0</v>
      </c>
      <c r="M26" s="162">
        <v>1.0</v>
      </c>
      <c r="N26" s="162" t="s">
        <v>707</v>
      </c>
    </row>
    <row r="27">
      <c r="G27" s="304" t="s">
        <v>708</v>
      </c>
      <c r="H27" s="254">
        <v>3.0</v>
      </c>
      <c r="I27" s="254">
        <v>3.0</v>
      </c>
      <c r="M27" s="162">
        <v>2.0</v>
      </c>
      <c r="N27" s="162" t="s">
        <v>709</v>
      </c>
    </row>
    <row r="28">
      <c r="G28" s="162" t="s">
        <v>12</v>
      </c>
      <c r="H28" s="162" t="s">
        <v>710</v>
      </c>
      <c r="I28" s="263" t="s">
        <v>711</v>
      </c>
      <c r="M28" s="162">
        <v>3.0</v>
      </c>
      <c r="N28" s="162" t="s">
        <v>712</v>
      </c>
    </row>
    <row r="29">
      <c r="G29" s="254" t="s">
        <v>713</v>
      </c>
      <c r="H29" s="306"/>
      <c r="I29" s="263">
        <v>1.0</v>
      </c>
    </row>
    <row r="30">
      <c r="G30" s="254" t="s">
        <v>12</v>
      </c>
      <c r="H30" s="306"/>
      <c r="I30" s="263">
        <v>1.0</v>
      </c>
    </row>
    <row r="31">
      <c r="G31" s="254"/>
      <c r="H31" s="306"/>
      <c r="I31" s="263">
        <v>2.0</v>
      </c>
    </row>
    <row r="32">
      <c r="G32" s="254"/>
      <c r="H32" s="306"/>
      <c r="I32" s="263">
        <v>3.0</v>
      </c>
    </row>
  </sheetData>
  <mergeCells count="2">
    <mergeCell ref="G3:J3"/>
    <mergeCell ref="G9:J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9.86"/>
    <col customWidth="1" min="2" max="2" width="35.29"/>
    <col customWidth="1" min="3" max="3" width="34.43"/>
    <col customWidth="1" min="4" max="4" width="25.57"/>
    <col customWidth="1" min="5" max="5" width="32.43"/>
    <col customWidth="1" min="6" max="6" width="20.57"/>
    <col customWidth="1" min="7" max="17" width="9.14"/>
    <col customWidth="1" min="18" max="18" width="20.0"/>
    <col customWidth="1" min="19" max="23" width="9.14"/>
    <col customWidth="1" min="24" max="24" width="14.86"/>
    <col customWidth="1" min="25" max="25" width="18.29"/>
    <col customWidth="1" min="26" max="28" width="9.14"/>
  </cols>
  <sheetData>
    <row r="1" ht="14.25" customHeight="1">
      <c r="A1" s="22" t="s">
        <v>72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25" customHeight="1">
      <c r="A2" s="23" t="s">
        <v>73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25" customHeight="1">
      <c r="A3" s="24" t="s">
        <v>74</v>
      </c>
      <c r="B3" s="24" t="s">
        <v>75</v>
      </c>
      <c r="C3" s="24" t="s">
        <v>76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ht="64.5" customHeight="1">
      <c r="A4" s="26" t="s">
        <v>77</v>
      </c>
      <c r="B4" s="27" t="s">
        <v>78</v>
      </c>
      <c r="C4" s="28" t="s">
        <v>79</v>
      </c>
      <c r="D4" s="22" t="s">
        <v>80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9" t="s">
        <v>81</v>
      </c>
      <c r="Y4" s="29" t="s">
        <v>82</v>
      </c>
      <c r="Z4" s="22" t="s">
        <v>83</v>
      </c>
      <c r="AA4" s="23"/>
      <c r="AB4" s="23"/>
    </row>
    <row r="5" ht="14.25" customHeight="1">
      <c r="A5" s="23"/>
      <c r="B5" s="23"/>
      <c r="C5" s="30" t="s">
        <v>84</v>
      </c>
      <c r="D5" s="22" t="s">
        <v>85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31" t="s">
        <v>86</v>
      </c>
      <c r="R5" s="31" t="s">
        <v>87</v>
      </c>
      <c r="S5" s="23"/>
      <c r="T5" s="23"/>
      <c r="U5" s="23"/>
      <c r="V5" s="23"/>
      <c r="W5" s="22" t="s">
        <v>88</v>
      </c>
      <c r="X5" s="32" t="s">
        <v>89</v>
      </c>
      <c r="Y5" s="33" t="s">
        <v>90</v>
      </c>
      <c r="Z5" s="23"/>
      <c r="AA5" s="23"/>
      <c r="AB5" s="23"/>
    </row>
    <row r="6" ht="14.2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31" t="s">
        <v>91</v>
      </c>
      <c r="R6" s="31" t="s">
        <v>92</v>
      </c>
      <c r="S6" s="23"/>
      <c r="T6" s="23"/>
      <c r="U6" s="23"/>
      <c r="V6" s="23"/>
      <c r="W6" s="34">
        <v>44562.0</v>
      </c>
      <c r="X6" s="35">
        <v>200.0</v>
      </c>
      <c r="Y6" s="36">
        <f t="shared" ref="Y6:Y16" si="1">IF(X6&gt;150,1,0)</f>
        <v>1</v>
      </c>
      <c r="Z6" s="23"/>
      <c r="AA6" s="23"/>
      <c r="AB6" s="23"/>
    </row>
    <row r="7" ht="14.25" customHeight="1">
      <c r="A7" s="37" t="s">
        <v>93</v>
      </c>
      <c r="B7" s="23" t="s">
        <v>94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34">
        <f t="shared" ref="W7:W16" si="2">W6+1</f>
        <v>44563</v>
      </c>
      <c r="X7" s="35">
        <v>128.0</v>
      </c>
      <c r="Y7" s="36">
        <f t="shared" si="1"/>
        <v>0</v>
      </c>
      <c r="Z7" s="23" t="s">
        <v>95</v>
      </c>
      <c r="AA7" s="23"/>
      <c r="AB7" s="23"/>
    </row>
    <row r="8" ht="14.25" customHeight="1">
      <c r="A8" s="23" t="s">
        <v>96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34">
        <f t="shared" si="2"/>
        <v>44564</v>
      </c>
      <c r="X8" s="35">
        <v>110.0</v>
      </c>
      <c r="Y8" s="36">
        <f t="shared" si="1"/>
        <v>0</v>
      </c>
      <c r="Z8" s="23"/>
      <c r="AA8" s="23"/>
      <c r="AB8" s="23"/>
    </row>
    <row r="9" ht="14.25" customHeight="1">
      <c r="A9" s="38" t="s">
        <v>97</v>
      </c>
      <c r="B9" s="22" t="s">
        <v>98</v>
      </c>
      <c r="C9" s="22" t="s">
        <v>56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31" t="s">
        <v>99</v>
      </c>
      <c r="R9" s="31" t="s">
        <v>100</v>
      </c>
      <c r="S9" s="31" t="s">
        <v>101</v>
      </c>
      <c r="T9" s="23"/>
      <c r="U9" s="23"/>
      <c r="V9" s="23"/>
      <c r="W9" s="34">
        <f t="shared" si="2"/>
        <v>44565</v>
      </c>
      <c r="X9" s="35">
        <v>167.0</v>
      </c>
      <c r="Y9" s="36">
        <f t="shared" si="1"/>
        <v>1</v>
      </c>
      <c r="Z9" s="23"/>
      <c r="AA9" s="23"/>
      <c r="AB9" s="23"/>
    </row>
    <row r="10" ht="14.25" customHeight="1">
      <c r="A10" s="23" t="s">
        <v>102</v>
      </c>
      <c r="B10" s="22" t="s">
        <v>103</v>
      </c>
      <c r="C10" s="22" t="s">
        <v>104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31" t="s">
        <v>105</v>
      </c>
      <c r="R10" s="31" t="s">
        <v>106</v>
      </c>
      <c r="S10" s="31" t="s">
        <v>107</v>
      </c>
      <c r="T10" s="23"/>
      <c r="U10" s="23"/>
      <c r="V10" s="23"/>
      <c r="W10" s="34">
        <f t="shared" si="2"/>
        <v>44566</v>
      </c>
      <c r="X10" s="35">
        <v>192.0</v>
      </c>
      <c r="Y10" s="36">
        <f t="shared" si="1"/>
        <v>1</v>
      </c>
      <c r="Z10" s="23"/>
      <c r="AA10" s="23"/>
      <c r="AB10" s="23"/>
    </row>
    <row r="11" ht="14.25" customHeight="1">
      <c r="A11" s="23" t="s">
        <v>108</v>
      </c>
      <c r="B11" s="23" t="s">
        <v>109</v>
      </c>
      <c r="C11" s="23"/>
      <c r="D11" s="23" t="s">
        <v>110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34">
        <f t="shared" si="2"/>
        <v>44567</v>
      </c>
      <c r="X11" s="35">
        <v>171.0</v>
      </c>
      <c r="Y11" s="36">
        <f t="shared" si="1"/>
        <v>1</v>
      </c>
      <c r="Z11" s="23"/>
      <c r="AA11" s="23"/>
      <c r="AB11" s="23"/>
    </row>
    <row r="12" ht="14.25" customHeight="1">
      <c r="A12" s="23" t="s">
        <v>111</v>
      </c>
      <c r="B12" s="23"/>
      <c r="C12" s="39" t="s">
        <v>112</v>
      </c>
      <c r="D12" s="23" t="s">
        <v>113</v>
      </c>
      <c r="E12" s="39" t="s">
        <v>107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34">
        <f t="shared" si="2"/>
        <v>44568</v>
      </c>
      <c r="X12" s="35">
        <v>152.0</v>
      </c>
      <c r="Y12" s="36">
        <f t="shared" si="1"/>
        <v>1</v>
      </c>
      <c r="Z12" s="23"/>
      <c r="AA12" s="23"/>
      <c r="AB12" s="23"/>
    </row>
    <row r="13" ht="14.25" customHeight="1">
      <c r="A13" s="23" t="s">
        <v>114</v>
      </c>
      <c r="B13" s="23" t="s">
        <v>115</v>
      </c>
      <c r="C13" s="23"/>
      <c r="D13" s="23">
        <v>2.0</v>
      </c>
      <c r="E13" s="23">
        <v>3.0</v>
      </c>
      <c r="F13" s="23">
        <f>D13*E13</f>
        <v>6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34">
        <f t="shared" si="2"/>
        <v>44569</v>
      </c>
      <c r="X13" s="35">
        <v>139.0</v>
      </c>
      <c r="Y13" s="36">
        <f t="shared" si="1"/>
        <v>0</v>
      </c>
      <c r="Z13" s="23"/>
      <c r="AA13" s="23"/>
      <c r="AB13" s="23"/>
    </row>
    <row r="14" ht="14.25" customHeight="1">
      <c r="A14" s="23" t="s">
        <v>116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34">
        <f t="shared" si="2"/>
        <v>44570</v>
      </c>
      <c r="X14" s="35">
        <v>131.0</v>
      </c>
      <c r="Y14" s="36">
        <f t="shared" si="1"/>
        <v>0</v>
      </c>
      <c r="Z14" s="23"/>
      <c r="AA14" s="23"/>
      <c r="AB14" s="23"/>
    </row>
    <row r="15" ht="14.25" customHeight="1">
      <c r="A15" s="23" t="s">
        <v>117</v>
      </c>
      <c r="B15" s="23"/>
      <c r="C15" s="40" t="s">
        <v>112</v>
      </c>
      <c r="D15" s="23" t="s">
        <v>118</v>
      </c>
      <c r="E15" s="40" t="s">
        <v>107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34">
        <f t="shared" si="2"/>
        <v>44571</v>
      </c>
      <c r="X15" s="35">
        <v>187.0</v>
      </c>
      <c r="Y15" s="36">
        <f t="shared" si="1"/>
        <v>1</v>
      </c>
      <c r="Z15" s="23"/>
      <c r="AA15" s="23"/>
      <c r="AB15" s="23"/>
    </row>
    <row r="16" ht="14.25" customHeight="1">
      <c r="A16" s="41" t="s">
        <v>119</v>
      </c>
      <c r="B16" s="23"/>
      <c r="C16" s="23"/>
      <c r="D16" s="23">
        <f>2^2</f>
        <v>4</v>
      </c>
      <c r="E16" s="23">
        <v>3.0</v>
      </c>
      <c r="F16" s="23">
        <f>D16*E16</f>
        <v>12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34">
        <f t="shared" si="2"/>
        <v>44572</v>
      </c>
      <c r="X16" s="35">
        <v>165.0</v>
      </c>
      <c r="Y16" s="36">
        <f t="shared" si="1"/>
        <v>1</v>
      </c>
      <c r="Z16" s="23"/>
      <c r="AA16" s="23"/>
      <c r="AB16" s="23"/>
    </row>
    <row r="17" ht="14.25" customHeight="1">
      <c r="A17" s="41" t="s">
        <v>120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35"/>
      <c r="Y17" s="36"/>
      <c r="Z17" s="23"/>
      <c r="AA17" s="23"/>
      <c r="AB17" s="23"/>
    </row>
    <row r="18" ht="14.25" customHeight="1">
      <c r="A18" s="22" t="s">
        <v>121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42" t="s">
        <v>122</v>
      </c>
      <c r="Y18" s="43" t="s">
        <v>123</v>
      </c>
      <c r="Z18" s="23"/>
      <c r="AA18" s="23"/>
      <c r="AB18" s="23"/>
    </row>
    <row r="19" ht="14.25" customHeight="1">
      <c r="A19" s="37" t="s">
        <v>124</v>
      </c>
      <c r="B19" s="23" t="s">
        <v>125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ht="14.25" customHeight="1">
      <c r="A20" s="23" t="s">
        <v>126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ht="14.25" customHeight="1">
      <c r="A21" s="23" t="s">
        <v>127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ht="14.25" customHeight="1">
      <c r="A22" s="44" t="s">
        <v>128</v>
      </c>
      <c r="B22" s="23" t="s">
        <v>129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ht="14.25" customHeight="1">
      <c r="A23" s="22" t="s">
        <v>130</v>
      </c>
      <c r="B23" s="23" t="s">
        <v>131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ht="14.25" customHeight="1">
      <c r="A24" s="23" t="s">
        <v>132</v>
      </c>
      <c r="B24" s="23" t="s">
        <v>133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ht="14.25" customHeight="1">
      <c r="A25" s="23" t="s">
        <v>134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ht="14.25" customHeight="1">
      <c r="A26" s="23" t="s">
        <v>135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ht="14.25" customHeight="1">
      <c r="A27" s="23" t="s">
        <v>136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ht="14.25" customHeight="1">
      <c r="A28" s="37" t="s">
        <v>137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ht="14.25" customHeight="1">
      <c r="A29" s="23" t="s">
        <v>138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ht="14.2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ht="14.25" customHeight="1">
      <c r="A31" s="23" t="s">
        <v>139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ht="14.25" customHeight="1">
      <c r="A32" s="23" t="s">
        <v>140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ht="14.25" customHeight="1">
      <c r="A33" s="23" t="s">
        <v>141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ht="14.2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ht="14.25" customHeight="1">
      <c r="A35" s="23" t="s">
        <v>142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ht="14.25" customHeight="1">
      <c r="A36" s="23" t="s">
        <v>143</v>
      </c>
      <c r="B36" s="23" t="s">
        <v>144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ht="14.25" customHeight="1">
      <c r="A37" s="23" t="s">
        <v>145</v>
      </c>
      <c r="B37" s="23" t="s">
        <v>144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ht="14.2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ht="14.2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ht="14.25" customHeight="1">
      <c r="A40" s="23" t="s">
        <v>146</v>
      </c>
      <c r="B40" s="23" t="s">
        <v>147</v>
      </c>
      <c r="C40" s="23" t="s">
        <v>148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ht="14.2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ht="14.25" customHeight="1">
      <c r="A42" s="23" t="s">
        <v>112</v>
      </c>
      <c r="B42" s="40" t="s">
        <v>149</v>
      </c>
      <c r="C42" s="39" t="s">
        <v>150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ht="14.25" customHeight="1">
      <c r="A43" s="23" t="s">
        <v>151</v>
      </c>
      <c r="B43" s="23" t="s">
        <v>152</v>
      </c>
      <c r="C43" s="23" t="s">
        <v>153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ht="14.25" customHeight="1">
      <c r="A44" s="23"/>
      <c r="B44" s="23" t="s">
        <v>154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ht="14.2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ht="14.2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ht="14.2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ht="14.2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ht="14.2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ht="14.25" customHeight="1">
      <c r="A50" s="23" t="s">
        <v>155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ht="14.2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ht="14.25" customHeight="1">
      <c r="A52" s="23" t="s">
        <v>156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ht="14.2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ht="14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ht="14.25" customHeight="1">
      <c r="A55" s="23" t="s">
        <v>157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ht="14.25" customHeight="1">
      <c r="A56" s="22" t="s">
        <v>158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ht="14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ht="14.25" customHeight="1">
      <c r="A58" s="23" t="s">
        <v>159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ht="14.25" customHeight="1">
      <c r="A59" s="23" t="s">
        <v>160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ht="14.25" customHeight="1">
      <c r="A60" s="23" t="s">
        <v>161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ht="14.25" customHeight="1">
      <c r="A61" s="23" t="s">
        <v>162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ht="14.25" customHeight="1">
      <c r="A62" s="45" t="s">
        <v>134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ht="14.25" customHeight="1">
      <c r="A63" s="23" t="s">
        <v>163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ht="14.25" customHeight="1">
      <c r="A64" s="23" t="s">
        <v>164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ht="14.25" customHeight="1">
      <c r="A65" s="22" t="s">
        <v>165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ht="14.25" customHeight="1">
      <c r="A66" s="22" t="s">
        <v>166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ht="14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ht="14.25" customHeight="1">
      <c r="A68" s="23" t="s">
        <v>167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ht="14.25" customHeight="1">
      <c r="A69" s="23" t="s">
        <v>168</v>
      </c>
      <c r="B69" s="31" t="s">
        <v>169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ht="14.25" customHeight="1">
      <c r="A70" s="46" t="s">
        <v>170</v>
      </c>
      <c r="B70" s="46" t="s">
        <v>171</v>
      </c>
      <c r="C70" s="22" t="s">
        <v>172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ht="14.25" customHeight="1">
      <c r="A71" s="44">
        <v>4.0</v>
      </c>
      <c r="B71" s="44">
        <v>10.0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ht="14.25" customHeight="1">
      <c r="A73" s="22" t="s">
        <v>173</v>
      </c>
      <c r="B73" s="23" t="s">
        <v>174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ht="14.25" customHeight="1">
      <c r="A74" s="22" t="s">
        <v>175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ht="14.25" customHeight="1">
      <c r="A75" s="47" t="s">
        <v>176</v>
      </c>
      <c r="B75" s="47" t="s">
        <v>177</v>
      </c>
      <c r="C75" s="48" t="s">
        <v>178</v>
      </c>
      <c r="D75" s="49" t="s">
        <v>179</v>
      </c>
      <c r="E75" s="47" t="s">
        <v>180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ht="14.25" customHeight="1">
      <c r="A76" s="44">
        <v>13.0</v>
      </c>
      <c r="B76" s="44">
        <v>1.0</v>
      </c>
      <c r="C76" s="50">
        <f t="shared" ref="C76:C78" si="3">$A$71+$B$71*B76</f>
        <v>14</v>
      </c>
      <c r="D76" s="51">
        <f t="shared" ref="D76:D78" si="4">A76-C76</f>
        <v>-1</v>
      </c>
      <c r="E76" s="52">
        <f t="shared" ref="E76:E78" si="5">ABS(D76)/A76</f>
        <v>0.07692307692</v>
      </c>
      <c r="F76" s="53">
        <f t="shared" ref="F76:F78" si="6">ABS(A76-C76)/A76</f>
        <v>0.07692307692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ht="14.25" customHeight="1">
      <c r="A77" s="44">
        <v>33.0</v>
      </c>
      <c r="B77" s="44">
        <v>3.0</v>
      </c>
      <c r="C77" s="50">
        <f t="shared" si="3"/>
        <v>34</v>
      </c>
      <c r="D77" s="51">
        <f t="shared" si="4"/>
        <v>-1</v>
      </c>
      <c r="E77" s="52">
        <f t="shared" si="5"/>
        <v>0.0303030303</v>
      </c>
      <c r="F77" s="53">
        <f t="shared" si="6"/>
        <v>0.0303030303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ht="14.25" customHeight="1">
      <c r="A78" s="44">
        <v>42.0</v>
      </c>
      <c r="B78" s="44">
        <v>4.0</v>
      </c>
      <c r="C78" s="50">
        <f t="shared" si="3"/>
        <v>44</v>
      </c>
      <c r="D78" s="51">
        <f t="shared" si="4"/>
        <v>-2</v>
      </c>
      <c r="E78" s="52">
        <f t="shared" si="5"/>
        <v>0.04761904762</v>
      </c>
      <c r="F78" s="53">
        <f t="shared" si="6"/>
        <v>0.04761904762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ht="14.25" customHeight="1">
      <c r="A79" s="23"/>
      <c r="B79" s="23"/>
      <c r="C79" s="23" t="s">
        <v>181</v>
      </c>
      <c r="D79" s="23"/>
      <c r="E79" s="54">
        <f>AVERAGE(E76:E78)</f>
        <v>0.05161505162</v>
      </c>
      <c r="F79" s="22" t="s">
        <v>182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ht="14.25" customHeight="1">
      <c r="A86" s="23" t="s">
        <v>183</v>
      </c>
      <c r="B86" s="23"/>
      <c r="C86" s="23"/>
      <c r="D86" s="23" t="s">
        <v>184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ht="14.25" customHeight="1">
      <c r="A87" s="23" t="s">
        <v>112</v>
      </c>
      <c r="B87" s="23" t="s">
        <v>143</v>
      </c>
      <c r="C87" s="23"/>
      <c r="D87" s="23" t="s">
        <v>185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ht="14.25" customHeight="1">
      <c r="A88" s="23"/>
      <c r="B88" s="23"/>
      <c r="C88" s="23"/>
      <c r="D88" s="23">
        <f>B88^2</f>
        <v>0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ht="14.25" customHeight="1">
      <c r="A91" s="23" t="s">
        <v>86</v>
      </c>
      <c r="B91" s="23" t="s">
        <v>91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ht="14.25" customHeight="1">
      <c r="A92" s="55" t="s">
        <v>186</v>
      </c>
      <c r="B92" s="56" t="s">
        <v>187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ht="14.25" customHeight="1">
      <c r="A93" s="57"/>
      <c r="B93" s="58" t="s">
        <v>188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ht="14.25" customHeight="1">
      <c r="A94" s="57"/>
      <c r="B94" s="58" t="s">
        <v>189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ht="14.25" customHeight="1">
      <c r="A95" s="59"/>
      <c r="B95" s="60" t="s">
        <v>190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ht="14.25" customHeight="1">
      <c r="A96" s="55" t="s">
        <v>191</v>
      </c>
      <c r="B96" s="56" t="s">
        <v>192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ht="14.25" customHeight="1">
      <c r="A97" s="57"/>
      <c r="B97" s="58" t="s">
        <v>193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ht="14.25" customHeight="1">
      <c r="A98" s="57"/>
      <c r="B98" s="58" t="s">
        <v>194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ht="14.25" customHeight="1">
      <c r="A99" s="59"/>
      <c r="B99" s="61" t="s">
        <v>195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ht="14.25" customHeight="1">
      <c r="A100" s="23" t="s">
        <v>196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ht="14.25" customHeight="1">
      <c r="A101" s="23" t="s">
        <v>197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ht="14.25" customHeight="1">
      <c r="A102" s="23" t="s">
        <v>198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ht="14.25" customHeight="1">
      <c r="A104" s="47" t="s">
        <v>199</v>
      </c>
      <c r="B104" s="47" t="s">
        <v>200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ht="14.25" customHeight="1">
      <c r="A105" s="62" t="s">
        <v>89</v>
      </c>
      <c r="B105" s="62" t="s">
        <v>201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ht="14.25" customHeight="1">
      <c r="A106" s="62" t="s">
        <v>202</v>
      </c>
      <c r="B106" s="62" t="s">
        <v>201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ht="14.25" customHeight="1">
      <c r="A107" s="44" t="s">
        <v>203</v>
      </c>
      <c r="B107" s="44" t="s">
        <v>204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ht="14.25" customHeight="1">
      <c r="A108" s="62" t="s">
        <v>205</v>
      </c>
      <c r="B108" s="62" t="s">
        <v>201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ht="14.25" customHeight="1">
      <c r="A109" s="44" t="s">
        <v>206</v>
      </c>
      <c r="B109" s="44" t="s">
        <v>204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ht="14.25" customHeight="1">
      <c r="A111" s="23" t="s">
        <v>207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ht="14.25" customHeight="1">
      <c r="A113" s="23" t="s">
        <v>208</v>
      </c>
      <c r="B113" s="44"/>
      <c r="C113" s="44"/>
      <c r="D113" s="44"/>
      <c r="E113" s="44"/>
      <c r="F113" s="44" t="s">
        <v>209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ht="14.25" customHeight="1">
      <c r="A114" s="23" t="s">
        <v>89</v>
      </c>
      <c r="B114" s="44" t="s">
        <v>187</v>
      </c>
      <c r="C114" s="44" t="s">
        <v>188</v>
      </c>
      <c r="D114" s="44" t="s">
        <v>189</v>
      </c>
      <c r="E114" s="44" t="s">
        <v>190</v>
      </c>
      <c r="F114" s="44" t="s">
        <v>210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ht="14.25" customHeight="1">
      <c r="A115" s="23"/>
      <c r="B115" s="23"/>
      <c r="C115" s="23"/>
      <c r="D115" s="23"/>
      <c r="E115" s="23"/>
      <c r="F115" s="23" t="s">
        <v>201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ht="14.25" customHeight="1">
      <c r="A116" s="23"/>
      <c r="B116" s="23"/>
      <c r="C116" s="23"/>
      <c r="D116" s="23"/>
      <c r="E116" s="23"/>
      <c r="F116" s="23" t="s">
        <v>204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ht="14.25" customHeight="1">
      <c r="A119" s="23" t="s">
        <v>211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ht="14.25" customHeight="1">
      <c r="A120" s="22" t="s">
        <v>97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ht="14.25" customHeight="1">
      <c r="A122" s="23" t="s">
        <v>212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ht="14.25" customHeight="1">
      <c r="A123" s="22" t="s">
        <v>213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ht="14.25" customHeight="1">
      <c r="A125" s="23"/>
      <c r="B125" s="23" t="s">
        <v>214</v>
      </c>
      <c r="C125" s="23"/>
      <c r="D125" s="23" t="s">
        <v>215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ht="14.25" customHeight="1">
      <c r="A126" s="23" t="s">
        <v>216</v>
      </c>
      <c r="B126" s="23" t="s">
        <v>217</v>
      </c>
      <c r="C126" s="23"/>
      <c r="D126" s="23" t="s">
        <v>218</v>
      </c>
      <c r="E126" s="23" t="s">
        <v>107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ht="14.25" customHeight="1">
      <c r="A128" s="23" t="s">
        <v>219</v>
      </c>
      <c r="B128" s="23"/>
      <c r="C128" s="23"/>
      <c r="D128" s="23" t="s">
        <v>220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ht="14.25" customHeight="1">
      <c r="A129" s="23"/>
      <c r="B129" s="23"/>
      <c r="C129" s="23"/>
      <c r="D129" s="23" t="s">
        <v>221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ht="14.25" customHeight="1">
      <c r="A130" s="23"/>
      <c r="B130" s="23"/>
      <c r="C130" s="23"/>
      <c r="D130" s="23" t="s">
        <v>222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ht="14.25" customHeight="1">
      <c r="A131" s="23" t="s">
        <v>223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ht="14.25" customHeight="1">
      <c r="A132" s="23" t="s">
        <v>224</v>
      </c>
      <c r="B132" s="23"/>
      <c r="C132" s="23"/>
      <c r="D132" s="23" t="s">
        <v>107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ht="14.25" customHeight="1">
      <c r="A133" s="23"/>
      <c r="B133" s="23"/>
      <c r="C133" s="23"/>
      <c r="D133" s="23" t="s">
        <v>225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ht="14.25" customHeight="1">
      <c r="A150" s="31" t="s">
        <v>226</v>
      </c>
      <c r="B150" s="31" t="s">
        <v>227</v>
      </c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ht="14.25" customHeight="1">
      <c r="A151" s="31" t="s">
        <v>228</v>
      </c>
      <c r="B151" s="31" t="s">
        <v>229</v>
      </c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ht="14.25" customHeight="1">
      <c r="A153" s="23"/>
      <c r="B153" s="31" t="s">
        <v>230</v>
      </c>
      <c r="C153" s="31" t="s">
        <v>231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ht="14.25" customHeight="1">
      <c r="A154" s="31" t="s">
        <v>143</v>
      </c>
      <c r="B154" s="63">
        <v>2.42</v>
      </c>
      <c r="C154" s="31">
        <v>0.1</v>
      </c>
      <c r="D154" s="31" t="s">
        <v>232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ht="14.25" customHeight="1">
      <c r="A155" s="31" t="s">
        <v>145</v>
      </c>
      <c r="B155" s="31">
        <v>0.28</v>
      </c>
      <c r="C155" s="63">
        <v>1.0E-5</v>
      </c>
      <c r="D155" s="31" t="s">
        <v>233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ht="14.25" customHeight="1">
      <c r="A160" s="31" t="s">
        <v>234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ht="14.25" customHeight="1">
      <c r="A162" s="31" t="s">
        <v>235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ht="14.25" customHeight="1">
      <c r="A163" s="31" t="s">
        <v>236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ht="14.25" customHeight="1">
      <c r="A164" s="31" t="s">
        <v>237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ht="14.25" customHeight="1">
      <c r="A165" s="31" t="s">
        <v>238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</row>
  </sheetData>
  <mergeCells count="2">
    <mergeCell ref="A92:A95"/>
    <mergeCell ref="A96:A9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38.14"/>
    <col customWidth="1" min="3" max="3" width="26.43"/>
    <col customWidth="1" min="4" max="4" width="53.14"/>
    <col customWidth="1" min="5" max="5" width="13.57"/>
    <col customWidth="1" min="6" max="6" width="15.29"/>
    <col customWidth="1" min="7" max="8" width="9.14"/>
    <col customWidth="1" min="9" max="9" width="40.43"/>
    <col customWidth="1" min="10" max="26" width="9.14"/>
  </cols>
  <sheetData>
    <row r="1" ht="12.75" customHeight="1">
      <c r="A1" s="64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2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2.75" customHeight="1">
      <c r="A3" s="66" t="s">
        <v>239</v>
      </c>
      <c r="B3" s="67"/>
      <c r="C3" s="68"/>
      <c r="D3" s="69" t="s">
        <v>240</v>
      </c>
      <c r="E3" s="70"/>
      <c r="F3" s="71"/>
      <c r="G3" s="72" t="s">
        <v>241</v>
      </c>
      <c r="H3" s="67"/>
      <c r="I3" s="68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20.0" customHeight="1">
      <c r="A4" s="73" t="s">
        <v>242</v>
      </c>
      <c r="B4" s="74"/>
      <c r="C4" s="75"/>
      <c r="D4" s="76" t="s">
        <v>243</v>
      </c>
      <c r="E4" s="74"/>
      <c r="F4" s="75"/>
      <c r="G4" s="77" t="s">
        <v>244</v>
      </c>
      <c r="H4" s="67"/>
      <c r="I4" s="6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6.5" customHeight="1">
      <c r="A5" s="79" t="s">
        <v>245</v>
      </c>
      <c r="B5" s="67"/>
      <c r="C5" s="67"/>
      <c r="D5" s="68"/>
      <c r="E5" s="80"/>
      <c r="F5" s="80"/>
      <c r="G5" s="81"/>
      <c r="H5" s="82"/>
      <c r="I5" s="82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2.75" customHeight="1">
      <c r="A6" s="83" t="s">
        <v>246</v>
      </c>
      <c r="B6" s="78" t="s">
        <v>247</v>
      </c>
      <c r="C6" s="84" t="s">
        <v>248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2.75" customHeight="1">
      <c r="A7" s="83" t="s">
        <v>249</v>
      </c>
      <c r="B7" s="85" t="s">
        <v>250</v>
      </c>
      <c r="C7" s="78" t="s">
        <v>251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12.75" customHeight="1">
      <c r="A8" s="86" t="s">
        <v>252</v>
      </c>
      <c r="B8" s="87" t="s">
        <v>253</v>
      </c>
      <c r="C8" s="88" t="s">
        <v>254</v>
      </c>
      <c r="D8" s="89" t="s">
        <v>255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2.75" customHeight="1">
      <c r="A9" s="90" t="s">
        <v>256</v>
      </c>
      <c r="B9" s="91" t="s">
        <v>257</v>
      </c>
      <c r="C9" s="91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2.75" customHeight="1">
      <c r="A10" s="83" t="s">
        <v>258</v>
      </c>
      <c r="B10" s="78" t="s">
        <v>250</v>
      </c>
      <c r="C10" s="78" t="s">
        <v>259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2.75" customHeight="1">
      <c r="A11" s="92" t="s">
        <v>260</v>
      </c>
      <c r="B11" s="78" t="s">
        <v>261</v>
      </c>
      <c r="C11" s="78" t="s">
        <v>262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12.75" customHeight="1">
      <c r="A12" s="93" t="s">
        <v>258</v>
      </c>
      <c r="B12" s="84" t="s">
        <v>263</v>
      </c>
      <c r="C12" s="84"/>
      <c r="D12" s="78" t="s">
        <v>264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2.75" customHeight="1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2.75" customHeight="1">
      <c r="A14" s="78"/>
      <c r="B14" s="78" t="s">
        <v>265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2.75" customHeight="1">
      <c r="A15" s="78"/>
      <c r="B15" s="78" t="s">
        <v>266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12.75" customHeight="1">
      <c r="A16" s="78"/>
      <c r="B16" s="78" t="s">
        <v>267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2.75" customHeight="1">
      <c r="A17" s="78"/>
      <c r="B17" s="78" t="s">
        <v>268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12.75" customHeight="1">
      <c r="A18" s="78"/>
      <c r="B18" s="78" t="s">
        <v>269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2.75" customHeight="1">
      <c r="A19" s="78"/>
      <c r="B19" s="78" t="s">
        <v>270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12.75" customHeight="1">
      <c r="A20" s="78"/>
      <c r="B20" s="78" t="s">
        <v>271</v>
      </c>
      <c r="C20" s="78" t="s">
        <v>143</v>
      </c>
      <c r="D20" s="78" t="s">
        <v>272</v>
      </c>
      <c r="E20" s="78" t="s">
        <v>273</v>
      </c>
      <c r="F20" s="78" t="s">
        <v>150</v>
      </c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2.75" customHeight="1">
      <c r="A21" s="78"/>
      <c r="B21" s="78">
        <v>11.0</v>
      </c>
      <c r="C21" s="78"/>
      <c r="D21" s="78"/>
      <c r="E21" s="78">
        <v>10.0</v>
      </c>
      <c r="F21" s="78">
        <f>B21-E21</f>
        <v>1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2.75" customHeight="1">
      <c r="A22" s="78"/>
      <c r="B22" s="84" t="s">
        <v>274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2.75" customHeight="1">
      <c r="A23" s="78"/>
      <c r="B23" s="84" t="s">
        <v>275</v>
      </c>
      <c r="C23" s="84" t="s">
        <v>276</v>
      </c>
      <c r="D23" s="84" t="s">
        <v>277</v>
      </c>
      <c r="E23" s="94" t="s">
        <v>278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2.75" customHeight="1">
      <c r="A24" s="78"/>
      <c r="B24" s="95" t="s">
        <v>279</v>
      </c>
      <c r="C24" s="96" t="s">
        <v>280</v>
      </c>
      <c r="D24" s="97" t="s">
        <v>281</v>
      </c>
      <c r="E24" s="98" t="s">
        <v>131</v>
      </c>
      <c r="F24" s="99" t="s">
        <v>282</v>
      </c>
      <c r="G24" s="100" t="s">
        <v>131</v>
      </c>
      <c r="H24" s="78" t="s">
        <v>283</v>
      </c>
      <c r="I24" s="78"/>
      <c r="J24" s="78" t="s">
        <v>112</v>
      </c>
      <c r="K24" s="78" t="s">
        <v>131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2.75" customHeight="1">
      <c r="A25" s="78" t="s">
        <v>284</v>
      </c>
      <c r="B25" s="101">
        <v>1.0</v>
      </c>
      <c r="C25" s="102"/>
      <c r="D25" s="103"/>
      <c r="E25" s="104">
        <v>0.9</v>
      </c>
      <c r="F25" s="105">
        <f t="shared" ref="F25:F29" si="1">1000*E25</f>
        <v>900</v>
      </c>
      <c r="G25" s="106" t="str">
        <f t="shared" ref="G25:G29" si="2">IF(E25&gt;0.5,"Fraud","Not Fraud")</f>
        <v>Fraud</v>
      </c>
      <c r="H25" s="78" t="s">
        <v>284</v>
      </c>
      <c r="I25" s="78"/>
      <c r="J25" s="78" t="s">
        <v>284</v>
      </c>
      <c r="K25" s="78" t="s">
        <v>285</v>
      </c>
      <c r="L25" s="107" t="s">
        <v>286</v>
      </c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2.75" customHeight="1">
      <c r="A26" s="78" t="s">
        <v>287</v>
      </c>
      <c r="B26" s="101">
        <v>0.0</v>
      </c>
      <c r="C26" s="102"/>
      <c r="D26" s="103"/>
      <c r="E26" s="104">
        <v>0.9</v>
      </c>
      <c r="F26" s="105">
        <f t="shared" si="1"/>
        <v>900</v>
      </c>
      <c r="G26" s="108" t="str">
        <f t="shared" si="2"/>
        <v>Fraud</v>
      </c>
      <c r="H26" s="109" t="s">
        <v>287</v>
      </c>
      <c r="I26" s="78"/>
      <c r="J26" s="78" t="s">
        <v>285</v>
      </c>
      <c r="K26" s="78" t="s">
        <v>284</v>
      </c>
      <c r="L26" s="110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12.75" customHeight="1">
      <c r="A27" s="78" t="s">
        <v>284</v>
      </c>
      <c r="B27" s="101">
        <v>1.0</v>
      </c>
      <c r="C27" s="102"/>
      <c r="D27" s="103"/>
      <c r="E27" s="104">
        <v>0.95</v>
      </c>
      <c r="F27" s="105">
        <f t="shared" si="1"/>
        <v>950</v>
      </c>
      <c r="G27" s="106" t="str">
        <f t="shared" si="2"/>
        <v>Fraud</v>
      </c>
      <c r="H27" s="78" t="s">
        <v>284</v>
      </c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12.75" customHeight="1">
      <c r="A28" s="78" t="s">
        <v>284</v>
      </c>
      <c r="B28" s="101">
        <v>1.0</v>
      </c>
      <c r="C28" s="102"/>
      <c r="D28" s="103"/>
      <c r="E28" s="104">
        <v>0.8</v>
      </c>
      <c r="F28" s="105">
        <f t="shared" si="1"/>
        <v>800</v>
      </c>
      <c r="G28" s="106" t="str">
        <f t="shared" si="2"/>
        <v>Fraud</v>
      </c>
      <c r="H28" s="78" t="s">
        <v>284</v>
      </c>
      <c r="I28" s="78"/>
      <c r="J28" s="78"/>
      <c r="K28" s="78" t="s">
        <v>288</v>
      </c>
      <c r="L28" s="78" t="s">
        <v>289</v>
      </c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12.75" customHeight="1">
      <c r="A29" s="78" t="s">
        <v>287</v>
      </c>
      <c r="B29" s="111">
        <v>0.0</v>
      </c>
      <c r="C29" s="112"/>
      <c r="D29" s="113"/>
      <c r="E29" s="114">
        <v>0.3</v>
      </c>
      <c r="F29" s="115">
        <f t="shared" si="1"/>
        <v>300</v>
      </c>
      <c r="G29" s="106" t="str">
        <f t="shared" si="2"/>
        <v>Not Fraud</v>
      </c>
      <c r="H29" s="78" t="s">
        <v>287</v>
      </c>
      <c r="I29" s="78"/>
      <c r="J29" s="78" t="s">
        <v>284</v>
      </c>
      <c r="K29" s="78">
        <v>100.0</v>
      </c>
      <c r="L29" s="78">
        <v>90.0</v>
      </c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12.75" customHeight="1">
      <c r="A30" s="78"/>
      <c r="B30" s="84" t="s">
        <v>290</v>
      </c>
      <c r="C30" s="116" t="s">
        <v>291</v>
      </c>
      <c r="D30" s="68"/>
      <c r="E30" s="78"/>
      <c r="F30" s="78"/>
      <c r="G30" s="78"/>
      <c r="H30" s="78"/>
      <c r="I30" s="78"/>
      <c r="J30" s="78" t="s">
        <v>285</v>
      </c>
      <c r="K30" s="78">
        <v>100.0</v>
      </c>
      <c r="L30" s="78">
        <v>110.0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12.75" customHeight="1">
      <c r="A31" s="78"/>
      <c r="B31" s="78" t="s">
        <v>292</v>
      </c>
      <c r="C31" s="78"/>
      <c r="D31" s="78"/>
      <c r="E31" s="78"/>
      <c r="F31" s="78"/>
      <c r="G31" s="78"/>
      <c r="H31" s="78"/>
      <c r="I31" s="78"/>
      <c r="J31" s="78"/>
      <c r="K31" s="78"/>
      <c r="L31" s="78">
        <f>190/200</f>
        <v>0.95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2.7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2.75" customHeight="1">
      <c r="A33" s="78"/>
      <c r="B33" s="117" t="s">
        <v>293</v>
      </c>
      <c r="C33" s="78"/>
      <c r="D33" s="78"/>
      <c r="E33" s="78"/>
      <c r="F33" s="118" t="s">
        <v>294</v>
      </c>
      <c r="G33" s="102"/>
      <c r="H33" s="78"/>
      <c r="I33" s="78"/>
      <c r="J33" s="78" t="s">
        <v>284</v>
      </c>
      <c r="K33" s="78" t="s">
        <v>285</v>
      </c>
      <c r="L33" s="78">
        <v>1.0</v>
      </c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2.75" customHeight="1">
      <c r="A34" s="78"/>
      <c r="B34" s="119" t="s">
        <v>295</v>
      </c>
      <c r="C34" s="78"/>
      <c r="D34" s="78"/>
      <c r="E34" s="78"/>
      <c r="F34" s="120"/>
      <c r="G34" s="102" t="s">
        <v>296</v>
      </c>
      <c r="H34" s="78"/>
      <c r="I34" s="78"/>
      <c r="J34" s="78" t="s">
        <v>284</v>
      </c>
      <c r="K34" s="78" t="s">
        <v>284</v>
      </c>
      <c r="L34" s="78">
        <v>0.0</v>
      </c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12.75" customHeight="1">
      <c r="A35" s="78"/>
      <c r="B35" s="121" t="s">
        <v>297</v>
      </c>
      <c r="C35" s="121" t="s">
        <v>298</v>
      </c>
      <c r="D35" s="78"/>
      <c r="E35" s="78"/>
      <c r="F35" s="122"/>
      <c r="G35" s="102"/>
      <c r="H35" s="78"/>
      <c r="I35" s="78"/>
      <c r="J35" s="78" t="s">
        <v>285</v>
      </c>
      <c r="K35" s="78" t="s">
        <v>284</v>
      </c>
      <c r="L35" s="78">
        <v>1.0</v>
      </c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12.75" customHeight="1">
      <c r="A36" s="78"/>
      <c r="B36" s="123" t="s">
        <v>299</v>
      </c>
      <c r="C36" s="123" t="s">
        <v>300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2.75" customHeight="1">
      <c r="A37" s="78"/>
      <c r="B37" s="124" t="s">
        <v>301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2.75" customHeight="1">
      <c r="A38" s="78"/>
      <c r="B38" s="78" t="s">
        <v>302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ht="12.75" customHeight="1">
      <c r="A39" s="78"/>
      <c r="B39" s="78" t="s">
        <v>303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ht="12.7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12.75" customHeigh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12.75" customHeight="1">
      <c r="A42" s="124" t="s">
        <v>304</v>
      </c>
      <c r="B42" s="124" t="s">
        <v>305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12.75" customHeight="1">
      <c r="A43" s="78" t="s">
        <v>306</v>
      </c>
      <c r="B43" s="78" t="s">
        <v>307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2.75" customHeight="1">
      <c r="A44" s="78" t="s">
        <v>308</v>
      </c>
      <c r="B44" s="78" t="s">
        <v>309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2.75" customHeight="1">
      <c r="A45" s="124" t="s">
        <v>310</v>
      </c>
      <c r="B45" s="124" t="s">
        <v>311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2.7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2.7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2.75" customHeight="1">
      <c r="A48" s="125" t="s">
        <v>249</v>
      </c>
      <c r="B48" s="89" t="s">
        <v>253</v>
      </c>
      <c r="C48" s="89" t="s">
        <v>254</v>
      </c>
      <c r="D48" s="89" t="s">
        <v>255</v>
      </c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ht="12.7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12.75" customHeight="1">
      <c r="A50" s="78" t="s">
        <v>312</v>
      </c>
      <c r="B50" s="126" t="s">
        <v>313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ht="12.7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12.75" customHeight="1">
      <c r="A52" s="78"/>
      <c r="B52" s="84" t="s">
        <v>122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12.75" customHeight="1">
      <c r="A53" s="78"/>
      <c r="B53" s="102" t="s">
        <v>314</v>
      </c>
      <c r="C53" s="102" t="s">
        <v>315</v>
      </c>
      <c r="D53" s="102" t="s">
        <v>179</v>
      </c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2.75" customHeight="1">
      <c r="A54" s="78"/>
      <c r="B54" s="102">
        <v>100.0</v>
      </c>
      <c r="C54" s="102">
        <v>120.0</v>
      </c>
      <c r="D54" s="102">
        <f>B54-C54</f>
        <v>-20</v>
      </c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12.75" customHeight="1">
      <c r="A55" s="78"/>
      <c r="B55" s="78" t="s">
        <v>112</v>
      </c>
      <c r="C55" s="78" t="s">
        <v>316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12.75" customHeight="1">
      <c r="A56" s="78"/>
      <c r="B56" s="84" t="s">
        <v>317</v>
      </c>
      <c r="C56" s="84" t="s">
        <v>318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ht="12.7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ht="12.75" customHeight="1">
      <c r="A58" s="78"/>
      <c r="B58" s="84" t="s">
        <v>319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ht="12.75" customHeight="1">
      <c r="A59" s="78"/>
      <c r="B59" s="84" t="s">
        <v>320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ht="12.75" customHeight="1">
      <c r="A60" s="78"/>
      <c r="B60" s="78"/>
      <c r="C60" s="127" t="s">
        <v>321</v>
      </c>
      <c r="D60" s="78"/>
      <c r="E60" s="102" t="s">
        <v>322</v>
      </c>
      <c r="F60" s="102" t="s">
        <v>323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12.75" customHeight="1">
      <c r="A61" s="78"/>
      <c r="B61" s="84" t="s">
        <v>324</v>
      </c>
      <c r="C61" s="128" t="s">
        <v>325</v>
      </c>
      <c r="D61" s="78" t="s">
        <v>324</v>
      </c>
      <c r="E61" s="129">
        <v>0.5</v>
      </c>
      <c r="F61" s="102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ht="12.75" customHeight="1">
      <c r="A62" s="78"/>
      <c r="B62" s="78">
        <v>1.0</v>
      </c>
      <c r="C62" s="130">
        <v>0.8</v>
      </c>
      <c r="D62" s="78">
        <v>1.0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ht="12.75" customHeight="1">
      <c r="A63" s="78"/>
      <c r="B63" s="78">
        <v>0.0</v>
      </c>
      <c r="C63" s="130">
        <v>0.2</v>
      </c>
      <c r="D63" s="78">
        <v>0.0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ht="12.75" customHeight="1">
      <c r="A64" s="78"/>
      <c r="B64" s="78">
        <v>1.0</v>
      </c>
      <c r="C64" s="130">
        <v>0.9</v>
      </c>
      <c r="D64" s="78">
        <v>1.0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ht="12.75" customHeight="1">
      <c r="A65" s="78"/>
      <c r="B65" s="78">
        <v>1.0</v>
      </c>
      <c r="C65" s="130">
        <v>0.4</v>
      </c>
      <c r="D65" s="78">
        <v>0.0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ht="12.75" customHeight="1">
      <c r="A66" s="78"/>
      <c r="B66" s="78">
        <v>0.0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ht="12.75" customHeight="1">
      <c r="A67" s="78"/>
      <c r="B67" s="78">
        <v>0.0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ht="12.75" customHeight="1">
      <c r="A68" s="78"/>
      <c r="B68" s="78" t="s">
        <v>326</v>
      </c>
      <c r="C68" s="78" t="s">
        <v>327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12.7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84" t="s">
        <v>328</v>
      </c>
      <c r="C72" s="84" t="s">
        <v>329</v>
      </c>
      <c r="D72" s="84" t="s">
        <v>330</v>
      </c>
      <c r="E72" s="84" t="s">
        <v>331</v>
      </c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 t="s">
        <v>329</v>
      </c>
      <c r="C73" s="78">
        <v>1.0</v>
      </c>
      <c r="D73" s="78">
        <v>0.0</v>
      </c>
      <c r="E73" s="78">
        <v>0.0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 t="s">
        <v>330</v>
      </c>
      <c r="C74" s="78">
        <v>0.0</v>
      </c>
      <c r="D74" s="78">
        <v>1.0</v>
      </c>
      <c r="E74" s="78">
        <v>0.0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 t="s">
        <v>331</v>
      </c>
      <c r="C75" s="78">
        <v>0.0</v>
      </c>
      <c r="D75" s="78">
        <v>0.0</v>
      </c>
      <c r="E75" s="78">
        <v>1.0</v>
      </c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131" t="s">
        <v>332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132" t="s">
        <v>248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132" t="s">
        <v>333</v>
      </c>
      <c r="C82" s="132" t="s">
        <v>334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132" t="s">
        <v>335</v>
      </c>
      <c r="C83" s="132" t="s">
        <v>336</v>
      </c>
      <c r="D83" s="132" t="s">
        <v>337</v>
      </c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132" t="s">
        <v>338</v>
      </c>
      <c r="B84" s="131" t="s">
        <v>112</v>
      </c>
      <c r="C84" s="131" t="s">
        <v>143</v>
      </c>
      <c r="D84" s="131" t="s">
        <v>145</v>
      </c>
      <c r="E84" s="131" t="s">
        <v>339</v>
      </c>
      <c r="F84" s="131" t="s">
        <v>340</v>
      </c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132" t="s">
        <v>341</v>
      </c>
      <c r="B85" s="132">
        <v>1000.0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132" t="s">
        <v>342</v>
      </c>
      <c r="B86" s="132">
        <v>220.0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132" t="s">
        <v>343</v>
      </c>
      <c r="B87" s="132">
        <v>4000.0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132" t="s">
        <v>344</v>
      </c>
      <c r="C90" s="132" t="s">
        <v>345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132" t="s">
        <v>346</v>
      </c>
      <c r="B93" s="132" t="s">
        <v>112</v>
      </c>
      <c r="C93" s="132" t="s">
        <v>347</v>
      </c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132" t="s">
        <v>348</v>
      </c>
      <c r="B94" s="132">
        <v>1.0</v>
      </c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132" t="s">
        <v>349</v>
      </c>
      <c r="B95" s="132">
        <v>0.0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132" t="s">
        <v>350</v>
      </c>
      <c r="B96" s="132">
        <v>1.0</v>
      </c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132" t="s">
        <v>351</v>
      </c>
      <c r="B97" s="132">
        <v>1.0</v>
      </c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132">
        <v>0.0</v>
      </c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132" t="s">
        <v>284</v>
      </c>
      <c r="C102" s="132">
        <v>1.0</v>
      </c>
      <c r="D102" s="132" t="s">
        <v>352</v>
      </c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132" t="s">
        <v>287</v>
      </c>
      <c r="C103" s="132">
        <v>0.0</v>
      </c>
      <c r="D103" s="132" t="s">
        <v>353</v>
      </c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132" t="s">
        <v>354</v>
      </c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132" t="s">
        <v>355</v>
      </c>
      <c r="D106" s="132" t="s">
        <v>356</v>
      </c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132" t="s">
        <v>288</v>
      </c>
      <c r="B107" s="132" t="s">
        <v>284</v>
      </c>
      <c r="C107" s="132">
        <v>22.0</v>
      </c>
      <c r="D107" s="132">
        <v>10.0</v>
      </c>
      <c r="E107" s="78">
        <f>SUM(C107:D107)</f>
        <v>32</v>
      </c>
      <c r="F107" s="78">
        <f>C107/E107</f>
        <v>0.6875</v>
      </c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132" t="s">
        <v>287</v>
      </c>
      <c r="C108" s="132">
        <v>12.0</v>
      </c>
      <c r="D108" s="132">
        <v>44.0</v>
      </c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>
        <f>SUM(C107:C108)</f>
        <v>34</v>
      </c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>
        <f>C107/C109</f>
        <v>0.6470588235</v>
      </c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132">
        <v>22.0</v>
      </c>
      <c r="D112" s="132" t="s">
        <v>357</v>
      </c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132">
        <v>10.0</v>
      </c>
      <c r="D113" s="132" t="s">
        <v>358</v>
      </c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132">
        <v>12.0</v>
      </c>
      <c r="D114" s="132" t="s">
        <v>359</v>
      </c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132">
        <v>44.0</v>
      </c>
      <c r="D115" s="132" t="s">
        <v>360</v>
      </c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132" t="s">
        <v>361</v>
      </c>
      <c r="D117" s="133">
        <f>C112/(C112+C113)</f>
        <v>0.6875</v>
      </c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132" t="s">
        <v>362</v>
      </c>
      <c r="D118" s="133">
        <f>C112/(C112+C114)</f>
        <v>0.6470588235</v>
      </c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2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10">
    <mergeCell ref="L25:L26"/>
    <mergeCell ref="C30:D30"/>
    <mergeCell ref="F33:F35"/>
    <mergeCell ref="A3:C3"/>
    <mergeCell ref="D3:F3"/>
    <mergeCell ref="G3:I3"/>
    <mergeCell ref="A4:C4"/>
    <mergeCell ref="D4:F4"/>
    <mergeCell ref="G4:I4"/>
    <mergeCell ref="A5:D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0.14"/>
    <col customWidth="1" min="3" max="3" width="29.57"/>
    <col customWidth="1" min="5" max="5" width="4.14"/>
    <col customWidth="1" min="6" max="6" width="2.71"/>
    <col customWidth="1" min="7" max="7" width="22.71"/>
    <col customWidth="1" min="8" max="8" width="22.86"/>
  </cols>
  <sheetData>
    <row r="2">
      <c r="B2" s="134" t="s">
        <v>363</v>
      </c>
    </row>
    <row r="4" ht="29.25" customHeight="1"/>
    <row r="5">
      <c r="B5" s="135"/>
      <c r="C5" s="135"/>
      <c r="D5" s="135"/>
      <c r="E5" s="135"/>
    </row>
    <row r="6">
      <c r="B6" s="135"/>
      <c r="C6" s="135"/>
      <c r="D6" s="135"/>
      <c r="E6" s="135"/>
    </row>
    <row r="8">
      <c r="B8" s="136" t="s">
        <v>364</v>
      </c>
      <c r="C8" s="137"/>
      <c r="D8" s="138"/>
      <c r="G8" s="136" t="s">
        <v>365</v>
      </c>
      <c r="H8" s="137"/>
      <c r="I8" s="137"/>
      <c r="J8" s="138"/>
    </row>
    <row r="9">
      <c r="B9" s="139" t="s">
        <v>366</v>
      </c>
      <c r="C9" s="140"/>
      <c r="D9" s="141" t="s">
        <v>367</v>
      </c>
      <c r="G9" s="139" t="s">
        <v>368</v>
      </c>
      <c r="J9" s="142"/>
    </row>
    <row r="10">
      <c r="B10" s="143" t="s">
        <v>369</v>
      </c>
      <c r="C10" s="135" t="s">
        <v>370</v>
      </c>
      <c r="D10" s="144" t="s">
        <v>371</v>
      </c>
      <c r="G10" s="143" t="s">
        <v>369</v>
      </c>
      <c r="H10" s="135" t="s">
        <v>370</v>
      </c>
      <c r="I10" s="145" t="s">
        <v>371</v>
      </c>
      <c r="J10" s="141" t="s">
        <v>372</v>
      </c>
    </row>
    <row r="11">
      <c r="B11" s="146"/>
      <c r="D11" s="144" t="s">
        <v>142</v>
      </c>
      <c r="G11" s="146"/>
      <c r="I11" s="145" t="s">
        <v>142</v>
      </c>
      <c r="J11" s="147"/>
    </row>
    <row r="12">
      <c r="B12" s="146"/>
      <c r="D12" s="144" t="s">
        <v>373</v>
      </c>
      <c r="G12" s="146"/>
      <c r="I12" s="145" t="s">
        <v>373</v>
      </c>
      <c r="J12" s="147"/>
    </row>
    <row r="13">
      <c r="B13" s="146"/>
      <c r="D13" s="144" t="s">
        <v>374</v>
      </c>
      <c r="G13" s="146"/>
      <c r="I13" s="145" t="s">
        <v>374</v>
      </c>
      <c r="J13" s="147"/>
    </row>
    <row r="14">
      <c r="B14" s="146"/>
      <c r="D14" s="144" t="s">
        <v>12</v>
      </c>
      <c r="G14" s="146"/>
      <c r="I14" s="145" t="s">
        <v>12</v>
      </c>
      <c r="J14" s="147"/>
    </row>
    <row r="15">
      <c r="B15" s="146"/>
      <c r="D15" s="144"/>
      <c r="G15" s="146"/>
      <c r="I15" s="145"/>
      <c r="J15" s="147"/>
    </row>
    <row r="16">
      <c r="B16" s="146"/>
      <c r="D16" s="142"/>
      <c r="G16" s="146"/>
      <c r="J16" s="147"/>
    </row>
    <row r="17">
      <c r="B17" s="146"/>
      <c r="D17" s="142"/>
      <c r="G17" s="146"/>
      <c r="J17" s="147"/>
    </row>
    <row r="18">
      <c r="B18" s="143" t="s">
        <v>375</v>
      </c>
      <c r="C18" s="135" t="s">
        <v>376</v>
      </c>
      <c r="D18" s="148" t="s">
        <v>367</v>
      </c>
      <c r="G18" s="143" t="s">
        <v>375</v>
      </c>
      <c r="H18" s="135" t="s">
        <v>376</v>
      </c>
      <c r="I18" s="135" t="s">
        <v>367</v>
      </c>
      <c r="J18" s="141" t="s">
        <v>377</v>
      </c>
    </row>
    <row r="19">
      <c r="B19" s="146"/>
      <c r="D19" s="144" t="s">
        <v>371</v>
      </c>
      <c r="G19" s="146"/>
      <c r="I19" s="145" t="s">
        <v>371</v>
      </c>
      <c r="J19" s="147"/>
    </row>
    <row r="20">
      <c r="B20" s="146"/>
      <c r="D20" s="144" t="s">
        <v>142</v>
      </c>
      <c r="G20" s="146"/>
      <c r="I20" s="145" t="s">
        <v>142</v>
      </c>
      <c r="J20" s="147"/>
    </row>
    <row r="21">
      <c r="B21" s="146"/>
      <c r="D21" s="144" t="s">
        <v>373</v>
      </c>
      <c r="G21" s="146"/>
      <c r="I21" s="145" t="s">
        <v>373</v>
      </c>
      <c r="J21" s="147"/>
    </row>
    <row r="22">
      <c r="B22" s="146"/>
      <c r="D22" s="144" t="s">
        <v>374</v>
      </c>
      <c r="G22" s="146"/>
      <c r="I22" s="145" t="s">
        <v>374</v>
      </c>
      <c r="J22" s="147"/>
    </row>
    <row r="23">
      <c r="B23" s="146"/>
      <c r="D23" s="144" t="s">
        <v>12</v>
      </c>
      <c r="G23" s="146"/>
      <c r="I23" s="145" t="s">
        <v>12</v>
      </c>
      <c r="J23" s="147"/>
    </row>
    <row r="24">
      <c r="B24" s="146"/>
      <c r="D24" s="142"/>
      <c r="G24" s="146"/>
      <c r="J24" s="147"/>
    </row>
    <row r="25" ht="15.75" customHeight="1">
      <c r="B25" s="146"/>
      <c r="D25" s="148" t="s">
        <v>367</v>
      </c>
      <c r="G25" s="146"/>
      <c r="I25" s="135" t="s">
        <v>367</v>
      </c>
      <c r="J25" s="147"/>
    </row>
    <row r="26" ht="15.75" customHeight="1">
      <c r="B26" s="143" t="s">
        <v>378</v>
      </c>
      <c r="C26" s="135" t="s">
        <v>379</v>
      </c>
      <c r="D26" s="144" t="s">
        <v>371</v>
      </c>
      <c r="G26" s="143" t="s">
        <v>378</v>
      </c>
      <c r="H26" s="135" t="s">
        <v>379</v>
      </c>
      <c r="I26" s="145" t="s">
        <v>371</v>
      </c>
      <c r="J26" s="141" t="s">
        <v>380</v>
      </c>
    </row>
    <row r="27" ht="15.75" customHeight="1">
      <c r="B27" s="146"/>
      <c r="D27" s="144" t="s">
        <v>142</v>
      </c>
      <c r="G27" s="146"/>
      <c r="I27" s="145" t="s">
        <v>142</v>
      </c>
      <c r="J27" s="147"/>
    </row>
    <row r="28" ht="15.75" customHeight="1">
      <c r="B28" s="146"/>
      <c r="D28" s="144" t="s">
        <v>373</v>
      </c>
      <c r="G28" s="146"/>
      <c r="I28" s="145" t="s">
        <v>373</v>
      </c>
      <c r="J28" s="147"/>
    </row>
    <row r="29" ht="15.75" customHeight="1">
      <c r="B29" s="146"/>
      <c r="D29" s="144" t="s">
        <v>374</v>
      </c>
      <c r="G29" s="146"/>
      <c r="I29" s="145" t="s">
        <v>374</v>
      </c>
      <c r="J29" s="147"/>
    </row>
    <row r="30" ht="15.75" customHeight="1">
      <c r="B30" s="146"/>
      <c r="D30" s="144" t="s">
        <v>12</v>
      </c>
      <c r="G30" s="146"/>
      <c r="I30" s="145" t="s">
        <v>12</v>
      </c>
      <c r="J30" s="147"/>
    </row>
    <row r="31" ht="15.75" customHeight="1">
      <c r="B31" s="146"/>
      <c r="D31" s="142"/>
      <c r="G31" s="146"/>
      <c r="J31" s="147"/>
    </row>
    <row r="32" ht="15.75" customHeight="1">
      <c r="B32" s="146"/>
      <c r="D32" s="142"/>
      <c r="G32" s="146"/>
      <c r="J32" s="147"/>
    </row>
    <row r="33" ht="15.75" customHeight="1">
      <c r="B33" s="149"/>
      <c r="C33" s="150"/>
      <c r="D33" s="151"/>
      <c r="G33" s="149" t="s">
        <v>381</v>
      </c>
      <c r="H33" s="152" t="s">
        <v>382</v>
      </c>
      <c r="I33" s="153"/>
      <c r="J33" s="154" t="s">
        <v>383</v>
      </c>
    </row>
    <row r="34" ht="15.75" customHeight="1"/>
    <row r="35" ht="15.75" customHeight="1"/>
    <row r="36" ht="15.75" customHeight="1">
      <c r="G36" s="135"/>
    </row>
    <row r="37" ht="15.75" customHeight="1"/>
    <row r="38" ht="15.75" customHeight="1"/>
    <row r="39" ht="15.75" customHeight="1"/>
    <row r="40" ht="15.75" customHeight="1"/>
    <row r="41" ht="15.75" customHeight="1">
      <c r="F41" s="13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2:J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01.14"/>
    <col customWidth="1" min="3" max="3" width="66.14"/>
    <col customWidth="1" min="4" max="4" width="24.29"/>
  </cols>
  <sheetData>
    <row r="2">
      <c r="A2" s="155" t="s">
        <v>384</v>
      </c>
      <c r="B2" s="135" t="s">
        <v>385</v>
      </c>
    </row>
    <row r="4">
      <c r="A4" s="155" t="s">
        <v>386</v>
      </c>
      <c r="B4" s="135" t="s">
        <v>387</v>
      </c>
    </row>
    <row r="6">
      <c r="A6" s="156" t="s">
        <v>388</v>
      </c>
      <c r="B6" s="140" t="s">
        <v>389</v>
      </c>
    </row>
    <row r="7">
      <c r="B7" s="135" t="s">
        <v>390</v>
      </c>
    </row>
    <row r="8">
      <c r="B8" s="157" t="s">
        <v>391</v>
      </c>
      <c r="C8" s="158" t="s">
        <v>392</v>
      </c>
      <c r="D8" s="159" t="s">
        <v>393</v>
      </c>
      <c r="E8" s="135" t="s">
        <v>12</v>
      </c>
      <c r="F8" s="160" t="s">
        <v>394</v>
      </c>
    </row>
    <row r="10">
      <c r="B10" s="135" t="s">
        <v>395</v>
      </c>
    </row>
    <row r="12">
      <c r="B12" s="135" t="s">
        <v>396</v>
      </c>
    </row>
    <row r="16">
      <c r="A16" s="155" t="s">
        <v>384</v>
      </c>
      <c r="B16" s="135" t="s">
        <v>20</v>
      </c>
      <c r="C16" s="135" t="s">
        <v>397</v>
      </c>
    </row>
    <row r="18">
      <c r="A18" s="155" t="s">
        <v>386</v>
      </c>
      <c r="B18" s="161" t="s">
        <v>398</v>
      </c>
    </row>
    <row r="19">
      <c r="B19" s="135" t="s">
        <v>399</v>
      </c>
    </row>
    <row r="20">
      <c r="B20" s="135" t="s">
        <v>400</v>
      </c>
    </row>
    <row r="21" ht="15.75" customHeight="1">
      <c r="B21" s="162" t="s">
        <v>401</v>
      </c>
    </row>
    <row r="22" ht="15.75" customHeight="1">
      <c r="A22" s="156" t="s">
        <v>388</v>
      </c>
      <c r="B22" s="135" t="s">
        <v>402</v>
      </c>
    </row>
    <row r="23" ht="15.75" customHeight="1">
      <c r="B23" s="135" t="s">
        <v>390</v>
      </c>
    </row>
    <row r="24" ht="15.75" customHeight="1">
      <c r="B24" s="135" t="s">
        <v>403</v>
      </c>
      <c r="C24" s="163" t="s">
        <v>404</v>
      </c>
      <c r="D24" s="164" t="s">
        <v>405</v>
      </c>
      <c r="E24" s="165" t="s">
        <v>406</v>
      </c>
    </row>
    <row r="25" ht="15.75" customHeight="1">
      <c r="B25" s="163" t="s">
        <v>407</v>
      </c>
      <c r="C25" s="164" t="s">
        <v>408</v>
      </c>
      <c r="D25" s="165" t="s">
        <v>409</v>
      </c>
    </row>
    <row r="26" ht="15.75" customHeight="1"/>
    <row r="27" ht="15.75" customHeight="1">
      <c r="B27" s="135" t="s">
        <v>410</v>
      </c>
    </row>
    <row r="28" ht="15.75" customHeight="1">
      <c r="B28" s="135" t="s">
        <v>411</v>
      </c>
    </row>
    <row r="29" ht="15.75" customHeight="1"/>
    <row r="30" ht="15.75" customHeight="1">
      <c r="B30" s="135" t="s">
        <v>412</v>
      </c>
    </row>
    <row r="31" ht="15.75" customHeight="1"/>
    <row r="32" ht="15.75" customHeight="1"/>
    <row r="33" ht="15.75" customHeight="1">
      <c r="B33" s="166" t="s">
        <v>385</v>
      </c>
      <c r="C33" s="167" t="s">
        <v>20</v>
      </c>
    </row>
    <row r="34" ht="30.0" customHeight="1">
      <c r="B34" s="168" t="s">
        <v>413</v>
      </c>
      <c r="C34" s="168" t="s">
        <v>414</v>
      </c>
    </row>
    <row r="35" ht="15.75" customHeight="1">
      <c r="B35" s="168" t="s">
        <v>415</v>
      </c>
      <c r="C35" s="168" t="s">
        <v>416</v>
      </c>
    </row>
    <row r="36" ht="15.75" customHeight="1">
      <c r="B36" s="168" t="s">
        <v>417</v>
      </c>
      <c r="C36" s="168" t="s">
        <v>418</v>
      </c>
    </row>
    <row r="37" ht="36.75" customHeight="1">
      <c r="B37" s="168" t="s">
        <v>419</v>
      </c>
      <c r="C37" s="168" t="s">
        <v>420</v>
      </c>
    </row>
    <row r="38" ht="15.75" customHeight="1">
      <c r="B38" s="168" t="s">
        <v>421</v>
      </c>
      <c r="C38" s="168" t="s">
        <v>422</v>
      </c>
    </row>
    <row r="39" ht="15.75" customHeight="1">
      <c r="B39" s="169" t="s">
        <v>423</v>
      </c>
      <c r="C39" s="170" t="s">
        <v>424</v>
      </c>
    </row>
    <row r="40" ht="15.75" customHeight="1">
      <c r="B40" s="169" t="s">
        <v>425</v>
      </c>
      <c r="C40" s="170" t="s">
        <v>426</v>
      </c>
    </row>
    <row r="41" ht="15.75" customHeight="1">
      <c r="B41" s="168" t="s">
        <v>427</v>
      </c>
      <c r="C41" s="168" t="s">
        <v>428</v>
      </c>
    </row>
    <row r="42" ht="15.75" customHeight="1">
      <c r="B42" s="168" t="s">
        <v>429</v>
      </c>
      <c r="C42" s="168" t="s">
        <v>430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4" max="4" width="19.71"/>
    <col customWidth="1" min="5" max="5" width="26.71"/>
    <col customWidth="1" min="6" max="6" width="20.29"/>
    <col customWidth="1" min="7" max="7" width="18.43"/>
    <col customWidth="1" min="8" max="8" width="24.0"/>
  </cols>
  <sheetData>
    <row r="1">
      <c r="A1" s="171"/>
      <c r="B1" s="171"/>
      <c r="C1" s="171"/>
      <c r="D1" s="171"/>
      <c r="E1" s="171"/>
      <c r="F1" s="171"/>
      <c r="G1" s="171"/>
      <c r="H1" s="171"/>
      <c r="I1" s="171"/>
      <c r="J1" s="171"/>
      <c r="K1" s="172"/>
      <c r="L1" s="172"/>
      <c r="M1" s="172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>
      <c r="A2" s="171"/>
      <c r="B2" s="173" t="s">
        <v>431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>
      <c r="A3" s="171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>
      <c r="A4" s="171"/>
      <c r="B4" s="173" t="s">
        <v>432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4">
        <v>1.0</v>
      </c>
      <c r="N4" s="174">
        <v>100.0</v>
      </c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>
      <c r="A5" s="171"/>
      <c r="B5" s="175" t="s">
        <v>387</v>
      </c>
      <c r="C5" s="176" t="s">
        <v>433</v>
      </c>
      <c r="D5" s="172"/>
      <c r="E5" s="172"/>
      <c r="F5" s="172"/>
      <c r="G5" s="172"/>
      <c r="H5" s="172"/>
      <c r="I5" s="172"/>
      <c r="J5" s="172"/>
      <c r="K5" s="177"/>
      <c r="L5" s="171"/>
      <c r="M5" s="174">
        <v>2.0</v>
      </c>
      <c r="N5" s="174">
        <v>80.0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>
      <c r="A6" s="178" t="s">
        <v>434</v>
      </c>
      <c r="B6" s="179" t="s">
        <v>112</v>
      </c>
      <c r="C6" s="180" t="s">
        <v>143</v>
      </c>
      <c r="D6" s="180" t="s">
        <v>145</v>
      </c>
      <c r="E6" s="180" t="s">
        <v>339</v>
      </c>
      <c r="F6" s="180" t="s">
        <v>340</v>
      </c>
      <c r="G6" s="180" t="s">
        <v>435</v>
      </c>
      <c r="H6" s="180" t="s">
        <v>436</v>
      </c>
      <c r="I6" s="180" t="s">
        <v>437</v>
      </c>
      <c r="J6" s="181" t="s">
        <v>438</v>
      </c>
      <c r="K6" s="182" t="s">
        <v>439</v>
      </c>
      <c r="L6" s="183" t="s">
        <v>131</v>
      </c>
      <c r="M6" s="174">
        <v>3.0</v>
      </c>
      <c r="N6" s="174">
        <v>150.0</v>
      </c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>
      <c r="A7" s="184">
        <v>1.0</v>
      </c>
      <c r="B7" s="185">
        <v>1.0</v>
      </c>
      <c r="C7" s="186"/>
      <c r="D7" s="186"/>
      <c r="E7" s="186"/>
      <c r="F7" s="186"/>
      <c r="G7" s="186"/>
      <c r="H7" s="186"/>
      <c r="I7" s="186"/>
      <c r="J7" s="186"/>
      <c r="K7" s="187"/>
      <c r="L7" s="171"/>
      <c r="M7" s="174">
        <v>4.0</v>
      </c>
      <c r="N7" s="174">
        <v>120.0</v>
      </c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>
      <c r="A8" s="184">
        <v>2.0</v>
      </c>
      <c r="B8" s="185">
        <v>1.0</v>
      </c>
      <c r="C8" s="186"/>
      <c r="D8" s="186"/>
      <c r="E8" s="186"/>
      <c r="F8" s="186"/>
      <c r="G8" s="186"/>
      <c r="H8" s="186"/>
      <c r="I8" s="186"/>
      <c r="J8" s="186"/>
      <c r="K8" s="187"/>
      <c r="L8" s="171"/>
      <c r="M8" s="171" t="s">
        <v>12</v>
      </c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>
      <c r="A9" s="184">
        <v>3.0</v>
      </c>
      <c r="B9" s="185">
        <v>0.0</v>
      </c>
      <c r="C9" s="186"/>
      <c r="D9" s="186"/>
      <c r="E9" s="186"/>
      <c r="F9" s="186"/>
      <c r="G9" s="186"/>
      <c r="H9" s="186"/>
      <c r="I9" s="186"/>
      <c r="J9" s="186"/>
      <c r="K9" s="187"/>
      <c r="L9" s="171"/>
      <c r="M9" s="174">
        <v>10000.0</v>
      </c>
      <c r="N9" s="174">
        <v>100.0</v>
      </c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>
      <c r="A10" s="184">
        <v>4.0</v>
      </c>
      <c r="B10" s="185">
        <v>1.0</v>
      </c>
      <c r="C10" s="186"/>
      <c r="D10" s="186"/>
      <c r="E10" s="186"/>
      <c r="F10" s="186"/>
      <c r="G10" s="186"/>
      <c r="H10" s="186"/>
      <c r="I10" s="186"/>
      <c r="J10" s="186"/>
      <c r="K10" s="187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>
      <c r="A11" s="178" t="s">
        <v>12</v>
      </c>
      <c r="B11" s="185">
        <v>1.0</v>
      </c>
      <c r="C11" s="186"/>
      <c r="D11" s="186"/>
      <c r="E11" s="186"/>
      <c r="F11" s="186"/>
      <c r="G11" s="186"/>
      <c r="H11" s="186"/>
      <c r="I11" s="186"/>
      <c r="J11" s="186"/>
      <c r="K11" s="187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>
      <c r="A12" s="184">
        <v>10000.0</v>
      </c>
      <c r="B12" s="185">
        <v>0.0</v>
      </c>
      <c r="C12" s="186"/>
      <c r="D12" s="186"/>
      <c r="E12" s="186"/>
      <c r="F12" s="186"/>
      <c r="G12" s="186"/>
      <c r="H12" s="186"/>
      <c r="I12" s="186"/>
      <c r="J12" s="186"/>
      <c r="K12" s="188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>
      <c r="A13" s="171"/>
      <c r="B13" s="171"/>
      <c r="C13" s="177"/>
      <c r="D13" s="177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>
      <c r="A14" s="171"/>
      <c r="B14" s="178"/>
      <c r="C14" s="189" t="s">
        <v>440</v>
      </c>
      <c r="D14" s="190">
        <v>200.0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>
      <c r="A15" s="171"/>
      <c r="B15" s="178"/>
      <c r="C15" s="189" t="s">
        <v>441</v>
      </c>
      <c r="D15" s="191">
        <v>10000.0</v>
      </c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>
      <c r="A16" s="171"/>
      <c r="B16" s="171"/>
      <c r="C16" s="177"/>
      <c r="D16" s="177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</row>
    <row r="17">
      <c r="A17" s="171"/>
      <c r="B17" s="178"/>
      <c r="C17" s="189" t="s">
        <v>442</v>
      </c>
      <c r="D17" s="190">
        <v>1000.0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</row>
    <row r="18">
      <c r="A18" s="171"/>
      <c r="B18" s="177"/>
      <c r="C18" s="177"/>
      <c r="D18" s="192" t="s">
        <v>443</v>
      </c>
      <c r="E18" s="193"/>
      <c r="F18" s="193"/>
      <c r="G18" s="193"/>
      <c r="H18" s="193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</row>
    <row r="19">
      <c r="A19" s="178" t="s">
        <v>444</v>
      </c>
      <c r="B19" s="194" t="s">
        <v>445</v>
      </c>
      <c r="C19" s="195" t="s">
        <v>112</v>
      </c>
      <c r="D19" s="186" t="s">
        <v>143</v>
      </c>
      <c r="E19" s="186" t="s">
        <v>339</v>
      </c>
      <c r="F19" s="186" t="s">
        <v>435</v>
      </c>
      <c r="G19" s="186" t="s">
        <v>12</v>
      </c>
      <c r="H19" s="186" t="s">
        <v>446</v>
      </c>
      <c r="I19" s="178"/>
      <c r="J19" s="183" t="s">
        <v>447</v>
      </c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</row>
    <row r="20">
      <c r="A20" s="178"/>
      <c r="B20" s="196" t="s">
        <v>448</v>
      </c>
      <c r="C20" s="197">
        <v>1.0</v>
      </c>
      <c r="D20" s="194"/>
      <c r="E20" s="194"/>
      <c r="F20" s="194"/>
      <c r="G20" s="194"/>
      <c r="H20" s="194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</row>
    <row r="21">
      <c r="A21" s="178"/>
      <c r="B21" s="187"/>
      <c r="C21" s="197">
        <v>100.0</v>
      </c>
      <c r="D21" s="194"/>
      <c r="E21" s="194"/>
      <c r="F21" s="194"/>
      <c r="G21" s="194"/>
      <c r="H21" s="194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>
      <c r="A22" s="178"/>
      <c r="B22" s="187"/>
      <c r="C22" s="198">
        <v>120.0</v>
      </c>
      <c r="D22" s="199"/>
      <c r="E22" s="199"/>
      <c r="F22" s="199"/>
      <c r="G22" s="199"/>
      <c r="H22" s="199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>
      <c r="A23" s="178"/>
      <c r="B23" s="187"/>
      <c r="C23" s="194" t="s">
        <v>12</v>
      </c>
      <c r="D23" s="194"/>
      <c r="E23" s="194"/>
      <c r="F23" s="194"/>
      <c r="G23" s="194"/>
      <c r="H23" s="194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>
      <c r="A24" s="184">
        <v>3000.0</v>
      </c>
      <c r="B24" s="188"/>
      <c r="C24" s="197">
        <v>7500.0</v>
      </c>
      <c r="D24" s="194"/>
      <c r="E24" s="194"/>
      <c r="F24" s="194"/>
      <c r="G24" s="194"/>
      <c r="H24" s="194"/>
      <c r="I24" s="200" t="s">
        <v>449</v>
      </c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>
      <c r="A25" s="171"/>
      <c r="B25" s="177"/>
      <c r="C25" s="177"/>
      <c r="D25" s="192" t="s">
        <v>450</v>
      </c>
      <c r="E25" s="193"/>
      <c r="F25" s="193"/>
      <c r="G25" s="193"/>
      <c r="H25" s="193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>
      <c r="A26" s="178"/>
      <c r="B26" s="194" t="s">
        <v>451</v>
      </c>
      <c r="C26" s="195" t="s">
        <v>112</v>
      </c>
      <c r="D26" s="186" t="s">
        <v>145</v>
      </c>
      <c r="E26" s="186" t="s">
        <v>340</v>
      </c>
      <c r="F26" s="186" t="s">
        <v>452</v>
      </c>
      <c r="G26" s="186" t="s">
        <v>12</v>
      </c>
      <c r="H26" s="186" t="s">
        <v>438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>
      <c r="A27" s="178"/>
      <c r="B27" s="196" t="s">
        <v>453</v>
      </c>
      <c r="C27" s="197">
        <v>2.0</v>
      </c>
      <c r="D27" s="194"/>
      <c r="E27" s="194"/>
      <c r="F27" s="194"/>
      <c r="G27" s="194"/>
      <c r="H27" s="194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>
      <c r="A28" s="178"/>
      <c r="B28" s="187"/>
      <c r="C28" s="198">
        <v>120.0</v>
      </c>
      <c r="D28" s="199"/>
      <c r="E28" s="199"/>
      <c r="F28" s="199"/>
      <c r="G28" s="199"/>
      <c r="H28" s="199"/>
      <c r="I28" s="201" t="s">
        <v>454</v>
      </c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>
      <c r="A29" s="178"/>
      <c r="B29" s="187"/>
      <c r="C29" s="197">
        <v>7500.0</v>
      </c>
      <c r="D29" s="194"/>
      <c r="E29" s="194"/>
      <c r="F29" s="194"/>
      <c r="G29" s="194"/>
      <c r="H29" s="194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>
      <c r="A30" s="178"/>
      <c r="B30" s="187"/>
      <c r="C30" s="194" t="s">
        <v>12</v>
      </c>
      <c r="D30" s="194"/>
      <c r="E30" s="194"/>
      <c r="F30" s="194"/>
      <c r="G30" s="194"/>
      <c r="H30" s="194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>
      <c r="A31" s="184">
        <v>3000.0</v>
      </c>
      <c r="B31" s="188"/>
      <c r="C31" s="197">
        <v>10000.0</v>
      </c>
      <c r="D31" s="194"/>
      <c r="E31" s="194"/>
      <c r="F31" s="194"/>
      <c r="G31" s="194"/>
      <c r="H31" s="194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>
      <c r="A32" s="171"/>
      <c r="B32" s="202" t="s">
        <v>455</v>
      </c>
      <c r="C32" s="171"/>
      <c r="D32" s="171"/>
      <c r="E32" s="171"/>
      <c r="F32" s="171"/>
      <c r="G32" s="171"/>
      <c r="H32" s="171"/>
      <c r="I32" s="171"/>
      <c r="J32" s="203" t="s">
        <v>456</v>
      </c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>
      <c r="A33" s="171"/>
      <c r="B33" s="202"/>
      <c r="C33" s="171"/>
      <c r="D33" s="171"/>
      <c r="E33" s="171"/>
      <c r="F33" s="171"/>
      <c r="G33" s="171"/>
      <c r="H33" s="171"/>
      <c r="I33" s="171"/>
      <c r="J33" s="203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>
      <c r="A34" s="171"/>
      <c r="B34" s="204"/>
      <c r="C34" s="177"/>
      <c r="D34" s="177"/>
      <c r="E34" s="205" t="s">
        <v>457</v>
      </c>
      <c r="F34" s="177"/>
      <c r="G34" s="177"/>
      <c r="H34" s="177"/>
      <c r="I34" s="177"/>
      <c r="J34" s="206" t="s">
        <v>456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>
      <c r="A35" s="178"/>
      <c r="B35" s="207" t="s">
        <v>445</v>
      </c>
      <c r="C35" s="207" t="s">
        <v>451</v>
      </c>
      <c r="D35" s="207" t="s">
        <v>458</v>
      </c>
      <c r="E35" s="207" t="s">
        <v>459</v>
      </c>
      <c r="F35" s="207" t="s">
        <v>460</v>
      </c>
      <c r="G35" s="207" t="s">
        <v>461</v>
      </c>
      <c r="H35" s="207" t="s">
        <v>12</v>
      </c>
      <c r="I35" s="208" t="s">
        <v>462</v>
      </c>
      <c r="J35" s="209" t="s">
        <v>463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>
      <c r="A36" s="210" t="s">
        <v>317</v>
      </c>
      <c r="B36" s="197">
        <v>1.0</v>
      </c>
      <c r="C36" s="197">
        <v>0.0</v>
      </c>
      <c r="D36" s="197">
        <v>1.0</v>
      </c>
      <c r="E36" s="197">
        <v>0.0</v>
      </c>
      <c r="F36" s="197">
        <v>1.0</v>
      </c>
      <c r="G36" s="197">
        <v>1.0</v>
      </c>
      <c r="H36" s="194"/>
      <c r="I36" s="211">
        <v>1.0</v>
      </c>
      <c r="J36" s="212">
        <v>1.0</v>
      </c>
      <c r="K36" s="171" t="s">
        <v>464</v>
      </c>
      <c r="L36" s="200" t="s">
        <v>465</v>
      </c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>
      <c r="A37" s="210" t="s">
        <v>317</v>
      </c>
      <c r="B37" s="197">
        <v>0.0</v>
      </c>
      <c r="C37" s="197">
        <v>0.0</v>
      </c>
      <c r="D37" s="197">
        <v>0.0</v>
      </c>
      <c r="E37" s="197">
        <v>0.0</v>
      </c>
      <c r="F37" s="197">
        <v>0.0</v>
      </c>
      <c r="G37" s="197">
        <v>0.0</v>
      </c>
      <c r="H37" s="194"/>
      <c r="I37" s="211">
        <v>0.0</v>
      </c>
      <c r="J37" s="213">
        <v>0.0</v>
      </c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>
      <c r="A38" s="178" t="s">
        <v>466</v>
      </c>
      <c r="B38" s="197">
        <v>110.0</v>
      </c>
      <c r="C38" s="197">
        <v>100.0</v>
      </c>
      <c r="D38" s="197">
        <v>120.0</v>
      </c>
      <c r="E38" s="194"/>
      <c r="F38" s="194"/>
      <c r="G38" s="194"/>
      <c r="H38" s="194"/>
      <c r="I38" s="197">
        <v>105.0</v>
      </c>
      <c r="J38" s="213">
        <f>AVERAGE(B38:I38)</f>
        <v>108.75</v>
      </c>
      <c r="K38" s="200" t="s">
        <v>467</v>
      </c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>
      <c r="A41" s="171"/>
      <c r="B41" s="171"/>
      <c r="C41" s="171"/>
      <c r="D41" s="171" t="s">
        <v>468</v>
      </c>
      <c r="E41" s="171"/>
      <c r="F41" s="171"/>
      <c r="G41" s="171" t="s">
        <v>469</v>
      </c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>
      <c r="A42" s="171"/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>
      <c r="A43" s="171"/>
      <c r="B43" s="171"/>
      <c r="C43" s="171"/>
      <c r="D43" s="171" t="s">
        <v>470</v>
      </c>
      <c r="E43" s="174">
        <v>20.0</v>
      </c>
      <c r="F43" s="200" t="s">
        <v>471</v>
      </c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>
      <c r="A44" s="171"/>
      <c r="B44" s="171"/>
      <c r="C44" s="171"/>
      <c r="D44" s="171" t="s">
        <v>472</v>
      </c>
      <c r="E44" s="174">
        <v>1000.0</v>
      </c>
      <c r="F44" s="200" t="s">
        <v>473</v>
      </c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>
      <c r="A45" s="171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>
      <c r="A46" s="171"/>
      <c r="B46" s="171"/>
      <c r="C46" s="171"/>
      <c r="D46" s="200" t="s">
        <v>474</v>
      </c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>
      <c r="A48" s="171"/>
      <c r="B48" s="171"/>
      <c r="C48" s="171"/>
      <c r="D48" s="174">
        <v>1000.0</v>
      </c>
      <c r="E48" s="171" t="s">
        <v>475</v>
      </c>
      <c r="F48" s="171"/>
      <c r="G48" s="214" t="s">
        <v>476</v>
      </c>
      <c r="H48" s="214" t="s">
        <v>477</v>
      </c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>
      <c r="A49" s="171"/>
      <c r="B49" s="171"/>
      <c r="C49" s="171"/>
      <c r="D49" s="215">
        <f>2/3*1000</f>
        <v>666.6666667</v>
      </c>
      <c r="E49" s="171"/>
      <c r="F49" s="171"/>
      <c r="G49" s="171" t="s">
        <v>478</v>
      </c>
      <c r="H49" s="200" t="s">
        <v>479</v>
      </c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>
      <c r="A50" s="171"/>
      <c r="B50" s="171"/>
      <c r="C50" s="171"/>
      <c r="D50" s="215">
        <f>D48-D49</f>
        <v>333.3333333</v>
      </c>
      <c r="E50" s="200" t="s">
        <v>479</v>
      </c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>
      <c r="A51" s="171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>
      <c r="A52" s="171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>
      <c r="A53" s="171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>
      <c r="A54" s="171"/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>
      <c r="A55" s="171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>
      <c r="A67" s="171"/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>
      <c r="A68" s="171"/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>
      <c r="A69" s="171"/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>
      <c r="A70" s="171"/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>
      <c r="A72" s="171"/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>
      <c r="A86" s="171"/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>
      <c r="A88" s="171"/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>
      <c r="A89" s="171"/>
      <c r="B89" s="171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>
      <c r="A90" s="171"/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>
      <c r="A91" s="171"/>
      <c r="B91" s="171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</row>
    <row r="104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</row>
    <row r="105">
      <c r="A105" s="171"/>
      <c r="B105" s="171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</row>
    <row r="106">
      <c r="A106" s="171"/>
      <c r="B106" s="171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>
      <c r="A107" s="171"/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>
      <c r="A108" s="171"/>
      <c r="B108" s="171"/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>
      <c r="A109" s="171"/>
      <c r="B109" s="171"/>
      <c r="C109" s="171"/>
      <c r="D109" s="171"/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>
      <c r="A110" s="171"/>
      <c r="B110" s="171"/>
      <c r="C110" s="171"/>
      <c r="D110" s="171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>
      <c r="A111" s="171"/>
      <c r="B111" s="171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>
      <c r="A112" s="171"/>
      <c r="B112" s="171"/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>
      <c r="A113" s="171"/>
      <c r="B113" s="171"/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>
      <c r="A114" s="171"/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>
      <c r="A115" s="171"/>
      <c r="B115" s="171"/>
      <c r="C115" s="171"/>
      <c r="D115" s="171"/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>
      <c r="A116" s="171"/>
      <c r="B116" s="171"/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>
      <c r="A117" s="171"/>
      <c r="B117" s="171"/>
      <c r="C117" s="171"/>
      <c r="D117" s="171"/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>
      <c r="A118" s="171"/>
      <c r="B118" s="171"/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>
      <c r="A119" s="171"/>
      <c r="B119" s="171"/>
      <c r="C119" s="171"/>
      <c r="D119" s="171"/>
      <c r="E119" s="171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>
      <c r="A120" s="171"/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>
      <c r="A121" s="171"/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>
      <c r="A122" s="171"/>
      <c r="B122" s="171"/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>
      <c r="A123" s="171"/>
      <c r="B123" s="171"/>
      <c r="C123" s="171"/>
      <c r="D123" s="171"/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>
      <c r="A124" s="171"/>
      <c r="B124" s="171"/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>
      <c r="A125" s="171"/>
      <c r="B125" s="171"/>
      <c r="C125" s="171"/>
      <c r="D125" s="171"/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>
      <c r="A126" s="171"/>
      <c r="B126" s="171"/>
      <c r="C126" s="171"/>
      <c r="D126" s="171"/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>
      <c r="A127" s="171"/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>
      <c r="A128" s="171"/>
      <c r="B128" s="171"/>
      <c r="C128" s="171"/>
      <c r="D128" s="171"/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>
      <c r="A129" s="171"/>
      <c r="B129" s="171"/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>
      <c r="A130" s="171"/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>
      <c r="A131" s="171"/>
      <c r="B131" s="171"/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>
      <c r="A132" s="171"/>
      <c r="B132" s="171"/>
      <c r="C132" s="171"/>
      <c r="D132" s="171"/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>
      <c r="A133" s="171"/>
      <c r="B133" s="171"/>
      <c r="C133" s="171"/>
      <c r="D133" s="171"/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>
      <c r="A134" s="171"/>
      <c r="B134" s="171"/>
      <c r="C134" s="171"/>
      <c r="D134" s="171"/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>
      <c r="A135" s="171"/>
      <c r="B135" s="171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>
      <c r="A136" s="171"/>
      <c r="B136" s="171"/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>
      <c r="A137" s="171"/>
      <c r="B137" s="171"/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>
      <c r="A138" s="171"/>
      <c r="B138" s="171"/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>
      <c r="A139" s="171"/>
      <c r="B139" s="171"/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>
      <c r="A140" s="171"/>
      <c r="B140" s="171"/>
      <c r="C140" s="171"/>
      <c r="D140" s="171"/>
      <c r="E140" s="171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>
      <c r="A141" s="171"/>
      <c r="B141" s="171"/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>
      <c r="A142" s="171"/>
      <c r="B142" s="171"/>
      <c r="C142" s="171"/>
      <c r="D142" s="171"/>
      <c r="E142" s="171"/>
      <c r="F142" s="171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>
      <c r="A143" s="171"/>
      <c r="B143" s="171"/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>
      <c r="A144" s="171"/>
      <c r="B144" s="171"/>
      <c r="C144" s="171"/>
      <c r="D144" s="171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>
      <c r="A145" s="171"/>
      <c r="B145" s="171"/>
      <c r="C145" s="171"/>
      <c r="D145" s="171"/>
      <c r="E145" s="171"/>
      <c r="F145" s="171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>
      <c r="A146" s="171"/>
      <c r="B146" s="171"/>
      <c r="C146" s="171"/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>
      <c r="A147" s="171"/>
      <c r="B147" s="171"/>
      <c r="C147" s="171"/>
      <c r="D147" s="171"/>
      <c r="E147" s="171"/>
      <c r="F147" s="171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>
      <c r="A148" s="171"/>
      <c r="B148" s="171"/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>
      <c r="A149" s="171"/>
      <c r="B149" s="171"/>
      <c r="C149" s="171"/>
      <c r="D149" s="171"/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>
      <c r="A150" s="171"/>
      <c r="B150" s="171"/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>
      <c r="A151" s="171"/>
      <c r="B151" s="171"/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>
      <c r="A152" s="171"/>
      <c r="B152" s="171"/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>
      <c r="A153" s="171"/>
      <c r="B153" s="171"/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>
      <c r="A154" s="171"/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>
      <c r="A155" s="171"/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>
      <c r="A156" s="171"/>
      <c r="B156" s="171"/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>
      <c r="A157" s="171"/>
      <c r="B157" s="171"/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>
      <c r="A158" s="171"/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>
      <c r="A159" s="171"/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>
      <c r="A161" s="171"/>
      <c r="B161" s="171"/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>
      <c r="A162" s="171"/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>
      <c r="A362" s="171"/>
      <c r="B362" s="171"/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</row>
    <row r="363">
      <c r="A363" s="171"/>
      <c r="B363" s="171"/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</row>
    <row r="364">
      <c r="A364" s="171"/>
      <c r="B364" s="171"/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</row>
    <row r="365">
      <c r="A365" s="171"/>
      <c r="B365" s="171"/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</row>
    <row r="366">
      <c r="A366" s="171"/>
      <c r="B366" s="171"/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</row>
    <row r="367">
      <c r="A367" s="171"/>
      <c r="B367" s="171"/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</row>
    <row r="368">
      <c r="A368" s="171"/>
      <c r="B368" s="171"/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</row>
    <row r="369">
      <c r="A369" s="171"/>
      <c r="B369" s="171"/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</row>
    <row r="370">
      <c r="A370" s="171"/>
      <c r="B370" s="171"/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</row>
    <row r="371">
      <c r="A371" s="171"/>
      <c r="B371" s="171"/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</row>
    <row r="372">
      <c r="A372" s="171"/>
      <c r="B372" s="171"/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</row>
    <row r="373">
      <c r="A373" s="171"/>
      <c r="B373" s="171"/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</row>
    <row r="374">
      <c r="A374" s="171"/>
      <c r="B374" s="171"/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</row>
    <row r="375">
      <c r="A375" s="171"/>
      <c r="B375" s="171"/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</row>
    <row r="376">
      <c r="A376" s="171"/>
      <c r="B376" s="171"/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</row>
    <row r="377">
      <c r="A377" s="171"/>
      <c r="B377" s="171"/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</row>
    <row r="378">
      <c r="A378" s="171"/>
      <c r="B378" s="171"/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</row>
    <row r="379">
      <c r="A379" s="171"/>
      <c r="B379" s="171"/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</row>
    <row r="380">
      <c r="A380" s="171"/>
      <c r="B380" s="171"/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</row>
    <row r="381">
      <c r="A381" s="171"/>
      <c r="B381" s="171"/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</row>
    <row r="382">
      <c r="A382" s="171"/>
      <c r="B382" s="171"/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</row>
    <row r="383">
      <c r="A383" s="171"/>
      <c r="B383" s="171"/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</row>
    <row r="384">
      <c r="A384" s="171"/>
      <c r="B384" s="171"/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</row>
    <row r="385">
      <c r="A385" s="171"/>
      <c r="B385" s="171"/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</row>
    <row r="386">
      <c r="A386" s="171"/>
      <c r="B386" s="171"/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</row>
    <row r="387">
      <c r="A387" s="171"/>
      <c r="B387" s="171"/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</row>
    <row r="388">
      <c r="A388" s="171"/>
      <c r="B388" s="171"/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</row>
    <row r="389">
      <c r="A389" s="171"/>
      <c r="B389" s="171"/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</row>
    <row r="390">
      <c r="A390" s="171"/>
      <c r="B390" s="171"/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</row>
    <row r="391">
      <c r="A391" s="171"/>
      <c r="B391" s="171"/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</row>
    <row r="392">
      <c r="A392" s="171"/>
      <c r="B392" s="171"/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</row>
    <row r="393">
      <c r="A393" s="171"/>
      <c r="B393" s="171"/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</row>
    <row r="394">
      <c r="A394" s="171"/>
      <c r="B394" s="171"/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</row>
    <row r="395">
      <c r="A395" s="171"/>
      <c r="B395" s="171"/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</row>
    <row r="396">
      <c r="A396" s="171"/>
      <c r="B396" s="171"/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</row>
    <row r="397">
      <c r="A397" s="171"/>
      <c r="B397" s="171"/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</row>
    <row r="398">
      <c r="A398" s="171"/>
      <c r="B398" s="171"/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</row>
    <row r="399">
      <c r="A399" s="171"/>
      <c r="B399" s="171"/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</row>
    <row r="400">
      <c r="A400" s="171"/>
      <c r="B400" s="171"/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</row>
    <row r="401">
      <c r="A401" s="171"/>
      <c r="B401" s="171"/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</row>
    <row r="402">
      <c r="A402" s="171"/>
      <c r="B402" s="171"/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</row>
    <row r="403">
      <c r="A403" s="171"/>
      <c r="B403" s="171"/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</row>
    <row r="404">
      <c r="A404" s="171"/>
      <c r="B404" s="171"/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</row>
    <row r="405">
      <c r="A405" s="171"/>
      <c r="B405" s="171"/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</row>
    <row r="406">
      <c r="A406" s="171"/>
      <c r="B406" s="171"/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</row>
    <row r="407">
      <c r="A407" s="171"/>
      <c r="B407" s="171"/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</row>
    <row r="408">
      <c r="A408" s="171"/>
      <c r="B408" s="171"/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</row>
    <row r="409">
      <c r="A409" s="171"/>
      <c r="B409" s="171"/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</row>
    <row r="410">
      <c r="A410" s="171"/>
      <c r="B410" s="171"/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</row>
    <row r="411">
      <c r="A411" s="171"/>
      <c r="B411" s="171"/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</row>
    <row r="412">
      <c r="A412" s="171"/>
      <c r="B412" s="171"/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</row>
    <row r="413">
      <c r="A413" s="171"/>
      <c r="B413" s="171"/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</row>
    <row r="414">
      <c r="A414" s="171"/>
      <c r="B414" s="171"/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</row>
    <row r="415">
      <c r="A415" s="171"/>
      <c r="B415" s="171"/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</row>
    <row r="416">
      <c r="A416" s="171"/>
      <c r="B416" s="171"/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</row>
    <row r="417">
      <c r="A417" s="171"/>
      <c r="B417" s="171"/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</row>
    <row r="418">
      <c r="A418" s="171"/>
      <c r="B418" s="171"/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</row>
    <row r="419">
      <c r="A419" s="171"/>
      <c r="B419" s="171"/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</row>
    <row r="420">
      <c r="A420" s="171"/>
      <c r="B420" s="171"/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</row>
    <row r="421">
      <c r="A421" s="171"/>
      <c r="B421" s="171"/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</row>
    <row r="422">
      <c r="A422" s="171"/>
      <c r="B422" s="171"/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</row>
    <row r="423">
      <c r="A423" s="171"/>
      <c r="B423" s="171"/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</row>
    <row r="424">
      <c r="A424" s="171"/>
      <c r="B424" s="171"/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</row>
    <row r="425">
      <c r="A425" s="171"/>
      <c r="B425" s="171"/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</row>
    <row r="426">
      <c r="A426" s="171"/>
      <c r="B426" s="171"/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</row>
    <row r="427">
      <c r="A427" s="171"/>
      <c r="B427" s="171"/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</row>
    <row r="428">
      <c r="A428" s="171"/>
      <c r="B428" s="171"/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</row>
    <row r="429">
      <c r="A429" s="171"/>
      <c r="B429" s="171"/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</row>
    <row r="430">
      <c r="A430" s="171"/>
      <c r="B430" s="171"/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</row>
    <row r="431">
      <c r="A431" s="171"/>
      <c r="B431" s="171"/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</row>
    <row r="432">
      <c r="A432" s="171"/>
      <c r="B432" s="171"/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</row>
    <row r="433">
      <c r="A433" s="171"/>
      <c r="B433" s="171"/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</row>
    <row r="434">
      <c r="A434" s="171"/>
      <c r="B434" s="171"/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</row>
    <row r="435">
      <c r="A435" s="171"/>
      <c r="B435" s="171"/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</row>
    <row r="436">
      <c r="A436" s="171"/>
      <c r="B436" s="171"/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</row>
    <row r="437">
      <c r="A437" s="171"/>
      <c r="B437" s="171"/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</row>
    <row r="438">
      <c r="A438" s="171"/>
      <c r="B438" s="171"/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</row>
    <row r="439">
      <c r="A439" s="171"/>
      <c r="B439" s="171"/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</row>
    <row r="440">
      <c r="A440" s="171"/>
      <c r="B440" s="171"/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</row>
    <row r="441">
      <c r="A441" s="171"/>
      <c r="B441" s="171"/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</row>
    <row r="442">
      <c r="A442" s="171"/>
      <c r="B442" s="171"/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</row>
    <row r="443">
      <c r="A443" s="171"/>
      <c r="B443" s="171"/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</row>
    <row r="444">
      <c r="A444" s="171"/>
      <c r="B444" s="171"/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</row>
    <row r="445">
      <c r="A445" s="171"/>
      <c r="B445" s="171"/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</row>
    <row r="446">
      <c r="A446" s="171"/>
      <c r="B446" s="171"/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</row>
    <row r="447">
      <c r="A447" s="171"/>
      <c r="B447" s="171"/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</row>
    <row r="448">
      <c r="A448" s="171"/>
      <c r="B448" s="171"/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</row>
    <row r="449">
      <c r="A449" s="171"/>
      <c r="B449" s="171"/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</row>
    <row r="450">
      <c r="A450" s="171"/>
      <c r="B450" s="171"/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</row>
    <row r="451">
      <c r="A451" s="171"/>
      <c r="B451" s="171"/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</row>
    <row r="452">
      <c r="A452" s="171"/>
      <c r="B452" s="171"/>
      <c r="C452" s="171"/>
      <c r="D452" s="171"/>
      <c r="E452" s="171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</row>
    <row r="453">
      <c r="A453" s="171"/>
      <c r="B453" s="171"/>
      <c r="C453" s="171"/>
      <c r="D453" s="171"/>
      <c r="E453" s="171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</row>
    <row r="454">
      <c r="A454" s="171"/>
      <c r="B454" s="171"/>
      <c r="C454" s="171"/>
      <c r="D454" s="171"/>
      <c r="E454" s="171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</row>
    <row r="455">
      <c r="A455" s="171"/>
      <c r="B455" s="171"/>
      <c r="C455" s="171"/>
      <c r="D455" s="171"/>
      <c r="E455" s="171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</row>
    <row r="456">
      <c r="A456" s="171"/>
      <c r="B456" s="171"/>
      <c r="C456" s="171"/>
      <c r="D456" s="171"/>
      <c r="E456" s="171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</row>
    <row r="457">
      <c r="A457" s="171"/>
      <c r="B457" s="171"/>
      <c r="C457" s="171"/>
      <c r="D457" s="171"/>
      <c r="E457" s="171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</row>
    <row r="458">
      <c r="A458" s="171"/>
      <c r="B458" s="171"/>
      <c r="C458" s="171"/>
      <c r="D458" s="171"/>
      <c r="E458" s="171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</row>
    <row r="459">
      <c r="A459" s="171"/>
      <c r="B459" s="171"/>
      <c r="C459" s="171"/>
      <c r="D459" s="171"/>
      <c r="E459" s="171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</row>
    <row r="460">
      <c r="A460" s="171"/>
      <c r="B460" s="171"/>
      <c r="C460" s="171"/>
      <c r="D460" s="171"/>
      <c r="E460" s="171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</row>
    <row r="461">
      <c r="A461" s="171"/>
      <c r="B461" s="171"/>
      <c r="C461" s="171"/>
      <c r="D461" s="171"/>
      <c r="E461" s="171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</row>
    <row r="462">
      <c r="A462" s="171"/>
      <c r="B462" s="171"/>
      <c r="C462" s="171"/>
      <c r="D462" s="171"/>
      <c r="E462" s="171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</row>
    <row r="463">
      <c r="A463" s="171"/>
      <c r="B463" s="171"/>
      <c r="C463" s="171"/>
      <c r="D463" s="171"/>
      <c r="E463" s="171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</row>
    <row r="464">
      <c r="A464" s="171"/>
      <c r="B464" s="171"/>
      <c r="C464" s="171"/>
      <c r="D464" s="171"/>
      <c r="E464" s="171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</row>
    <row r="465">
      <c r="A465" s="171"/>
      <c r="B465" s="171"/>
      <c r="C465" s="171"/>
      <c r="D465" s="171"/>
      <c r="E465" s="171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</row>
    <row r="466">
      <c r="A466" s="171"/>
      <c r="B466" s="171"/>
      <c r="C466" s="171"/>
      <c r="D466" s="171"/>
      <c r="E466" s="171"/>
      <c r="F466" s="171"/>
      <c r="G466" s="171"/>
      <c r="H466" s="171"/>
      <c r="I466" s="171"/>
      <c r="J466" s="171"/>
      <c r="K466" s="171"/>
      <c r="L466" s="171"/>
      <c r="M466" s="171"/>
      <c r="N466" s="171"/>
      <c r="O466" s="171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</row>
    <row r="467">
      <c r="A467" s="171"/>
      <c r="B467" s="171"/>
      <c r="C467" s="171"/>
      <c r="D467" s="171"/>
      <c r="E467" s="171"/>
      <c r="F467" s="171"/>
      <c r="G467" s="171"/>
      <c r="H467" s="171"/>
      <c r="I467" s="171"/>
      <c r="J467" s="171"/>
      <c r="K467" s="171"/>
      <c r="L467" s="171"/>
      <c r="M467" s="171"/>
      <c r="N467" s="171"/>
      <c r="O467" s="171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</row>
    <row r="468">
      <c r="A468" s="171"/>
      <c r="B468" s="171"/>
      <c r="C468" s="171"/>
      <c r="D468" s="171"/>
      <c r="E468" s="171"/>
      <c r="F468" s="171"/>
      <c r="G468" s="171"/>
      <c r="H468" s="171"/>
      <c r="I468" s="171"/>
      <c r="J468" s="171"/>
      <c r="K468" s="171"/>
      <c r="L468" s="171"/>
      <c r="M468" s="171"/>
      <c r="N468" s="171"/>
      <c r="O468" s="171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</row>
    <row r="469">
      <c r="A469" s="171"/>
      <c r="B469" s="171"/>
      <c r="C469" s="171"/>
      <c r="D469" s="171"/>
      <c r="E469" s="171"/>
      <c r="F469" s="171"/>
      <c r="G469" s="171"/>
      <c r="H469" s="171"/>
      <c r="I469" s="171"/>
      <c r="J469" s="171"/>
      <c r="K469" s="171"/>
      <c r="L469" s="171"/>
      <c r="M469" s="171"/>
      <c r="N469" s="171"/>
      <c r="O469" s="171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</row>
    <row r="470">
      <c r="A470" s="171"/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</row>
    <row r="47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</row>
    <row r="472">
      <c r="A472" s="171"/>
      <c r="B472" s="171"/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</row>
    <row r="473">
      <c r="A473" s="171"/>
      <c r="B473" s="171"/>
      <c r="C473" s="171"/>
      <c r="D473" s="171"/>
      <c r="E473" s="171"/>
      <c r="F473" s="171"/>
      <c r="G473" s="171"/>
      <c r="H473" s="171"/>
      <c r="I473" s="171"/>
      <c r="J473" s="171"/>
      <c r="K473" s="171"/>
      <c r="L473" s="171"/>
      <c r="M473" s="171"/>
      <c r="N473" s="171"/>
      <c r="O473" s="171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</row>
    <row r="474">
      <c r="A474" s="171"/>
      <c r="B474" s="171"/>
      <c r="C474" s="171"/>
      <c r="D474" s="171"/>
      <c r="E474" s="171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</row>
    <row r="475">
      <c r="A475" s="171"/>
      <c r="B475" s="171"/>
      <c r="C475" s="171"/>
      <c r="D475" s="171"/>
      <c r="E475" s="171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</row>
    <row r="476">
      <c r="A476" s="171"/>
      <c r="B476" s="171"/>
      <c r="C476" s="171"/>
      <c r="D476" s="171"/>
      <c r="E476" s="171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</row>
    <row r="477">
      <c r="A477" s="171"/>
      <c r="B477" s="171"/>
      <c r="C477" s="171"/>
      <c r="D477" s="171"/>
      <c r="E477" s="171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</row>
    <row r="478">
      <c r="A478" s="171"/>
      <c r="B478" s="171"/>
      <c r="C478" s="171"/>
      <c r="D478" s="171"/>
      <c r="E478" s="171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</row>
    <row r="479">
      <c r="A479" s="171"/>
      <c r="B479" s="171"/>
      <c r="C479" s="171"/>
      <c r="D479" s="171"/>
      <c r="E479" s="171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</row>
    <row r="480">
      <c r="A480" s="171"/>
      <c r="B480" s="171"/>
      <c r="C480" s="171"/>
      <c r="D480" s="171"/>
      <c r="E480" s="171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</row>
    <row r="481">
      <c r="A481" s="171"/>
      <c r="B481" s="171"/>
      <c r="C481" s="171"/>
      <c r="D481" s="171"/>
      <c r="E481" s="171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</row>
    <row r="482">
      <c r="A482" s="171"/>
      <c r="B482" s="171"/>
      <c r="C482" s="171"/>
      <c r="D482" s="171"/>
      <c r="E482" s="171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</row>
    <row r="483">
      <c r="A483" s="171"/>
      <c r="B483" s="171"/>
      <c r="C483" s="171"/>
      <c r="D483" s="171"/>
      <c r="E483" s="171"/>
      <c r="F483" s="171"/>
      <c r="G483" s="171"/>
      <c r="H483" s="171"/>
      <c r="I483" s="171"/>
      <c r="J483" s="171"/>
      <c r="K483" s="171"/>
      <c r="L483" s="171"/>
      <c r="M483" s="171"/>
      <c r="N483" s="171"/>
      <c r="O483" s="171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</row>
    <row r="484">
      <c r="A484" s="171"/>
      <c r="B484" s="171"/>
      <c r="C484" s="171"/>
      <c r="D484" s="171"/>
      <c r="E484" s="171"/>
      <c r="F484" s="171"/>
      <c r="G484" s="171"/>
      <c r="H484" s="171"/>
      <c r="I484" s="171"/>
      <c r="J484" s="171"/>
      <c r="K484" s="171"/>
      <c r="L484" s="171"/>
      <c r="M484" s="171"/>
      <c r="N484" s="171"/>
      <c r="O484" s="171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</row>
    <row r="485">
      <c r="A485" s="171"/>
      <c r="B485" s="171"/>
      <c r="C485" s="171"/>
      <c r="D485" s="171"/>
      <c r="E485" s="171"/>
      <c r="F485" s="171"/>
      <c r="G485" s="171"/>
      <c r="H485" s="171"/>
      <c r="I485" s="171"/>
      <c r="J485" s="171"/>
      <c r="K485" s="171"/>
      <c r="L485" s="171"/>
      <c r="M485" s="171"/>
      <c r="N485" s="171"/>
      <c r="O485" s="171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</row>
    <row r="486">
      <c r="A486" s="171"/>
      <c r="B486" s="171"/>
      <c r="C486" s="171"/>
      <c r="D486" s="171"/>
      <c r="E486" s="171"/>
      <c r="F486" s="171"/>
      <c r="G486" s="171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</row>
    <row r="487">
      <c r="A487" s="171"/>
      <c r="B487" s="171"/>
      <c r="C487" s="171"/>
      <c r="D487" s="171"/>
      <c r="E487" s="171"/>
      <c r="F487" s="171"/>
      <c r="G487" s="171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</row>
    <row r="488">
      <c r="A488" s="171"/>
      <c r="B488" s="171"/>
      <c r="C488" s="171"/>
      <c r="D488" s="171"/>
      <c r="E488" s="171"/>
      <c r="F488" s="171"/>
      <c r="G488" s="171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</row>
    <row r="489">
      <c r="A489" s="171"/>
      <c r="B489" s="171"/>
      <c r="C489" s="171"/>
      <c r="D489" s="171"/>
      <c r="E489" s="171"/>
      <c r="F489" s="171"/>
      <c r="G489" s="171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</row>
    <row r="490">
      <c r="A490" s="171"/>
      <c r="B490" s="171"/>
      <c r="C490" s="171"/>
      <c r="D490" s="171"/>
      <c r="E490" s="171"/>
      <c r="F490" s="171"/>
      <c r="G490" s="171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</row>
    <row r="491">
      <c r="A491" s="171"/>
      <c r="B491" s="171"/>
      <c r="C491" s="171"/>
      <c r="D491" s="171"/>
      <c r="E491" s="171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</row>
    <row r="492">
      <c r="A492" s="171"/>
      <c r="B492" s="171"/>
      <c r="C492" s="171"/>
      <c r="D492" s="171"/>
      <c r="E492" s="171"/>
      <c r="F492" s="171"/>
      <c r="G492" s="171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</row>
    <row r="493">
      <c r="A493" s="171"/>
      <c r="B493" s="171"/>
      <c r="C493" s="171"/>
      <c r="D493" s="171"/>
      <c r="E493" s="171"/>
      <c r="F493" s="171"/>
      <c r="G493" s="171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</row>
    <row r="494">
      <c r="A494" s="171"/>
      <c r="B494" s="171"/>
      <c r="C494" s="171"/>
      <c r="D494" s="171"/>
      <c r="E494" s="171"/>
      <c r="F494" s="171"/>
      <c r="G494" s="171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</row>
    <row r="495">
      <c r="A495" s="171"/>
      <c r="B495" s="171"/>
      <c r="C495" s="171"/>
      <c r="D495" s="171"/>
      <c r="E495" s="171"/>
      <c r="F495" s="171"/>
      <c r="G495" s="171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</row>
    <row r="496">
      <c r="A496" s="171"/>
      <c r="B496" s="171"/>
      <c r="C496" s="171"/>
      <c r="D496" s="171"/>
      <c r="E496" s="171"/>
      <c r="F496" s="171"/>
      <c r="G496" s="171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</row>
    <row r="497">
      <c r="A497" s="171"/>
      <c r="B497" s="171"/>
      <c r="C497" s="171"/>
      <c r="D497" s="171"/>
      <c r="E497" s="171"/>
      <c r="F497" s="171"/>
      <c r="G497" s="171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</row>
    <row r="498">
      <c r="A498" s="171"/>
      <c r="B498" s="171"/>
      <c r="C498" s="171"/>
      <c r="D498" s="171"/>
      <c r="E498" s="171"/>
      <c r="F498" s="171"/>
      <c r="G498" s="171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</row>
    <row r="499">
      <c r="A499" s="171"/>
      <c r="B499" s="171"/>
      <c r="C499" s="171"/>
      <c r="D499" s="171"/>
      <c r="E499" s="171"/>
      <c r="F499" s="171"/>
      <c r="G499" s="171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</row>
    <row r="500">
      <c r="A500" s="171"/>
      <c r="B500" s="171"/>
      <c r="C500" s="171"/>
      <c r="D500" s="171"/>
      <c r="E500" s="171"/>
      <c r="F500" s="171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</row>
    <row r="501">
      <c r="A501" s="171"/>
      <c r="B501" s="171"/>
      <c r="C501" s="171"/>
      <c r="D501" s="171"/>
      <c r="E501" s="171"/>
      <c r="F501" s="171"/>
      <c r="G501" s="171"/>
      <c r="H501" s="171"/>
      <c r="I501" s="171"/>
      <c r="J501" s="171"/>
      <c r="K501" s="171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</row>
    <row r="502">
      <c r="A502" s="171"/>
      <c r="B502" s="171"/>
      <c r="C502" s="171"/>
      <c r="D502" s="171"/>
      <c r="E502" s="171"/>
      <c r="F502" s="171"/>
      <c r="G502" s="171"/>
      <c r="H502" s="171"/>
      <c r="I502" s="171"/>
      <c r="J502" s="171"/>
      <c r="K502" s="171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</row>
    <row r="503">
      <c r="A503" s="171"/>
      <c r="B503" s="171"/>
      <c r="C503" s="171"/>
      <c r="D503" s="171"/>
      <c r="E503" s="171"/>
      <c r="F503" s="171"/>
      <c r="G503" s="171"/>
      <c r="H503" s="171"/>
      <c r="I503" s="171"/>
      <c r="J503" s="171"/>
      <c r="K503" s="171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</row>
    <row r="504">
      <c r="A504" s="171"/>
      <c r="B504" s="171"/>
      <c r="C504" s="171"/>
      <c r="D504" s="171"/>
      <c r="E504" s="171"/>
      <c r="F504" s="171"/>
      <c r="G504" s="171"/>
      <c r="H504" s="171"/>
      <c r="I504" s="171"/>
      <c r="J504" s="171"/>
      <c r="K504" s="171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</row>
    <row r="505">
      <c r="A505" s="171"/>
      <c r="B505" s="171"/>
      <c r="C505" s="171"/>
      <c r="D505" s="171"/>
      <c r="E505" s="171"/>
      <c r="F505" s="171"/>
      <c r="G505" s="171"/>
      <c r="H505" s="171"/>
      <c r="I505" s="171"/>
      <c r="J505" s="171"/>
      <c r="K505" s="171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</row>
    <row r="506">
      <c r="A506" s="171"/>
      <c r="B506" s="171"/>
      <c r="C506" s="171"/>
      <c r="D506" s="171"/>
      <c r="E506" s="171"/>
      <c r="F506" s="171"/>
      <c r="G506" s="171"/>
      <c r="H506" s="171"/>
      <c r="I506" s="171"/>
      <c r="J506" s="171"/>
      <c r="K506" s="171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</row>
    <row r="507">
      <c r="A507" s="171"/>
      <c r="B507" s="171"/>
      <c r="C507" s="171"/>
      <c r="D507" s="171"/>
      <c r="E507" s="171"/>
      <c r="F507" s="171"/>
      <c r="G507" s="171"/>
      <c r="H507" s="171"/>
      <c r="I507" s="171"/>
      <c r="J507" s="171"/>
      <c r="K507" s="171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</row>
    <row r="508">
      <c r="A508" s="171"/>
      <c r="B508" s="171"/>
      <c r="C508" s="171"/>
      <c r="D508" s="171"/>
      <c r="E508" s="171"/>
      <c r="F508" s="171"/>
      <c r="G508" s="171"/>
      <c r="H508" s="171"/>
      <c r="I508" s="171"/>
      <c r="J508" s="171"/>
      <c r="K508" s="171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</row>
    <row r="509">
      <c r="A509" s="171"/>
      <c r="B509" s="171"/>
      <c r="C509" s="171"/>
      <c r="D509" s="171"/>
      <c r="E509" s="171"/>
      <c r="F509" s="171"/>
      <c r="G509" s="171"/>
      <c r="H509" s="171"/>
      <c r="I509" s="171"/>
      <c r="J509" s="171"/>
      <c r="K509" s="171"/>
      <c r="L509" s="171"/>
      <c r="M509" s="171"/>
      <c r="N509" s="171"/>
      <c r="O509" s="171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</row>
    <row r="510">
      <c r="A510" s="171"/>
      <c r="B510" s="171"/>
      <c r="C510" s="171"/>
      <c r="D510" s="171"/>
      <c r="E510" s="171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</row>
    <row r="511">
      <c r="A511" s="171"/>
      <c r="B511" s="171"/>
      <c r="C511" s="171"/>
      <c r="D511" s="171"/>
      <c r="E511" s="171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</row>
    <row r="512">
      <c r="A512" s="171"/>
      <c r="B512" s="171"/>
      <c r="C512" s="171"/>
      <c r="D512" s="171"/>
      <c r="E512" s="171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</row>
    <row r="513">
      <c r="A513" s="171"/>
      <c r="B513" s="171"/>
      <c r="C513" s="171"/>
      <c r="D513" s="171"/>
      <c r="E513" s="171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</row>
    <row r="514">
      <c r="A514" s="171"/>
      <c r="B514" s="171"/>
      <c r="C514" s="171"/>
      <c r="D514" s="171"/>
      <c r="E514" s="171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</row>
    <row r="515">
      <c r="A515" s="171"/>
      <c r="B515" s="171"/>
      <c r="C515" s="171"/>
      <c r="D515" s="171"/>
      <c r="E515" s="171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</row>
    <row r="516">
      <c r="A516" s="171"/>
      <c r="B516" s="171"/>
      <c r="C516" s="171"/>
      <c r="D516" s="171"/>
      <c r="E516" s="171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</row>
    <row r="517">
      <c r="A517" s="171"/>
      <c r="B517" s="171"/>
      <c r="C517" s="171"/>
      <c r="D517" s="171"/>
      <c r="E517" s="171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</row>
    <row r="518">
      <c r="A518" s="171"/>
      <c r="B518" s="171"/>
      <c r="C518" s="171"/>
      <c r="D518" s="171"/>
      <c r="E518" s="171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</row>
    <row r="519">
      <c r="A519" s="171"/>
      <c r="B519" s="171"/>
      <c r="C519" s="171"/>
      <c r="D519" s="171"/>
      <c r="E519" s="171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</row>
    <row r="520">
      <c r="A520" s="171"/>
      <c r="B520" s="171"/>
      <c r="C520" s="171"/>
      <c r="D520" s="171"/>
      <c r="E520" s="171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</row>
    <row r="521">
      <c r="A521" s="171"/>
      <c r="B521" s="171"/>
      <c r="C521" s="171"/>
      <c r="D521" s="171"/>
      <c r="E521" s="171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</row>
    <row r="522">
      <c r="A522" s="171"/>
      <c r="B522" s="171"/>
      <c r="C522" s="171"/>
      <c r="D522" s="171"/>
      <c r="E522" s="171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</row>
    <row r="523">
      <c r="A523" s="171"/>
      <c r="B523" s="171"/>
      <c r="C523" s="171"/>
      <c r="D523" s="171"/>
      <c r="E523" s="171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</row>
    <row r="524">
      <c r="A524" s="171"/>
      <c r="B524" s="171"/>
      <c r="C524" s="171"/>
      <c r="D524" s="171"/>
      <c r="E524" s="171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</row>
    <row r="525">
      <c r="A525" s="171"/>
      <c r="B525" s="171"/>
      <c r="C525" s="171"/>
      <c r="D525" s="171"/>
      <c r="E525" s="171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</row>
    <row r="526">
      <c r="A526" s="171"/>
      <c r="B526" s="171"/>
      <c r="C526" s="171"/>
      <c r="D526" s="171"/>
      <c r="E526" s="171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</row>
    <row r="527">
      <c r="A527" s="171"/>
      <c r="B527" s="171"/>
      <c r="C527" s="171"/>
      <c r="D527" s="171"/>
      <c r="E527" s="171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</row>
    <row r="528">
      <c r="A528" s="171"/>
      <c r="B528" s="171"/>
      <c r="C528" s="171"/>
      <c r="D528" s="171"/>
      <c r="E528" s="171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</row>
    <row r="529">
      <c r="A529" s="171"/>
      <c r="B529" s="171"/>
      <c r="C529" s="171"/>
      <c r="D529" s="171"/>
      <c r="E529" s="171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</row>
    <row r="530">
      <c r="A530" s="171"/>
      <c r="B530" s="171"/>
      <c r="C530" s="171"/>
      <c r="D530" s="171"/>
      <c r="E530" s="171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</row>
    <row r="531">
      <c r="A531" s="171"/>
      <c r="B531" s="171"/>
      <c r="C531" s="171"/>
      <c r="D531" s="171"/>
      <c r="E531" s="171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</row>
    <row r="532">
      <c r="A532" s="171"/>
      <c r="B532" s="171"/>
      <c r="C532" s="171"/>
      <c r="D532" s="171"/>
      <c r="E532" s="171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</row>
    <row r="533">
      <c r="A533" s="171"/>
      <c r="B533" s="171"/>
      <c r="C533" s="171"/>
      <c r="D533" s="171"/>
      <c r="E533" s="171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</row>
    <row r="534">
      <c r="A534" s="171"/>
      <c r="B534" s="171"/>
      <c r="C534" s="171"/>
      <c r="D534" s="171"/>
      <c r="E534" s="171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</row>
    <row r="535">
      <c r="A535" s="171"/>
      <c r="B535" s="171"/>
      <c r="C535" s="171"/>
      <c r="D535" s="171"/>
      <c r="E535" s="171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</row>
    <row r="536">
      <c r="A536" s="171"/>
      <c r="B536" s="171"/>
      <c r="C536" s="171"/>
      <c r="D536" s="171"/>
      <c r="E536" s="171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</row>
    <row r="537">
      <c r="A537" s="171"/>
      <c r="B537" s="171"/>
      <c r="C537" s="171"/>
      <c r="D537" s="171"/>
      <c r="E537" s="171"/>
      <c r="F537" s="171"/>
      <c r="G537" s="171"/>
      <c r="H537" s="171"/>
      <c r="I537" s="171"/>
      <c r="J537" s="171"/>
      <c r="K537" s="171"/>
      <c r="L537" s="171"/>
      <c r="M537" s="171"/>
      <c r="N537" s="171"/>
      <c r="O537" s="171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</row>
    <row r="538">
      <c r="A538" s="171"/>
      <c r="B538" s="171"/>
      <c r="C538" s="171"/>
      <c r="D538" s="171"/>
      <c r="E538" s="171"/>
      <c r="F538" s="171"/>
      <c r="G538" s="171"/>
      <c r="H538" s="171"/>
      <c r="I538" s="171"/>
      <c r="J538" s="171"/>
      <c r="K538" s="171"/>
      <c r="L538" s="171"/>
      <c r="M538" s="171"/>
      <c r="N538" s="171"/>
      <c r="O538" s="171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</row>
    <row r="539">
      <c r="A539" s="171"/>
      <c r="B539" s="171"/>
      <c r="C539" s="171"/>
      <c r="D539" s="171"/>
      <c r="E539" s="171"/>
      <c r="F539" s="171"/>
      <c r="G539" s="171"/>
      <c r="H539" s="171"/>
      <c r="I539" s="171"/>
      <c r="J539" s="171"/>
      <c r="K539" s="171"/>
      <c r="L539" s="171"/>
      <c r="M539" s="171"/>
      <c r="N539" s="171"/>
      <c r="O539" s="171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</row>
    <row r="540">
      <c r="A540" s="171"/>
      <c r="B540" s="171"/>
      <c r="C540" s="171"/>
      <c r="D540" s="171"/>
      <c r="E540" s="171"/>
      <c r="F540" s="171"/>
      <c r="G540" s="171"/>
      <c r="H540" s="171"/>
      <c r="I540" s="171"/>
      <c r="J540" s="171"/>
      <c r="K540" s="171"/>
      <c r="L540" s="171"/>
      <c r="M540" s="171"/>
      <c r="N540" s="171"/>
      <c r="O540" s="171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</row>
    <row r="541">
      <c r="A541" s="171"/>
      <c r="B541" s="171"/>
      <c r="C541" s="171"/>
      <c r="D541" s="171"/>
      <c r="E541" s="171"/>
      <c r="F541" s="171"/>
      <c r="G541" s="171"/>
      <c r="H541" s="171"/>
      <c r="I541" s="171"/>
      <c r="J541" s="171"/>
      <c r="K541" s="171"/>
      <c r="L541" s="171"/>
      <c r="M541" s="171"/>
      <c r="N541" s="171"/>
      <c r="O541" s="171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</row>
    <row r="542">
      <c r="A542" s="171"/>
      <c r="B542" s="171"/>
      <c r="C542" s="171"/>
      <c r="D542" s="171"/>
      <c r="E542" s="171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</row>
    <row r="543">
      <c r="A543" s="171"/>
      <c r="B543" s="171"/>
      <c r="C543" s="171"/>
      <c r="D543" s="171"/>
      <c r="E543" s="171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</row>
    <row r="544">
      <c r="A544" s="171"/>
      <c r="B544" s="171"/>
      <c r="C544" s="171"/>
      <c r="D544" s="171"/>
      <c r="E544" s="171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</row>
    <row r="545">
      <c r="A545" s="171"/>
      <c r="B545" s="171"/>
      <c r="C545" s="171"/>
      <c r="D545" s="171"/>
      <c r="E545" s="171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</row>
    <row r="546">
      <c r="A546" s="171"/>
      <c r="B546" s="171"/>
      <c r="C546" s="171"/>
      <c r="D546" s="171"/>
      <c r="E546" s="171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</row>
    <row r="547">
      <c r="A547" s="171"/>
      <c r="B547" s="171"/>
      <c r="C547" s="171"/>
      <c r="D547" s="171"/>
      <c r="E547" s="171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</row>
    <row r="548">
      <c r="A548" s="171"/>
      <c r="B548" s="171"/>
      <c r="C548" s="171"/>
      <c r="D548" s="171"/>
      <c r="E548" s="171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</row>
    <row r="549">
      <c r="A549" s="171"/>
      <c r="B549" s="171"/>
      <c r="C549" s="171"/>
      <c r="D549" s="171"/>
      <c r="E549" s="171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</row>
    <row r="550">
      <c r="A550" s="171"/>
      <c r="B550" s="171"/>
      <c r="C550" s="171"/>
      <c r="D550" s="171"/>
      <c r="E550" s="171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</row>
    <row r="551">
      <c r="A551" s="171"/>
      <c r="B551" s="171"/>
      <c r="C551" s="171"/>
      <c r="D551" s="171"/>
      <c r="E551" s="171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</row>
    <row r="552">
      <c r="A552" s="171"/>
      <c r="B552" s="171"/>
      <c r="C552" s="171"/>
      <c r="D552" s="171"/>
      <c r="E552" s="171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</row>
    <row r="553">
      <c r="A553" s="171"/>
      <c r="B553" s="171"/>
      <c r="C553" s="171"/>
      <c r="D553" s="171"/>
      <c r="E553" s="171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</row>
    <row r="554">
      <c r="A554" s="171"/>
      <c r="B554" s="171"/>
      <c r="C554" s="171"/>
      <c r="D554" s="171"/>
      <c r="E554" s="171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</row>
    <row r="555">
      <c r="A555" s="171"/>
      <c r="B555" s="171"/>
      <c r="C555" s="171"/>
      <c r="D555" s="171"/>
      <c r="E555" s="171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</row>
    <row r="556">
      <c r="A556" s="171"/>
      <c r="B556" s="171"/>
      <c r="C556" s="171"/>
      <c r="D556" s="171"/>
      <c r="E556" s="171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</row>
    <row r="557">
      <c r="A557" s="171"/>
      <c r="B557" s="171"/>
      <c r="C557" s="171"/>
      <c r="D557" s="171"/>
      <c r="E557" s="171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</row>
    <row r="558">
      <c r="A558" s="171"/>
      <c r="B558" s="171"/>
      <c r="C558" s="171"/>
      <c r="D558" s="171"/>
      <c r="E558" s="171"/>
      <c r="F558" s="171"/>
      <c r="G558" s="171"/>
      <c r="H558" s="171"/>
      <c r="I558" s="171"/>
      <c r="J558" s="171"/>
      <c r="K558" s="171"/>
      <c r="L558" s="171"/>
      <c r="M558" s="171"/>
      <c r="N558" s="171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</row>
    <row r="559">
      <c r="A559" s="171"/>
      <c r="B559" s="171"/>
      <c r="C559" s="171"/>
      <c r="D559" s="171"/>
      <c r="E559" s="171"/>
      <c r="F559" s="171"/>
      <c r="G559" s="171"/>
      <c r="H559" s="171"/>
      <c r="I559" s="171"/>
      <c r="J559" s="171"/>
      <c r="K559" s="171"/>
      <c r="L559" s="171"/>
      <c r="M559" s="171"/>
      <c r="N559" s="171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</row>
    <row r="560">
      <c r="A560" s="171"/>
      <c r="B560" s="171"/>
      <c r="C560" s="171"/>
      <c r="D560" s="171"/>
      <c r="E560" s="171"/>
      <c r="F560" s="171"/>
      <c r="G560" s="171"/>
      <c r="H560" s="171"/>
      <c r="I560" s="171"/>
      <c r="J560" s="171"/>
      <c r="K560" s="171"/>
      <c r="L560" s="171"/>
      <c r="M560" s="171"/>
      <c r="N560" s="171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</row>
    <row r="561">
      <c r="A561" s="171"/>
      <c r="B561" s="171"/>
      <c r="C561" s="171"/>
      <c r="D561" s="171"/>
      <c r="E561" s="171"/>
      <c r="F561" s="171"/>
      <c r="G561" s="171"/>
      <c r="H561" s="171"/>
      <c r="I561" s="171"/>
      <c r="J561" s="171"/>
      <c r="K561" s="171"/>
      <c r="L561" s="171"/>
      <c r="M561" s="171"/>
      <c r="N561" s="171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</row>
    <row r="562">
      <c r="A562" s="171"/>
      <c r="B562" s="171"/>
      <c r="C562" s="171"/>
      <c r="D562" s="171"/>
      <c r="E562" s="171"/>
      <c r="F562" s="171"/>
      <c r="G562" s="171"/>
      <c r="H562" s="171"/>
      <c r="I562" s="171"/>
      <c r="J562" s="171"/>
      <c r="K562" s="171"/>
      <c r="L562" s="171"/>
      <c r="M562" s="171"/>
      <c r="N562" s="171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</row>
    <row r="563">
      <c r="A563" s="171"/>
      <c r="B563" s="171"/>
      <c r="C563" s="171"/>
      <c r="D563" s="171"/>
      <c r="E563" s="171"/>
      <c r="F563" s="171"/>
      <c r="G563" s="171"/>
      <c r="H563" s="171"/>
      <c r="I563" s="171"/>
      <c r="J563" s="171"/>
      <c r="K563" s="171"/>
      <c r="L563" s="171"/>
      <c r="M563" s="171"/>
      <c r="N563" s="171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</row>
    <row r="564">
      <c r="A564" s="171"/>
      <c r="B564" s="171"/>
      <c r="C564" s="171"/>
      <c r="D564" s="171"/>
      <c r="E564" s="171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</row>
    <row r="565">
      <c r="A565" s="171"/>
      <c r="B565" s="171"/>
      <c r="C565" s="171"/>
      <c r="D565" s="171"/>
      <c r="E565" s="171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</row>
    <row r="566">
      <c r="A566" s="171"/>
      <c r="B566" s="171"/>
      <c r="C566" s="171"/>
      <c r="D566" s="171"/>
      <c r="E566" s="171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</row>
    <row r="567">
      <c r="A567" s="171"/>
      <c r="B567" s="171"/>
      <c r="C567" s="171"/>
      <c r="D567" s="171"/>
      <c r="E567" s="171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</row>
    <row r="568">
      <c r="A568" s="171"/>
      <c r="B568" s="171"/>
      <c r="C568" s="171"/>
      <c r="D568" s="171"/>
      <c r="E568" s="171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</row>
    <row r="569">
      <c r="A569" s="171"/>
      <c r="B569" s="171"/>
      <c r="C569" s="171"/>
      <c r="D569" s="171"/>
      <c r="E569" s="171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</row>
    <row r="570">
      <c r="A570" s="171"/>
      <c r="B570" s="171"/>
      <c r="C570" s="171"/>
      <c r="D570" s="171"/>
      <c r="E570" s="171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</row>
    <row r="571">
      <c r="A571" s="171"/>
      <c r="B571" s="171"/>
      <c r="C571" s="171"/>
      <c r="D571" s="171"/>
      <c r="E571" s="171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</row>
    <row r="572">
      <c r="A572" s="171"/>
      <c r="B572" s="171"/>
      <c r="C572" s="171"/>
      <c r="D572" s="171"/>
      <c r="E572" s="171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</row>
    <row r="573">
      <c r="A573" s="171"/>
      <c r="B573" s="171"/>
      <c r="C573" s="171"/>
      <c r="D573" s="171"/>
      <c r="E573" s="171"/>
      <c r="F573" s="171"/>
      <c r="G573" s="171"/>
      <c r="H573" s="171"/>
      <c r="I573" s="171"/>
      <c r="J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</row>
    <row r="574">
      <c r="A574" s="171"/>
      <c r="B574" s="171"/>
      <c r="C574" s="171"/>
      <c r="D574" s="171"/>
      <c r="E574" s="171"/>
      <c r="F574" s="171"/>
      <c r="G574" s="171"/>
      <c r="H574" s="171"/>
      <c r="I574" s="171"/>
      <c r="J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</row>
    <row r="575">
      <c r="A575" s="171"/>
      <c r="B575" s="171"/>
      <c r="C575" s="171"/>
      <c r="D575" s="171"/>
      <c r="E575" s="171"/>
      <c r="F575" s="171"/>
      <c r="G575" s="171"/>
      <c r="H575" s="171"/>
      <c r="I575" s="171"/>
      <c r="J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</row>
    <row r="576">
      <c r="A576" s="171"/>
      <c r="B576" s="171"/>
      <c r="C576" s="171"/>
      <c r="D576" s="171"/>
      <c r="E576" s="171"/>
      <c r="F576" s="171"/>
      <c r="G576" s="171"/>
      <c r="H576" s="171"/>
      <c r="I576" s="171"/>
      <c r="J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</row>
    <row r="577">
      <c r="A577" s="171"/>
      <c r="B577" s="171"/>
      <c r="C577" s="171"/>
      <c r="D577" s="171"/>
      <c r="E577" s="171"/>
      <c r="F577" s="171"/>
      <c r="G577" s="171"/>
      <c r="H577" s="171"/>
      <c r="I577" s="171"/>
      <c r="J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</row>
    <row r="578">
      <c r="A578" s="171"/>
      <c r="B578" s="171"/>
      <c r="C578" s="171"/>
      <c r="D578" s="171"/>
      <c r="E578" s="171"/>
      <c r="F578" s="171"/>
      <c r="G578" s="171"/>
      <c r="H578" s="171"/>
      <c r="I578" s="171"/>
      <c r="J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</row>
    <row r="579">
      <c r="A579" s="171"/>
      <c r="B579" s="171"/>
      <c r="C579" s="171"/>
      <c r="D579" s="171"/>
      <c r="E579" s="171"/>
      <c r="F579" s="171"/>
      <c r="G579" s="171"/>
      <c r="H579" s="171"/>
      <c r="I579" s="171"/>
      <c r="J579" s="171"/>
      <c r="K579" s="171"/>
      <c r="L579" s="171"/>
      <c r="M579" s="171"/>
      <c r="N579" s="171"/>
      <c r="O579" s="171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</row>
    <row r="580">
      <c r="A580" s="171"/>
      <c r="B580" s="171"/>
      <c r="C580" s="171"/>
      <c r="D580" s="171"/>
      <c r="E580" s="171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</row>
    <row r="581">
      <c r="A581" s="171"/>
      <c r="B581" s="171"/>
      <c r="C581" s="171"/>
      <c r="D581" s="171"/>
      <c r="E581" s="171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</row>
    <row r="582">
      <c r="A582" s="171"/>
      <c r="B582" s="171"/>
      <c r="C582" s="171"/>
      <c r="D582" s="171"/>
      <c r="E582" s="171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</row>
    <row r="583">
      <c r="A583" s="171"/>
      <c r="B583" s="171"/>
      <c r="C583" s="171"/>
      <c r="D583" s="171"/>
      <c r="E583" s="171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</row>
    <row r="584">
      <c r="A584" s="171"/>
      <c r="B584" s="171"/>
      <c r="C584" s="171"/>
      <c r="D584" s="171"/>
      <c r="E584" s="171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</row>
    <row r="585">
      <c r="A585" s="171"/>
      <c r="B585" s="171"/>
      <c r="C585" s="171"/>
      <c r="D585" s="171"/>
      <c r="E585" s="171"/>
      <c r="F585" s="171"/>
      <c r="G585" s="171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</row>
    <row r="586">
      <c r="A586" s="171"/>
      <c r="B586" s="171"/>
      <c r="C586" s="171"/>
      <c r="D586" s="171"/>
      <c r="E586" s="171"/>
      <c r="F586" s="171"/>
      <c r="G586" s="171"/>
      <c r="H586" s="171"/>
      <c r="I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</row>
    <row r="587">
      <c r="A587" s="171"/>
      <c r="B587" s="171"/>
      <c r="C587" s="171"/>
      <c r="D587" s="171"/>
      <c r="E587" s="171"/>
      <c r="F587" s="171"/>
      <c r="G587" s="171"/>
      <c r="H587" s="171"/>
      <c r="I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</row>
    <row r="588">
      <c r="A588" s="171"/>
      <c r="B588" s="171"/>
      <c r="C588" s="171"/>
      <c r="D588" s="171"/>
      <c r="E588" s="171"/>
      <c r="F588" s="171"/>
      <c r="G588" s="171"/>
      <c r="H588" s="171"/>
      <c r="I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</row>
    <row r="589">
      <c r="A589" s="171"/>
      <c r="B589" s="171"/>
      <c r="C589" s="171"/>
      <c r="D589" s="171"/>
      <c r="E589" s="171"/>
      <c r="F589" s="171"/>
      <c r="G589" s="171"/>
      <c r="H589" s="171"/>
      <c r="I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</row>
    <row r="590">
      <c r="A590" s="171"/>
      <c r="B590" s="171"/>
      <c r="C590" s="171"/>
      <c r="D590" s="171"/>
      <c r="E590" s="171"/>
      <c r="F590" s="171"/>
      <c r="G590" s="171"/>
      <c r="H590" s="171"/>
      <c r="I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</row>
    <row r="591">
      <c r="A591" s="171"/>
      <c r="B591" s="171"/>
      <c r="C591" s="171"/>
      <c r="D591" s="171"/>
      <c r="E591" s="171"/>
      <c r="F591" s="171"/>
      <c r="G591" s="171"/>
      <c r="H591" s="171"/>
      <c r="I591" s="171"/>
      <c r="J591" s="171"/>
      <c r="K591" s="171"/>
      <c r="L591" s="171"/>
      <c r="M591" s="171"/>
      <c r="N591" s="171"/>
      <c r="O591" s="171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</row>
    <row r="592">
      <c r="A592" s="171"/>
      <c r="B592" s="171"/>
      <c r="C592" s="171"/>
      <c r="D592" s="171"/>
      <c r="E592" s="171"/>
      <c r="F592" s="171"/>
      <c r="G592" s="171"/>
      <c r="H592" s="171"/>
      <c r="I592" s="171"/>
      <c r="J592" s="171"/>
      <c r="K592" s="171"/>
      <c r="L592" s="171"/>
      <c r="M592" s="171"/>
      <c r="N592" s="171"/>
      <c r="O592" s="171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</row>
    <row r="593">
      <c r="A593" s="171"/>
      <c r="B593" s="171"/>
      <c r="C593" s="171"/>
      <c r="D593" s="171"/>
      <c r="E593" s="171"/>
      <c r="F593" s="171"/>
      <c r="G593" s="171"/>
      <c r="H593" s="171"/>
      <c r="I593" s="171"/>
      <c r="J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</row>
    <row r="594">
      <c r="A594" s="171"/>
      <c r="B594" s="171"/>
      <c r="C594" s="171"/>
      <c r="D594" s="171"/>
      <c r="E594" s="171"/>
      <c r="F594" s="171"/>
      <c r="G594" s="171"/>
      <c r="H594" s="171"/>
      <c r="I594" s="171"/>
      <c r="J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</row>
    <row r="595">
      <c r="A595" s="171"/>
      <c r="B595" s="171"/>
      <c r="C595" s="171"/>
      <c r="D595" s="171"/>
      <c r="E595" s="171"/>
      <c r="F595" s="171"/>
      <c r="G595" s="171"/>
      <c r="H595" s="171"/>
      <c r="I595" s="171"/>
      <c r="J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</row>
    <row r="596">
      <c r="A596" s="171"/>
      <c r="B596" s="171"/>
      <c r="C596" s="171"/>
      <c r="D596" s="171"/>
      <c r="E596" s="171"/>
      <c r="F596" s="171"/>
      <c r="G596" s="171"/>
      <c r="H596" s="171"/>
      <c r="I596" s="171"/>
      <c r="J596" s="171"/>
      <c r="K596" s="171"/>
      <c r="L596" s="171"/>
      <c r="M596" s="171"/>
      <c r="N596" s="171"/>
      <c r="O596" s="171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</row>
    <row r="597">
      <c r="A597" s="171"/>
      <c r="B597" s="171"/>
      <c r="C597" s="171"/>
      <c r="D597" s="171"/>
      <c r="E597" s="171"/>
      <c r="F597" s="171"/>
      <c r="G597" s="171"/>
      <c r="H597" s="171"/>
      <c r="I597" s="171"/>
      <c r="J597" s="171"/>
      <c r="K597" s="171"/>
      <c r="L597" s="171"/>
      <c r="M597" s="171"/>
      <c r="N597" s="171"/>
      <c r="O597" s="171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</row>
    <row r="598">
      <c r="A598" s="171"/>
      <c r="B598" s="171"/>
      <c r="C598" s="171"/>
      <c r="D598" s="171"/>
      <c r="E598" s="171"/>
      <c r="F598" s="171"/>
      <c r="G598" s="171"/>
      <c r="H598" s="171"/>
      <c r="I598" s="171"/>
      <c r="J598" s="171"/>
      <c r="K598" s="171"/>
      <c r="L598" s="171"/>
      <c r="M598" s="171"/>
      <c r="N598" s="171"/>
      <c r="O598" s="171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</row>
    <row r="599">
      <c r="A599" s="171"/>
      <c r="B599" s="171"/>
      <c r="C599" s="171"/>
      <c r="D599" s="171"/>
      <c r="E599" s="171"/>
      <c r="F599" s="171"/>
      <c r="G599" s="171"/>
      <c r="H599" s="171"/>
      <c r="I599" s="171"/>
      <c r="J599" s="171"/>
      <c r="K599" s="171"/>
      <c r="L599" s="171"/>
      <c r="M599" s="171"/>
      <c r="N599" s="171"/>
      <c r="O599" s="171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</row>
    <row r="600">
      <c r="A600" s="171"/>
      <c r="B600" s="171"/>
      <c r="C600" s="171"/>
      <c r="D600" s="171"/>
      <c r="E600" s="171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</row>
    <row r="601">
      <c r="A601" s="171"/>
      <c r="B601" s="171"/>
      <c r="C601" s="171"/>
      <c r="D601" s="171"/>
      <c r="E601" s="171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</row>
    <row r="602">
      <c r="A602" s="171"/>
      <c r="B602" s="171"/>
      <c r="C602" s="171"/>
      <c r="D602" s="171"/>
      <c r="E602" s="171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</row>
    <row r="603">
      <c r="A603" s="171"/>
      <c r="B603" s="171"/>
      <c r="C603" s="171"/>
      <c r="D603" s="171"/>
      <c r="E603" s="171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</row>
    <row r="604">
      <c r="A604" s="171"/>
      <c r="B604" s="171"/>
      <c r="C604" s="171"/>
      <c r="D604" s="171"/>
      <c r="E604" s="171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</row>
    <row r="605">
      <c r="A605" s="171"/>
      <c r="B605" s="171"/>
      <c r="C605" s="171"/>
      <c r="D605" s="171"/>
      <c r="E605" s="171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</row>
    <row r="606">
      <c r="A606" s="171"/>
      <c r="B606" s="171"/>
      <c r="C606" s="171"/>
      <c r="D606" s="171"/>
      <c r="E606" s="171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</row>
    <row r="607">
      <c r="A607" s="171"/>
      <c r="B607" s="171"/>
      <c r="C607" s="171"/>
      <c r="D607" s="171"/>
      <c r="E607" s="171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</row>
    <row r="608">
      <c r="A608" s="171"/>
      <c r="B608" s="171"/>
      <c r="C608" s="171"/>
      <c r="D608" s="171"/>
      <c r="E608" s="171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</row>
    <row r="609">
      <c r="A609" s="171"/>
      <c r="B609" s="171"/>
      <c r="C609" s="171"/>
      <c r="D609" s="171"/>
      <c r="E609" s="171"/>
      <c r="F609" s="171"/>
      <c r="G609" s="171"/>
      <c r="H609" s="171"/>
      <c r="I609" s="171"/>
      <c r="J609" s="171"/>
      <c r="K609" s="171"/>
      <c r="L609" s="171"/>
      <c r="M609" s="171"/>
      <c r="N609" s="171"/>
      <c r="O609" s="171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</row>
    <row r="610">
      <c r="A610" s="171"/>
      <c r="B610" s="171"/>
      <c r="C610" s="171"/>
      <c r="D610" s="171"/>
      <c r="E610" s="171"/>
      <c r="F610" s="171"/>
      <c r="G610" s="171"/>
      <c r="H610" s="171"/>
      <c r="I610" s="171"/>
      <c r="J610" s="171"/>
      <c r="K610" s="171"/>
      <c r="L610" s="171"/>
      <c r="M610" s="171"/>
      <c r="N610" s="171"/>
      <c r="O610" s="171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</row>
    <row r="611">
      <c r="A611" s="171"/>
      <c r="B611" s="171"/>
      <c r="C611" s="171"/>
      <c r="D611" s="171"/>
      <c r="E611" s="171"/>
      <c r="F611" s="171"/>
      <c r="G611" s="171"/>
      <c r="H611" s="171"/>
      <c r="I611" s="171"/>
      <c r="J611" s="171"/>
      <c r="K611" s="171"/>
      <c r="L611" s="171"/>
      <c r="M611" s="171"/>
      <c r="N611" s="171"/>
      <c r="O611" s="171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</row>
    <row r="612">
      <c r="A612" s="171"/>
      <c r="B612" s="171"/>
      <c r="C612" s="171"/>
      <c r="D612" s="171"/>
      <c r="E612" s="171"/>
      <c r="F612" s="171"/>
      <c r="G612" s="171"/>
      <c r="H612" s="171"/>
      <c r="I612" s="171"/>
      <c r="J612" s="171"/>
      <c r="K612" s="171"/>
      <c r="L612" s="171"/>
      <c r="M612" s="171"/>
      <c r="N612" s="171"/>
      <c r="O612" s="171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</row>
    <row r="613">
      <c r="A613" s="171"/>
      <c r="B613" s="171"/>
      <c r="C613" s="171"/>
      <c r="D613" s="171"/>
      <c r="E613" s="171"/>
      <c r="F613" s="171"/>
      <c r="G613" s="171"/>
      <c r="H613" s="171"/>
      <c r="I613" s="171"/>
      <c r="J613" s="171"/>
      <c r="K613" s="171"/>
      <c r="L613" s="171"/>
      <c r="M613" s="171"/>
      <c r="N613" s="171"/>
      <c r="O613" s="171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</row>
    <row r="614">
      <c r="A614" s="171"/>
      <c r="B614" s="171"/>
      <c r="C614" s="171"/>
      <c r="D614" s="171"/>
      <c r="E614" s="171"/>
      <c r="F614" s="171"/>
      <c r="G614" s="171"/>
      <c r="H614" s="171"/>
      <c r="I614" s="171"/>
      <c r="J614" s="171"/>
      <c r="K614" s="171"/>
      <c r="L614" s="171"/>
      <c r="M614" s="171"/>
      <c r="N614" s="171"/>
      <c r="O614" s="171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</row>
    <row r="615">
      <c r="A615" s="171"/>
      <c r="B615" s="171"/>
      <c r="C615" s="171"/>
      <c r="D615" s="171"/>
      <c r="E615" s="171"/>
      <c r="F615" s="171"/>
      <c r="G615" s="171"/>
      <c r="H615" s="171"/>
      <c r="I615" s="171"/>
      <c r="J615" s="171"/>
      <c r="K615" s="171"/>
      <c r="L615" s="171"/>
      <c r="M615" s="171"/>
      <c r="N615" s="171"/>
      <c r="O615" s="171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</row>
    <row r="616">
      <c r="A616" s="171"/>
      <c r="B616" s="171"/>
      <c r="C616" s="171"/>
      <c r="D616" s="171"/>
      <c r="E616" s="171"/>
      <c r="F616" s="171"/>
      <c r="G616" s="171"/>
      <c r="H616" s="171"/>
      <c r="I616" s="171"/>
      <c r="J616" s="171"/>
      <c r="K616" s="171"/>
      <c r="L616" s="171"/>
      <c r="M616" s="171"/>
      <c r="N616" s="171"/>
      <c r="O616" s="171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</row>
    <row r="617">
      <c r="A617" s="171"/>
      <c r="B617" s="171"/>
      <c r="C617" s="171"/>
      <c r="D617" s="171"/>
      <c r="E617" s="171"/>
      <c r="F617" s="171"/>
      <c r="G617" s="171"/>
      <c r="H617" s="171"/>
      <c r="I617" s="171"/>
      <c r="J617" s="171"/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</row>
    <row r="618">
      <c r="A618" s="171"/>
      <c r="B618" s="171"/>
      <c r="C618" s="171"/>
      <c r="D618" s="171"/>
      <c r="E618" s="171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</row>
    <row r="619">
      <c r="A619" s="171"/>
      <c r="B619" s="171"/>
      <c r="C619" s="171"/>
      <c r="D619" s="171"/>
      <c r="E619" s="171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</row>
    <row r="620">
      <c r="A620" s="171"/>
      <c r="B620" s="171"/>
      <c r="C620" s="171"/>
      <c r="D620" s="171"/>
      <c r="E620" s="171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</row>
    <row r="621">
      <c r="A621" s="171"/>
      <c r="B621" s="171"/>
      <c r="C621" s="171"/>
      <c r="D621" s="171"/>
      <c r="E621" s="171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</row>
    <row r="622">
      <c r="A622" s="171"/>
      <c r="B622" s="171"/>
      <c r="C622" s="171"/>
      <c r="D622" s="171"/>
      <c r="E622" s="171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</row>
    <row r="623">
      <c r="A623" s="171"/>
      <c r="B623" s="171"/>
      <c r="C623" s="171"/>
      <c r="D623" s="171"/>
      <c r="E623" s="171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</row>
    <row r="624">
      <c r="A624" s="171"/>
      <c r="B624" s="171"/>
      <c r="C624" s="171"/>
      <c r="D624" s="171"/>
      <c r="E624" s="171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</row>
    <row r="625">
      <c r="A625" s="171"/>
      <c r="B625" s="171"/>
      <c r="C625" s="171"/>
      <c r="D625" s="171"/>
      <c r="E625" s="171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</row>
    <row r="626">
      <c r="A626" s="171"/>
      <c r="B626" s="171"/>
      <c r="C626" s="171"/>
      <c r="D626" s="171"/>
      <c r="E626" s="171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</row>
    <row r="627">
      <c r="A627" s="171"/>
      <c r="B627" s="171"/>
      <c r="C627" s="171"/>
      <c r="D627" s="171"/>
      <c r="E627" s="171"/>
      <c r="F627" s="171"/>
      <c r="G627" s="171"/>
      <c r="H627" s="171"/>
      <c r="I627" s="171"/>
      <c r="J627" s="171"/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</row>
    <row r="628">
      <c r="A628" s="171"/>
      <c r="B628" s="171"/>
      <c r="C628" s="171"/>
      <c r="D628" s="171"/>
      <c r="E628" s="171"/>
      <c r="F628" s="171"/>
      <c r="G628" s="171"/>
      <c r="H628" s="171"/>
      <c r="I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</row>
    <row r="629">
      <c r="A629" s="171"/>
      <c r="B629" s="171"/>
      <c r="C629" s="171"/>
      <c r="D629" s="171"/>
      <c r="E629" s="171"/>
      <c r="F629" s="171"/>
      <c r="G629" s="171"/>
      <c r="H629" s="171"/>
      <c r="I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</row>
    <row r="630">
      <c r="A630" s="171"/>
      <c r="B630" s="171"/>
      <c r="C630" s="171"/>
      <c r="D630" s="171"/>
      <c r="E630" s="171"/>
      <c r="F630" s="171"/>
      <c r="G630" s="171"/>
      <c r="H630" s="171"/>
      <c r="I630" s="171"/>
      <c r="J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</row>
    <row r="631">
      <c r="A631" s="171"/>
      <c r="B631" s="171"/>
      <c r="C631" s="171"/>
      <c r="D631" s="171"/>
      <c r="E631" s="171"/>
      <c r="F631" s="171"/>
      <c r="G631" s="171"/>
      <c r="H631" s="171"/>
      <c r="I631" s="171"/>
      <c r="J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</row>
    <row r="632">
      <c r="A632" s="171"/>
      <c r="B632" s="171"/>
      <c r="C632" s="171"/>
      <c r="D632" s="171"/>
      <c r="E632" s="171"/>
      <c r="F632" s="171"/>
      <c r="G632" s="171"/>
      <c r="H632" s="171"/>
      <c r="I632" s="171"/>
      <c r="J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</row>
    <row r="633">
      <c r="A633" s="171"/>
      <c r="B633" s="171"/>
      <c r="C633" s="171"/>
      <c r="D633" s="171"/>
      <c r="E633" s="171"/>
      <c r="F633" s="171"/>
      <c r="G633" s="171"/>
      <c r="H633" s="171"/>
      <c r="I633" s="171"/>
      <c r="J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</row>
    <row r="634">
      <c r="A634" s="171"/>
      <c r="B634" s="171"/>
      <c r="C634" s="171"/>
      <c r="D634" s="171"/>
      <c r="E634" s="171"/>
      <c r="F634" s="171"/>
      <c r="G634" s="171"/>
      <c r="H634" s="171"/>
      <c r="I634" s="171"/>
      <c r="J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</row>
    <row r="635">
      <c r="A635" s="171"/>
      <c r="B635" s="171"/>
      <c r="C635" s="171"/>
      <c r="D635" s="171"/>
      <c r="E635" s="171"/>
      <c r="F635" s="171"/>
      <c r="G635" s="171"/>
      <c r="H635" s="171"/>
      <c r="I635" s="171"/>
      <c r="J635" s="171"/>
      <c r="K635" s="171"/>
      <c r="L635" s="171"/>
      <c r="M635" s="171"/>
      <c r="N635" s="171"/>
      <c r="O635" s="171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</row>
    <row r="636">
      <c r="A636" s="171"/>
      <c r="B636" s="171"/>
      <c r="C636" s="171"/>
      <c r="D636" s="171"/>
      <c r="E636" s="171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</row>
    <row r="637">
      <c r="A637" s="171"/>
      <c r="B637" s="171"/>
      <c r="C637" s="171"/>
      <c r="D637" s="171"/>
      <c r="E637" s="171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</row>
    <row r="638">
      <c r="A638" s="171"/>
      <c r="B638" s="171"/>
      <c r="C638" s="171"/>
      <c r="D638" s="171"/>
      <c r="E638" s="171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</row>
    <row r="639">
      <c r="A639" s="171"/>
      <c r="B639" s="171"/>
      <c r="C639" s="171"/>
      <c r="D639" s="171"/>
      <c r="E639" s="171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</row>
    <row r="640">
      <c r="A640" s="171"/>
      <c r="B640" s="171"/>
      <c r="C640" s="171"/>
      <c r="D640" s="171"/>
      <c r="E640" s="171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</row>
    <row r="641">
      <c r="A641" s="171"/>
      <c r="B641" s="171"/>
      <c r="C641" s="171"/>
      <c r="D641" s="171"/>
      <c r="E641" s="171"/>
      <c r="F641" s="171"/>
      <c r="G641" s="171"/>
      <c r="H641" s="171"/>
      <c r="I641" s="171"/>
      <c r="J641" s="171"/>
      <c r="K641" s="171"/>
      <c r="L641" s="171"/>
      <c r="M641" s="171"/>
      <c r="N641" s="171"/>
      <c r="O641" s="171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</row>
    <row r="642">
      <c r="A642" s="171"/>
      <c r="B642" s="171"/>
      <c r="C642" s="171"/>
      <c r="D642" s="171"/>
      <c r="E642" s="171"/>
      <c r="F642" s="171"/>
      <c r="G642" s="171"/>
      <c r="H642" s="171"/>
      <c r="I642" s="171"/>
      <c r="J642" s="171"/>
      <c r="K642" s="171"/>
      <c r="L642" s="171"/>
      <c r="M642" s="171"/>
      <c r="N642" s="171"/>
      <c r="O642" s="171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</row>
    <row r="643">
      <c r="A643" s="171"/>
      <c r="B643" s="171"/>
      <c r="C643" s="171"/>
      <c r="D643" s="171"/>
      <c r="E643" s="171"/>
      <c r="F643" s="171"/>
      <c r="G643" s="171"/>
      <c r="H643" s="171"/>
      <c r="I643" s="171"/>
      <c r="J643" s="171"/>
      <c r="K643" s="171"/>
      <c r="L643" s="171"/>
      <c r="M643" s="171"/>
      <c r="N643" s="171"/>
      <c r="O643" s="171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</row>
    <row r="644">
      <c r="A644" s="171"/>
      <c r="B644" s="171"/>
      <c r="C644" s="171"/>
      <c r="D644" s="171"/>
      <c r="E644" s="171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</row>
    <row r="645">
      <c r="A645" s="171"/>
      <c r="B645" s="171"/>
      <c r="C645" s="171"/>
      <c r="D645" s="171"/>
      <c r="E645" s="171"/>
      <c r="F645" s="171"/>
      <c r="G645" s="171"/>
      <c r="H645" s="171"/>
      <c r="I645" s="171"/>
      <c r="J645" s="171"/>
      <c r="K645" s="171"/>
      <c r="L645" s="171"/>
      <c r="M645" s="171"/>
      <c r="N645" s="171"/>
      <c r="O645" s="171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</row>
    <row r="646">
      <c r="A646" s="171"/>
      <c r="B646" s="171"/>
      <c r="C646" s="171"/>
      <c r="D646" s="171"/>
      <c r="E646" s="171"/>
      <c r="F646" s="171"/>
      <c r="G646" s="171"/>
      <c r="H646" s="171"/>
      <c r="I646" s="171"/>
      <c r="J646" s="171"/>
      <c r="K646" s="171"/>
      <c r="L646" s="171"/>
      <c r="M646" s="171"/>
      <c r="N646" s="171"/>
      <c r="O646" s="171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</row>
    <row r="647">
      <c r="A647" s="171"/>
      <c r="B647" s="171"/>
      <c r="C647" s="171"/>
      <c r="D647" s="171"/>
      <c r="E647" s="171"/>
      <c r="F647" s="171"/>
      <c r="G647" s="171"/>
      <c r="H647" s="171"/>
      <c r="I647" s="171"/>
      <c r="J647" s="171"/>
      <c r="K647" s="171"/>
      <c r="L647" s="171"/>
      <c r="M647" s="171"/>
      <c r="N647" s="171"/>
      <c r="O647" s="171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</row>
    <row r="648">
      <c r="A648" s="171"/>
      <c r="B648" s="171"/>
      <c r="C648" s="171"/>
      <c r="D648" s="171"/>
      <c r="E648" s="171"/>
      <c r="F648" s="171"/>
      <c r="G648" s="171"/>
      <c r="H648" s="171"/>
      <c r="I648" s="171"/>
      <c r="J648" s="171"/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</row>
    <row r="649">
      <c r="A649" s="171"/>
      <c r="B649" s="171"/>
      <c r="C649" s="171"/>
      <c r="D649" s="171"/>
      <c r="E649" s="171"/>
      <c r="F649" s="171"/>
      <c r="G649" s="171"/>
      <c r="H649" s="171"/>
      <c r="I649" s="171"/>
      <c r="J649" s="171"/>
      <c r="K649" s="171"/>
      <c r="L649" s="171"/>
      <c r="M649" s="171"/>
      <c r="N649" s="171"/>
      <c r="O649" s="171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</row>
    <row r="650">
      <c r="A650" s="171"/>
      <c r="B650" s="171"/>
      <c r="C650" s="171"/>
      <c r="D650" s="171"/>
      <c r="E650" s="171"/>
      <c r="F650" s="171"/>
      <c r="G650" s="171"/>
      <c r="H650" s="171"/>
      <c r="I650" s="171"/>
      <c r="J650" s="171"/>
      <c r="K650" s="171"/>
      <c r="L650" s="171"/>
      <c r="M650" s="171"/>
      <c r="N650" s="171"/>
      <c r="O650" s="171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</row>
    <row r="651">
      <c r="A651" s="171"/>
      <c r="B651" s="171"/>
      <c r="C651" s="171"/>
      <c r="D651" s="171"/>
      <c r="E651" s="171"/>
      <c r="F651" s="171"/>
      <c r="G651" s="171"/>
      <c r="H651" s="171"/>
      <c r="I651" s="171"/>
      <c r="J651" s="171"/>
      <c r="K651" s="171"/>
      <c r="L651" s="171"/>
      <c r="M651" s="171"/>
      <c r="N651" s="171"/>
      <c r="O651" s="171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</row>
    <row r="652">
      <c r="A652" s="171"/>
      <c r="B652" s="171"/>
      <c r="C652" s="171"/>
      <c r="D652" s="171"/>
      <c r="E652" s="171"/>
      <c r="F652" s="171"/>
      <c r="G652" s="171"/>
      <c r="H652" s="171"/>
      <c r="I652" s="171"/>
      <c r="J652" s="171"/>
      <c r="K652" s="171"/>
      <c r="L652" s="171"/>
      <c r="M652" s="171"/>
      <c r="N652" s="171"/>
      <c r="O652" s="171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</row>
    <row r="653">
      <c r="A653" s="171"/>
      <c r="B653" s="171"/>
      <c r="C653" s="171"/>
      <c r="D653" s="171"/>
      <c r="E653" s="171"/>
      <c r="F653" s="171"/>
      <c r="G653" s="171"/>
      <c r="H653" s="171"/>
      <c r="I653" s="171"/>
      <c r="J653" s="171"/>
      <c r="K653" s="171"/>
      <c r="L653" s="171"/>
      <c r="M653" s="171"/>
      <c r="N653" s="171"/>
      <c r="O653" s="171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</row>
    <row r="654">
      <c r="A654" s="171"/>
      <c r="B654" s="171"/>
      <c r="C654" s="171"/>
      <c r="D654" s="171"/>
      <c r="E654" s="171"/>
      <c r="F654" s="171"/>
      <c r="G654" s="171"/>
      <c r="H654" s="171"/>
      <c r="I654" s="171"/>
      <c r="J654" s="171"/>
      <c r="K654" s="171"/>
      <c r="L654" s="171"/>
      <c r="M654" s="171"/>
      <c r="N654" s="171"/>
      <c r="O654" s="171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</row>
    <row r="655">
      <c r="A655" s="171"/>
      <c r="B655" s="171"/>
      <c r="C655" s="171"/>
      <c r="D655" s="171"/>
      <c r="E655" s="171"/>
      <c r="F655" s="171"/>
      <c r="G655" s="171"/>
      <c r="H655" s="171"/>
      <c r="I655" s="171"/>
      <c r="J655" s="171"/>
      <c r="K655" s="171"/>
      <c r="L655" s="171"/>
      <c r="M655" s="171"/>
      <c r="N655" s="171"/>
      <c r="O655" s="171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</row>
    <row r="656">
      <c r="A656" s="171"/>
      <c r="B656" s="171"/>
      <c r="C656" s="171"/>
      <c r="D656" s="171"/>
      <c r="E656" s="171"/>
      <c r="F656" s="171"/>
      <c r="G656" s="171"/>
      <c r="H656" s="171"/>
      <c r="I656" s="171"/>
      <c r="J656" s="171"/>
      <c r="K656" s="171"/>
      <c r="L656" s="171"/>
      <c r="M656" s="171"/>
      <c r="N656" s="171"/>
      <c r="O656" s="171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</row>
    <row r="657">
      <c r="A657" s="171"/>
      <c r="B657" s="171"/>
      <c r="C657" s="171"/>
      <c r="D657" s="171"/>
      <c r="E657" s="171"/>
      <c r="F657" s="171"/>
      <c r="G657" s="171"/>
      <c r="H657" s="171"/>
      <c r="I657" s="171"/>
      <c r="J657" s="171"/>
      <c r="K657" s="171"/>
      <c r="L657" s="171"/>
      <c r="M657" s="171"/>
      <c r="N657" s="171"/>
      <c r="O657" s="171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</row>
    <row r="658">
      <c r="A658" s="171"/>
      <c r="B658" s="171"/>
      <c r="C658" s="171"/>
      <c r="D658" s="171"/>
      <c r="E658" s="171"/>
      <c r="F658" s="171"/>
      <c r="G658" s="171"/>
      <c r="H658" s="171"/>
      <c r="I658" s="171"/>
      <c r="J658" s="171"/>
      <c r="K658" s="171"/>
      <c r="L658" s="171"/>
      <c r="M658" s="171"/>
      <c r="N658" s="171"/>
      <c r="O658" s="171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</row>
    <row r="659">
      <c r="A659" s="171"/>
      <c r="B659" s="171"/>
      <c r="C659" s="171"/>
      <c r="D659" s="171"/>
      <c r="E659" s="171"/>
      <c r="F659" s="171"/>
      <c r="G659" s="171"/>
      <c r="H659" s="171"/>
      <c r="I659" s="171"/>
      <c r="J659" s="171"/>
      <c r="K659" s="171"/>
      <c r="L659" s="171"/>
      <c r="M659" s="171"/>
      <c r="N659" s="171"/>
      <c r="O659" s="171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</row>
    <row r="660">
      <c r="A660" s="171"/>
      <c r="B660" s="171"/>
      <c r="C660" s="171"/>
      <c r="D660" s="171"/>
      <c r="E660" s="171"/>
      <c r="F660" s="171"/>
      <c r="G660" s="171"/>
      <c r="H660" s="171"/>
      <c r="I660" s="171"/>
      <c r="J660" s="171"/>
      <c r="K660" s="171"/>
      <c r="L660" s="171"/>
      <c r="M660" s="171"/>
      <c r="N660" s="171"/>
      <c r="O660" s="171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</row>
    <row r="661">
      <c r="A661" s="171"/>
      <c r="B661" s="171"/>
      <c r="C661" s="171"/>
      <c r="D661" s="171"/>
      <c r="E661" s="171"/>
      <c r="F661" s="171"/>
      <c r="G661" s="171"/>
      <c r="H661" s="171"/>
      <c r="I661" s="171"/>
      <c r="J661" s="171"/>
      <c r="K661" s="171"/>
      <c r="L661" s="171"/>
      <c r="M661" s="171"/>
      <c r="N661" s="171"/>
      <c r="O661" s="171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</row>
    <row r="662">
      <c r="A662" s="171"/>
      <c r="B662" s="171"/>
      <c r="C662" s="171"/>
      <c r="D662" s="171"/>
      <c r="E662" s="171"/>
      <c r="F662" s="171"/>
      <c r="G662" s="171"/>
      <c r="H662" s="171"/>
      <c r="I662" s="171"/>
      <c r="J662" s="171"/>
      <c r="K662" s="171"/>
      <c r="L662" s="171"/>
      <c r="M662" s="171"/>
      <c r="N662" s="171"/>
      <c r="O662" s="171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</row>
    <row r="663">
      <c r="A663" s="171"/>
      <c r="B663" s="171"/>
      <c r="C663" s="171"/>
      <c r="D663" s="171"/>
      <c r="E663" s="171"/>
      <c r="F663" s="171"/>
      <c r="G663" s="171"/>
      <c r="H663" s="171"/>
      <c r="I663" s="171"/>
      <c r="J663" s="171"/>
      <c r="K663" s="171"/>
      <c r="L663" s="171"/>
      <c r="M663" s="171"/>
      <c r="N663" s="171"/>
      <c r="O663" s="171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</row>
    <row r="664">
      <c r="A664" s="171"/>
      <c r="B664" s="171"/>
      <c r="C664" s="171"/>
      <c r="D664" s="171"/>
      <c r="E664" s="171"/>
      <c r="F664" s="171"/>
      <c r="G664" s="171"/>
      <c r="H664" s="171"/>
      <c r="I664" s="171"/>
      <c r="J664" s="171"/>
      <c r="K664" s="171"/>
      <c r="L664" s="171"/>
      <c r="M664" s="171"/>
      <c r="N664" s="171"/>
      <c r="O664" s="171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</row>
    <row r="665">
      <c r="A665" s="171"/>
      <c r="B665" s="171"/>
      <c r="C665" s="171"/>
      <c r="D665" s="171"/>
      <c r="E665" s="171"/>
      <c r="F665" s="171"/>
      <c r="G665" s="171"/>
      <c r="H665" s="171"/>
      <c r="I665" s="171"/>
      <c r="J665" s="171"/>
      <c r="K665" s="171"/>
      <c r="L665" s="171"/>
      <c r="M665" s="171"/>
      <c r="N665" s="171"/>
      <c r="O665" s="171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</row>
    <row r="666">
      <c r="A666" s="171"/>
      <c r="B666" s="171"/>
      <c r="C666" s="171"/>
      <c r="D666" s="171"/>
      <c r="E666" s="171"/>
      <c r="F666" s="171"/>
      <c r="G666" s="171"/>
      <c r="H666" s="171"/>
      <c r="I666" s="171"/>
      <c r="J666" s="171"/>
      <c r="K666" s="171"/>
      <c r="L666" s="171"/>
      <c r="M666" s="171"/>
      <c r="N666" s="171"/>
      <c r="O666" s="171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</row>
    <row r="667">
      <c r="A667" s="171"/>
      <c r="B667" s="171"/>
      <c r="C667" s="171"/>
      <c r="D667" s="171"/>
      <c r="E667" s="171"/>
      <c r="F667" s="171"/>
      <c r="G667" s="171"/>
      <c r="H667" s="171"/>
      <c r="I667" s="171"/>
      <c r="J667" s="171"/>
      <c r="K667" s="171"/>
      <c r="L667" s="171"/>
      <c r="M667" s="171"/>
      <c r="N667" s="171"/>
      <c r="O667" s="171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</row>
    <row r="668">
      <c r="A668" s="171"/>
      <c r="B668" s="171"/>
      <c r="C668" s="171"/>
      <c r="D668" s="171"/>
      <c r="E668" s="171"/>
      <c r="F668" s="171"/>
      <c r="G668" s="171"/>
      <c r="H668" s="171"/>
      <c r="I668" s="171"/>
      <c r="J668" s="171"/>
      <c r="K668" s="171"/>
      <c r="L668" s="171"/>
      <c r="M668" s="171"/>
      <c r="N668" s="171"/>
      <c r="O668" s="171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</row>
    <row r="669">
      <c r="A669" s="171"/>
      <c r="B669" s="171"/>
      <c r="C669" s="171"/>
      <c r="D669" s="171"/>
      <c r="E669" s="171"/>
      <c r="F669" s="171"/>
      <c r="G669" s="171"/>
      <c r="H669" s="171"/>
      <c r="I669" s="171"/>
      <c r="J669" s="171"/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</row>
    <row r="670">
      <c r="A670" s="171"/>
      <c r="B670" s="171"/>
      <c r="C670" s="171"/>
      <c r="D670" s="171"/>
      <c r="E670" s="171"/>
      <c r="F670" s="171"/>
      <c r="G670" s="171"/>
      <c r="H670" s="171"/>
      <c r="I670" s="171"/>
      <c r="J670" s="171"/>
      <c r="K670" s="171"/>
      <c r="L670" s="171"/>
      <c r="M670" s="171"/>
      <c r="N670" s="171"/>
      <c r="O670" s="171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</row>
    <row r="671">
      <c r="A671" s="171"/>
      <c r="B671" s="171"/>
      <c r="C671" s="171"/>
      <c r="D671" s="171"/>
      <c r="E671" s="171"/>
      <c r="F671" s="171"/>
      <c r="G671" s="171"/>
      <c r="H671" s="171"/>
      <c r="I671" s="171"/>
      <c r="J671" s="171"/>
      <c r="K671" s="171"/>
      <c r="L671" s="171"/>
      <c r="M671" s="171"/>
      <c r="N671" s="171"/>
      <c r="O671" s="171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</row>
    <row r="672">
      <c r="A672" s="171"/>
      <c r="B672" s="171"/>
      <c r="C672" s="171"/>
      <c r="D672" s="171"/>
      <c r="E672" s="171"/>
      <c r="F672" s="171"/>
      <c r="G672" s="171"/>
      <c r="H672" s="171"/>
      <c r="I672" s="171"/>
      <c r="J672" s="171"/>
      <c r="K672" s="171"/>
      <c r="L672" s="171"/>
      <c r="M672" s="171"/>
      <c r="N672" s="171"/>
      <c r="O672" s="171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</row>
    <row r="673">
      <c r="A673" s="171"/>
      <c r="B673" s="171"/>
      <c r="C673" s="171"/>
      <c r="D673" s="171"/>
      <c r="E673" s="171"/>
      <c r="F673" s="171"/>
      <c r="G673" s="171"/>
      <c r="H673" s="171"/>
      <c r="I673" s="171"/>
      <c r="J673" s="171"/>
      <c r="K673" s="171"/>
      <c r="L673" s="171"/>
      <c r="M673" s="171"/>
      <c r="N673" s="171"/>
      <c r="O673" s="171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</row>
    <row r="674">
      <c r="A674" s="171"/>
      <c r="B674" s="171"/>
      <c r="C674" s="171"/>
      <c r="D674" s="171"/>
      <c r="E674" s="171"/>
      <c r="F674" s="171"/>
      <c r="G674" s="171"/>
      <c r="H674" s="171"/>
      <c r="I674" s="171"/>
      <c r="J674" s="171"/>
      <c r="K674" s="171"/>
      <c r="L674" s="171"/>
      <c r="M674" s="171"/>
      <c r="N674" s="171"/>
      <c r="O674" s="171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</row>
    <row r="675">
      <c r="A675" s="171"/>
      <c r="B675" s="171"/>
      <c r="C675" s="171"/>
      <c r="D675" s="171"/>
      <c r="E675" s="171"/>
      <c r="F675" s="171"/>
      <c r="G675" s="171"/>
      <c r="H675" s="171"/>
      <c r="I675" s="171"/>
      <c r="J675" s="171"/>
      <c r="K675" s="171"/>
      <c r="L675" s="171"/>
      <c r="M675" s="171"/>
      <c r="N675" s="171"/>
      <c r="O675" s="171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</row>
    <row r="676">
      <c r="A676" s="171"/>
      <c r="B676" s="171"/>
      <c r="C676" s="171"/>
      <c r="D676" s="171"/>
      <c r="E676" s="171"/>
      <c r="F676" s="171"/>
      <c r="G676" s="171"/>
      <c r="H676" s="171"/>
      <c r="I676" s="171"/>
      <c r="J676" s="171"/>
      <c r="K676" s="171"/>
      <c r="L676" s="171"/>
      <c r="M676" s="171"/>
      <c r="N676" s="171"/>
      <c r="O676" s="171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</row>
    <row r="677">
      <c r="A677" s="171"/>
      <c r="B677" s="171"/>
      <c r="C677" s="171"/>
      <c r="D677" s="171"/>
      <c r="E677" s="171"/>
      <c r="F677" s="171"/>
      <c r="G677" s="171"/>
      <c r="H677" s="171"/>
      <c r="I677" s="171"/>
      <c r="J677" s="171"/>
      <c r="K677" s="171"/>
      <c r="L677" s="171"/>
      <c r="M677" s="171"/>
      <c r="N677" s="171"/>
      <c r="O677" s="171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</row>
    <row r="678">
      <c r="A678" s="171"/>
      <c r="B678" s="171"/>
      <c r="C678" s="171"/>
      <c r="D678" s="171"/>
      <c r="E678" s="171"/>
      <c r="F678" s="171"/>
      <c r="G678" s="171"/>
      <c r="H678" s="171"/>
      <c r="I678" s="171"/>
      <c r="J678" s="171"/>
      <c r="K678" s="171"/>
      <c r="L678" s="171"/>
      <c r="M678" s="171"/>
      <c r="N678" s="171"/>
      <c r="O678" s="171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</row>
    <row r="679">
      <c r="A679" s="171"/>
      <c r="B679" s="171"/>
      <c r="C679" s="171"/>
      <c r="D679" s="171"/>
      <c r="E679" s="171"/>
      <c r="F679" s="171"/>
      <c r="G679" s="171"/>
      <c r="H679" s="171"/>
      <c r="I679" s="171"/>
      <c r="J679" s="171"/>
      <c r="K679" s="171"/>
      <c r="L679" s="171"/>
      <c r="M679" s="171"/>
      <c r="N679" s="171"/>
      <c r="O679" s="171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</row>
    <row r="680">
      <c r="A680" s="171"/>
      <c r="B680" s="171"/>
      <c r="C680" s="171"/>
      <c r="D680" s="171"/>
      <c r="E680" s="171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</row>
    <row r="681">
      <c r="A681" s="171"/>
      <c r="B681" s="171"/>
      <c r="C681" s="171"/>
      <c r="D681" s="171"/>
      <c r="E681" s="171"/>
      <c r="F681" s="171"/>
      <c r="G681" s="171"/>
      <c r="H681" s="171"/>
      <c r="I681" s="171"/>
      <c r="J681" s="171"/>
      <c r="K681" s="171"/>
      <c r="L681" s="171"/>
      <c r="M681" s="171"/>
      <c r="N681" s="171"/>
      <c r="O681" s="171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</row>
    <row r="682">
      <c r="A682" s="171"/>
      <c r="B682" s="171"/>
      <c r="C682" s="171"/>
      <c r="D682" s="171"/>
      <c r="E682" s="171"/>
      <c r="F682" s="171"/>
      <c r="G682" s="171"/>
      <c r="H682" s="171"/>
      <c r="I682" s="171"/>
      <c r="J682" s="171"/>
      <c r="K682" s="171"/>
      <c r="L682" s="171"/>
      <c r="M682" s="171"/>
      <c r="N682" s="171"/>
      <c r="O682" s="171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</row>
    <row r="683">
      <c r="A683" s="171"/>
      <c r="B683" s="171"/>
      <c r="C683" s="171"/>
      <c r="D683" s="171"/>
      <c r="E683" s="171"/>
      <c r="F683" s="171"/>
      <c r="G683" s="171"/>
      <c r="H683" s="171"/>
      <c r="I683" s="171"/>
      <c r="J683" s="171"/>
      <c r="K683" s="171"/>
      <c r="L683" s="171"/>
      <c r="M683" s="171"/>
      <c r="N683" s="171"/>
      <c r="O683" s="171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</row>
    <row r="684">
      <c r="A684" s="171"/>
      <c r="B684" s="171"/>
      <c r="C684" s="171"/>
      <c r="D684" s="171"/>
      <c r="E684" s="171"/>
      <c r="F684" s="171"/>
      <c r="G684" s="171"/>
      <c r="H684" s="171"/>
      <c r="I684" s="171"/>
      <c r="J684" s="171"/>
      <c r="K684" s="171"/>
      <c r="L684" s="171"/>
      <c r="M684" s="171"/>
      <c r="N684" s="171"/>
      <c r="O684" s="171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</row>
    <row r="685">
      <c r="A685" s="171"/>
      <c r="B685" s="171"/>
      <c r="C685" s="171"/>
      <c r="D685" s="171"/>
      <c r="E685" s="171"/>
      <c r="F685" s="171"/>
      <c r="G685" s="171"/>
      <c r="H685" s="171"/>
      <c r="I685" s="171"/>
      <c r="J685" s="171"/>
      <c r="K685" s="171"/>
      <c r="L685" s="171"/>
      <c r="M685" s="171"/>
      <c r="N685" s="171"/>
      <c r="O685" s="171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</row>
    <row r="686">
      <c r="A686" s="171"/>
      <c r="B686" s="171"/>
      <c r="C686" s="171"/>
      <c r="D686" s="171"/>
      <c r="E686" s="171"/>
      <c r="F686" s="171"/>
      <c r="G686" s="171"/>
      <c r="H686" s="171"/>
      <c r="I686" s="171"/>
      <c r="J686" s="171"/>
      <c r="K686" s="171"/>
      <c r="L686" s="171"/>
      <c r="M686" s="171"/>
      <c r="N686" s="171"/>
      <c r="O686" s="171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</row>
    <row r="687">
      <c r="A687" s="171"/>
      <c r="B687" s="171"/>
      <c r="C687" s="171"/>
      <c r="D687" s="171"/>
      <c r="E687" s="171"/>
      <c r="F687" s="171"/>
      <c r="G687" s="171"/>
      <c r="H687" s="171"/>
      <c r="I687" s="171"/>
      <c r="J687" s="171"/>
      <c r="K687" s="171"/>
      <c r="L687" s="171"/>
      <c r="M687" s="171"/>
      <c r="N687" s="171"/>
      <c r="O687" s="171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</row>
    <row r="688">
      <c r="A688" s="171"/>
      <c r="B688" s="171"/>
      <c r="C688" s="171"/>
      <c r="D688" s="171"/>
      <c r="E688" s="171"/>
      <c r="F688" s="171"/>
      <c r="G688" s="171"/>
      <c r="H688" s="171"/>
      <c r="I688" s="171"/>
      <c r="J688" s="171"/>
      <c r="K688" s="171"/>
      <c r="L688" s="171"/>
      <c r="M688" s="171"/>
      <c r="N688" s="171"/>
      <c r="O688" s="171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</row>
    <row r="689">
      <c r="A689" s="171"/>
      <c r="B689" s="171"/>
      <c r="C689" s="171"/>
      <c r="D689" s="171"/>
      <c r="E689" s="171"/>
      <c r="F689" s="171"/>
      <c r="G689" s="171"/>
      <c r="H689" s="171"/>
      <c r="I689" s="171"/>
      <c r="J689" s="171"/>
      <c r="K689" s="171"/>
      <c r="L689" s="171"/>
      <c r="M689" s="171"/>
      <c r="N689" s="171"/>
      <c r="O689" s="171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</row>
    <row r="690">
      <c r="A690" s="171"/>
      <c r="B690" s="171"/>
      <c r="C690" s="171"/>
      <c r="D690" s="171"/>
      <c r="E690" s="171"/>
      <c r="F690" s="171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</row>
    <row r="691">
      <c r="A691" s="171"/>
      <c r="B691" s="171"/>
      <c r="C691" s="171"/>
      <c r="D691" s="171"/>
      <c r="E691" s="171"/>
      <c r="F691" s="171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</row>
    <row r="692">
      <c r="A692" s="171"/>
      <c r="B692" s="171"/>
      <c r="C692" s="171"/>
      <c r="D692" s="171"/>
      <c r="E692" s="171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</row>
    <row r="693">
      <c r="A693" s="171"/>
      <c r="B693" s="171"/>
      <c r="C693" s="171"/>
      <c r="D693" s="171"/>
      <c r="E693" s="171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</row>
    <row r="694">
      <c r="A694" s="171"/>
      <c r="B694" s="171"/>
      <c r="C694" s="171"/>
      <c r="D694" s="171"/>
      <c r="E694" s="171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</row>
    <row r="695">
      <c r="A695" s="171"/>
      <c r="B695" s="171"/>
      <c r="C695" s="171"/>
      <c r="D695" s="171"/>
      <c r="E695" s="171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</row>
    <row r="696">
      <c r="A696" s="171"/>
      <c r="B696" s="171"/>
      <c r="C696" s="171"/>
      <c r="D696" s="171"/>
      <c r="E696" s="171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</row>
    <row r="697">
      <c r="A697" s="171"/>
      <c r="B697" s="171"/>
      <c r="C697" s="171"/>
      <c r="D697" s="171"/>
      <c r="E697" s="171"/>
      <c r="F697" s="171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</row>
    <row r="698">
      <c r="A698" s="171"/>
      <c r="B698" s="171"/>
      <c r="C698" s="171"/>
      <c r="D698" s="171"/>
      <c r="E698" s="171"/>
      <c r="F698" s="171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</row>
    <row r="699">
      <c r="A699" s="171"/>
      <c r="B699" s="171"/>
      <c r="C699" s="171"/>
      <c r="D699" s="171"/>
      <c r="E699" s="171"/>
      <c r="F699" s="171"/>
      <c r="G699" s="171"/>
      <c r="H699" s="171"/>
      <c r="I699" s="171"/>
      <c r="J699" s="171"/>
      <c r="K699" s="171"/>
      <c r="L699" s="171"/>
      <c r="M699" s="171"/>
      <c r="N699" s="171"/>
      <c r="O699" s="171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</row>
    <row r="700">
      <c r="A700" s="171"/>
      <c r="B700" s="171"/>
      <c r="C700" s="171"/>
      <c r="D700" s="171"/>
      <c r="E700" s="171"/>
      <c r="F700" s="171"/>
      <c r="G700" s="171"/>
      <c r="H700" s="171"/>
      <c r="I700" s="171"/>
      <c r="J700" s="171"/>
      <c r="K700" s="171"/>
      <c r="L700" s="171"/>
      <c r="M700" s="171"/>
      <c r="N700" s="171"/>
      <c r="O700" s="171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</row>
    <row r="701">
      <c r="A701" s="171"/>
      <c r="B701" s="171"/>
      <c r="C701" s="171"/>
      <c r="D701" s="171"/>
      <c r="E701" s="171"/>
      <c r="F701" s="171"/>
      <c r="G701" s="171"/>
      <c r="H701" s="171"/>
      <c r="I701" s="171"/>
      <c r="J701" s="171"/>
      <c r="K701" s="171"/>
      <c r="L701" s="171"/>
      <c r="M701" s="171"/>
      <c r="N701" s="171"/>
      <c r="O701" s="171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</row>
    <row r="702">
      <c r="A702" s="171"/>
      <c r="B702" s="171"/>
      <c r="C702" s="171"/>
      <c r="D702" s="171"/>
      <c r="E702" s="171"/>
      <c r="F702" s="171"/>
      <c r="G702" s="171"/>
      <c r="H702" s="171"/>
      <c r="I702" s="171"/>
      <c r="J702" s="171"/>
      <c r="K702" s="171"/>
      <c r="L702" s="171"/>
      <c r="M702" s="171"/>
      <c r="N702" s="171"/>
      <c r="O702" s="171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</row>
    <row r="703">
      <c r="A703" s="171"/>
      <c r="B703" s="171"/>
      <c r="C703" s="171"/>
      <c r="D703" s="171"/>
      <c r="E703" s="171"/>
      <c r="F703" s="171"/>
      <c r="G703" s="171"/>
      <c r="H703" s="171"/>
      <c r="I703" s="171"/>
      <c r="J703" s="171"/>
      <c r="K703" s="171"/>
      <c r="L703" s="171"/>
      <c r="M703" s="171"/>
      <c r="N703" s="171"/>
      <c r="O703" s="171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</row>
    <row r="704">
      <c r="A704" s="171"/>
      <c r="B704" s="171"/>
      <c r="C704" s="171"/>
      <c r="D704" s="171"/>
      <c r="E704" s="171"/>
      <c r="F704" s="171"/>
      <c r="G704" s="171"/>
      <c r="H704" s="171"/>
      <c r="I704" s="171"/>
      <c r="J704" s="171"/>
      <c r="K704" s="171"/>
      <c r="L704" s="171"/>
      <c r="M704" s="171"/>
      <c r="N704" s="171"/>
      <c r="O704" s="171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</row>
    <row r="705">
      <c r="A705" s="171"/>
      <c r="B705" s="171"/>
      <c r="C705" s="171"/>
      <c r="D705" s="171"/>
      <c r="E705" s="171"/>
      <c r="F705" s="171"/>
      <c r="G705" s="171"/>
      <c r="H705" s="171"/>
      <c r="I705" s="171"/>
      <c r="J705" s="171"/>
      <c r="K705" s="171"/>
      <c r="L705" s="171"/>
      <c r="M705" s="171"/>
      <c r="N705" s="171"/>
      <c r="O705" s="171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</row>
    <row r="706">
      <c r="A706" s="171"/>
      <c r="B706" s="171"/>
      <c r="C706" s="171"/>
      <c r="D706" s="171"/>
      <c r="E706" s="171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</row>
    <row r="707">
      <c r="A707" s="171"/>
      <c r="B707" s="171"/>
      <c r="C707" s="171"/>
      <c r="D707" s="171"/>
      <c r="E707" s="171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</row>
    <row r="708">
      <c r="A708" s="171"/>
      <c r="B708" s="171"/>
      <c r="C708" s="171"/>
      <c r="D708" s="171"/>
      <c r="E708" s="171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</row>
    <row r="709">
      <c r="A709" s="171"/>
      <c r="B709" s="171"/>
      <c r="C709" s="171"/>
      <c r="D709" s="171"/>
      <c r="E709" s="171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</row>
    <row r="710">
      <c r="A710" s="171"/>
      <c r="B710" s="171"/>
      <c r="C710" s="171"/>
      <c r="D710" s="171"/>
      <c r="E710" s="171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</row>
    <row r="711">
      <c r="A711" s="171"/>
      <c r="B711" s="171"/>
      <c r="C711" s="171"/>
      <c r="D711" s="171"/>
      <c r="E711" s="171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</row>
    <row r="712">
      <c r="A712" s="171"/>
      <c r="B712" s="171"/>
      <c r="C712" s="171"/>
      <c r="D712" s="171"/>
      <c r="E712" s="171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</row>
    <row r="713">
      <c r="A713" s="171"/>
      <c r="B713" s="171"/>
      <c r="C713" s="171"/>
      <c r="D713" s="171"/>
      <c r="E713" s="171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</row>
    <row r="714">
      <c r="A714" s="171"/>
      <c r="B714" s="171"/>
      <c r="C714" s="171"/>
      <c r="D714" s="171"/>
      <c r="E714" s="171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</row>
    <row r="715">
      <c r="A715" s="171"/>
      <c r="B715" s="171"/>
      <c r="C715" s="171"/>
      <c r="D715" s="171"/>
      <c r="E715" s="171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</row>
    <row r="716">
      <c r="A716" s="171"/>
      <c r="B716" s="171"/>
      <c r="C716" s="171"/>
      <c r="D716" s="171"/>
      <c r="E716" s="171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</row>
    <row r="717">
      <c r="A717" s="171"/>
      <c r="B717" s="171"/>
      <c r="C717" s="171"/>
      <c r="D717" s="171"/>
      <c r="E717" s="171"/>
      <c r="F717" s="171"/>
      <c r="G717" s="171"/>
      <c r="H717" s="171"/>
      <c r="I717" s="171"/>
      <c r="J717" s="171"/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</row>
    <row r="718">
      <c r="A718" s="171"/>
      <c r="B718" s="171"/>
      <c r="C718" s="171"/>
      <c r="D718" s="171"/>
      <c r="E718" s="171"/>
      <c r="F718" s="171"/>
      <c r="G718" s="171"/>
      <c r="H718" s="171"/>
      <c r="I718" s="171"/>
      <c r="J718" s="171"/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</row>
    <row r="719">
      <c r="A719" s="171"/>
      <c r="B719" s="171"/>
      <c r="C719" s="171"/>
      <c r="D719" s="171"/>
      <c r="E719" s="171"/>
      <c r="F719" s="171"/>
      <c r="G719" s="171"/>
      <c r="H719" s="171"/>
      <c r="I719" s="171"/>
      <c r="J719" s="171"/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</row>
    <row r="720">
      <c r="A720" s="171"/>
      <c r="B720" s="171"/>
      <c r="C720" s="171"/>
      <c r="D720" s="171"/>
      <c r="E720" s="171"/>
      <c r="F720" s="171"/>
      <c r="G720" s="171"/>
      <c r="H720" s="171"/>
      <c r="I720" s="171"/>
      <c r="J720" s="171"/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</row>
    <row r="721">
      <c r="A721" s="171"/>
      <c r="B721" s="171"/>
      <c r="C721" s="171"/>
      <c r="D721" s="171"/>
      <c r="E721" s="171"/>
      <c r="F721" s="171"/>
      <c r="G721" s="171"/>
      <c r="H721" s="171"/>
      <c r="I721" s="171"/>
      <c r="J721" s="171"/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</row>
    <row r="722">
      <c r="A722" s="171"/>
      <c r="B722" s="171"/>
      <c r="C722" s="171"/>
      <c r="D722" s="171"/>
      <c r="E722" s="171"/>
      <c r="F722" s="171"/>
      <c r="G722" s="171"/>
      <c r="H722" s="171"/>
      <c r="I722" s="171"/>
      <c r="J722" s="171"/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</row>
    <row r="723">
      <c r="A723" s="171"/>
      <c r="B723" s="171"/>
      <c r="C723" s="171"/>
      <c r="D723" s="171"/>
      <c r="E723" s="171"/>
      <c r="F723" s="171"/>
      <c r="G723" s="171"/>
      <c r="H723" s="171"/>
      <c r="I723" s="171"/>
      <c r="J723" s="171"/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</row>
    <row r="724">
      <c r="A724" s="171"/>
      <c r="B724" s="171"/>
      <c r="C724" s="171"/>
      <c r="D724" s="171"/>
      <c r="E724" s="171"/>
      <c r="F724" s="171"/>
      <c r="G724" s="171"/>
      <c r="H724" s="171"/>
      <c r="I724" s="171"/>
      <c r="J724" s="171"/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</row>
    <row r="725">
      <c r="A725" s="171"/>
      <c r="B725" s="171"/>
      <c r="C725" s="171"/>
      <c r="D725" s="171"/>
      <c r="E725" s="171"/>
      <c r="F725" s="171"/>
      <c r="G725" s="171"/>
      <c r="H725" s="171"/>
      <c r="I725" s="171"/>
      <c r="J725" s="171"/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</row>
    <row r="726">
      <c r="A726" s="171"/>
      <c r="B726" s="171"/>
      <c r="C726" s="171"/>
      <c r="D726" s="171"/>
      <c r="E726" s="171"/>
      <c r="F726" s="171"/>
      <c r="G726" s="171"/>
      <c r="H726" s="171"/>
      <c r="I726" s="171"/>
      <c r="J726" s="171"/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</row>
    <row r="727">
      <c r="A727" s="171"/>
      <c r="B727" s="171"/>
      <c r="C727" s="171"/>
      <c r="D727" s="171"/>
      <c r="E727" s="171"/>
      <c r="F727" s="171"/>
      <c r="G727" s="171"/>
      <c r="H727" s="171"/>
      <c r="I727" s="171"/>
      <c r="J727" s="171"/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</row>
    <row r="728">
      <c r="A728" s="171"/>
      <c r="B728" s="171"/>
      <c r="C728" s="171"/>
      <c r="D728" s="171"/>
      <c r="E728" s="171"/>
      <c r="F728" s="171"/>
      <c r="G728" s="171"/>
      <c r="H728" s="171"/>
      <c r="I728" s="171"/>
      <c r="J728" s="171"/>
      <c r="K728" s="171"/>
      <c r="L728" s="171"/>
      <c r="M728" s="171"/>
      <c r="N728" s="171"/>
      <c r="O728" s="171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</row>
    <row r="729">
      <c r="A729" s="171"/>
      <c r="B729" s="171"/>
      <c r="C729" s="171"/>
      <c r="D729" s="171"/>
      <c r="E729" s="171"/>
      <c r="F729" s="171"/>
      <c r="G729" s="171"/>
      <c r="H729" s="171"/>
      <c r="I729" s="171"/>
      <c r="J729" s="171"/>
      <c r="K729" s="171"/>
      <c r="L729" s="171"/>
      <c r="M729" s="171"/>
      <c r="N729" s="171"/>
      <c r="O729" s="171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</row>
    <row r="730">
      <c r="A730" s="171"/>
      <c r="B730" s="171"/>
      <c r="C730" s="171"/>
      <c r="D730" s="171"/>
      <c r="E730" s="171"/>
      <c r="F730" s="171"/>
      <c r="G730" s="171"/>
      <c r="H730" s="171"/>
      <c r="I730" s="171"/>
      <c r="J730" s="171"/>
      <c r="K730" s="171"/>
      <c r="L730" s="171"/>
      <c r="M730" s="171"/>
      <c r="N730" s="171"/>
      <c r="O730" s="171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</row>
    <row r="731">
      <c r="A731" s="171"/>
      <c r="B731" s="171"/>
      <c r="C731" s="171"/>
      <c r="D731" s="171"/>
      <c r="E731" s="171"/>
      <c r="F731" s="171"/>
      <c r="G731" s="171"/>
      <c r="H731" s="171"/>
      <c r="I731" s="171"/>
      <c r="J731" s="171"/>
      <c r="K731" s="171"/>
      <c r="L731" s="171"/>
      <c r="M731" s="171"/>
      <c r="N731" s="171"/>
      <c r="O731" s="171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</row>
    <row r="732">
      <c r="A732" s="171"/>
      <c r="B732" s="171"/>
      <c r="C732" s="171"/>
      <c r="D732" s="171"/>
      <c r="E732" s="171"/>
      <c r="F732" s="171"/>
      <c r="G732" s="171"/>
      <c r="H732" s="171"/>
      <c r="I732" s="171"/>
      <c r="J732" s="171"/>
      <c r="K732" s="171"/>
      <c r="L732" s="171"/>
      <c r="M732" s="171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</row>
    <row r="733">
      <c r="A733" s="171"/>
      <c r="B733" s="171"/>
      <c r="C733" s="171"/>
      <c r="D733" s="171"/>
      <c r="E733" s="171"/>
      <c r="F733" s="171"/>
      <c r="G733" s="171"/>
      <c r="H733" s="171"/>
      <c r="I733" s="171"/>
      <c r="J733" s="171"/>
      <c r="K733" s="171"/>
      <c r="L733" s="171"/>
      <c r="M733" s="171"/>
      <c r="N733" s="171"/>
      <c r="O733" s="171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</row>
    <row r="734">
      <c r="A734" s="171"/>
      <c r="B734" s="171"/>
      <c r="C734" s="171"/>
      <c r="D734" s="171"/>
      <c r="E734" s="171"/>
      <c r="F734" s="171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</row>
    <row r="735">
      <c r="A735" s="171"/>
      <c r="B735" s="171"/>
      <c r="C735" s="171"/>
      <c r="D735" s="171"/>
      <c r="E735" s="171"/>
      <c r="F735" s="171"/>
      <c r="G735" s="171"/>
      <c r="H735" s="171"/>
      <c r="I735" s="171"/>
      <c r="J735" s="171"/>
      <c r="K735" s="171"/>
      <c r="L735" s="171"/>
      <c r="M735" s="171"/>
      <c r="N735" s="171"/>
      <c r="O735" s="171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</row>
    <row r="736">
      <c r="A736" s="171"/>
      <c r="B736" s="171"/>
      <c r="C736" s="171"/>
      <c r="D736" s="171"/>
      <c r="E736" s="171"/>
      <c r="F736" s="171"/>
      <c r="G736" s="171"/>
      <c r="H736" s="171"/>
      <c r="I736" s="171"/>
      <c r="J736" s="171"/>
      <c r="K736" s="171"/>
      <c r="L736" s="171"/>
      <c r="M736" s="171"/>
      <c r="N736" s="171"/>
      <c r="O736" s="171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</row>
    <row r="737">
      <c r="A737" s="171"/>
      <c r="B737" s="171"/>
      <c r="C737" s="171"/>
      <c r="D737" s="171"/>
      <c r="E737" s="171"/>
      <c r="F737" s="171"/>
      <c r="G737" s="171"/>
      <c r="H737" s="171"/>
      <c r="I737" s="171"/>
      <c r="J737" s="171"/>
      <c r="K737" s="171"/>
      <c r="L737" s="171"/>
      <c r="M737" s="171"/>
      <c r="N737" s="171"/>
      <c r="O737" s="171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</row>
    <row r="738">
      <c r="A738" s="171"/>
      <c r="B738" s="171"/>
      <c r="C738" s="171"/>
      <c r="D738" s="171"/>
      <c r="E738" s="171"/>
      <c r="F738" s="171"/>
      <c r="G738" s="171"/>
      <c r="H738" s="171"/>
      <c r="I738" s="171"/>
      <c r="J738" s="171"/>
      <c r="K738" s="171"/>
      <c r="L738" s="171"/>
      <c r="M738" s="171"/>
      <c r="N738" s="171"/>
      <c r="O738" s="171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</row>
    <row r="739">
      <c r="A739" s="171"/>
      <c r="B739" s="171"/>
      <c r="C739" s="171"/>
      <c r="D739" s="171"/>
      <c r="E739" s="171"/>
      <c r="F739" s="171"/>
      <c r="G739" s="171"/>
      <c r="H739" s="171"/>
      <c r="I739" s="171"/>
      <c r="J739" s="171"/>
      <c r="K739" s="171"/>
      <c r="L739" s="171"/>
      <c r="M739" s="171"/>
      <c r="N739" s="171"/>
      <c r="O739" s="171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</row>
    <row r="740">
      <c r="A740" s="171"/>
      <c r="B740" s="171"/>
      <c r="C740" s="171"/>
      <c r="D740" s="171"/>
      <c r="E740" s="171"/>
      <c r="F740" s="171"/>
      <c r="G740" s="171"/>
      <c r="H740" s="171"/>
      <c r="I740" s="171"/>
      <c r="J740" s="171"/>
      <c r="K740" s="171"/>
      <c r="L740" s="171"/>
      <c r="M740" s="171"/>
      <c r="N740" s="171"/>
      <c r="O740" s="171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</row>
    <row r="741">
      <c r="A741" s="171"/>
      <c r="B741" s="171"/>
      <c r="C741" s="171"/>
      <c r="D741" s="171"/>
      <c r="E741" s="171"/>
      <c r="F741" s="171"/>
      <c r="G741" s="171"/>
      <c r="H741" s="171"/>
      <c r="I741" s="171"/>
      <c r="J741" s="171"/>
      <c r="K741" s="171"/>
      <c r="L741" s="171"/>
      <c r="M741" s="171"/>
      <c r="N741" s="171"/>
      <c r="O741" s="171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</row>
    <row r="742">
      <c r="A742" s="171"/>
      <c r="B742" s="171"/>
      <c r="C742" s="171"/>
      <c r="D742" s="171"/>
      <c r="E742" s="171"/>
      <c r="F742" s="171"/>
      <c r="G742" s="171"/>
      <c r="H742" s="171"/>
      <c r="I742" s="171"/>
      <c r="J742" s="171"/>
      <c r="K742" s="171"/>
      <c r="L742" s="171"/>
      <c r="M742" s="171"/>
      <c r="N742" s="171"/>
      <c r="O742" s="171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</row>
    <row r="743">
      <c r="A743" s="171"/>
      <c r="B743" s="171"/>
      <c r="C743" s="171"/>
      <c r="D743" s="171"/>
      <c r="E743" s="171"/>
      <c r="F743" s="171"/>
      <c r="G743" s="171"/>
      <c r="H743" s="171"/>
      <c r="I743" s="171"/>
      <c r="J743" s="171"/>
      <c r="K743" s="171"/>
      <c r="L743" s="171"/>
      <c r="M743" s="171"/>
      <c r="N743" s="171"/>
      <c r="O743" s="171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</row>
    <row r="744">
      <c r="A744" s="171"/>
      <c r="B744" s="171"/>
      <c r="C744" s="171"/>
      <c r="D744" s="171"/>
      <c r="E744" s="171"/>
      <c r="F744" s="171"/>
      <c r="G744" s="171"/>
      <c r="H744" s="171"/>
      <c r="I744" s="171"/>
      <c r="J744" s="171"/>
      <c r="K744" s="171"/>
      <c r="L744" s="171"/>
      <c r="M744" s="171"/>
      <c r="N744" s="171"/>
      <c r="O744" s="171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</row>
    <row r="745">
      <c r="A745" s="171"/>
      <c r="B745" s="171"/>
      <c r="C745" s="171"/>
      <c r="D745" s="171"/>
      <c r="E745" s="171"/>
      <c r="F745" s="171"/>
      <c r="G745" s="171"/>
      <c r="H745" s="171"/>
      <c r="I745" s="171"/>
      <c r="J745" s="171"/>
      <c r="K745" s="171"/>
      <c r="L745" s="171"/>
      <c r="M745" s="171"/>
      <c r="N745" s="171"/>
      <c r="O745" s="171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</row>
    <row r="746">
      <c r="A746" s="171"/>
      <c r="B746" s="171"/>
      <c r="C746" s="171"/>
      <c r="D746" s="171"/>
      <c r="E746" s="171"/>
      <c r="F746" s="171"/>
      <c r="G746" s="171"/>
      <c r="H746" s="171"/>
      <c r="I746" s="171"/>
      <c r="J746" s="171"/>
      <c r="K746" s="171"/>
      <c r="L746" s="171"/>
      <c r="M746" s="171"/>
      <c r="N746" s="171"/>
      <c r="O746" s="171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</row>
    <row r="747">
      <c r="A747" s="171"/>
      <c r="B747" s="171"/>
      <c r="C747" s="171"/>
      <c r="D747" s="171"/>
      <c r="E747" s="171"/>
      <c r="F747" s="171"/>
      <c r="G747" s="171"/>
      <c r="H747" s="171"/>
      <c r="I747" s="171"/>
      <c r="J747" s="171"/>
      <c r="K747" s="171"/>
      <c r="L747" s="171"/>
      <c r="M747" s="171"/>
      <c r="N747" s="171"/>
      <c r="O747" s="171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</row>
    <row r="748">
      <c r="A748" s="171"/>
      <c r="B748" s="171"/>
      <c r="C748" s="171"/>
      <c r="D748" s="171"/>
      <c r="E748" s="171"/>
      <c r="F748" s="171"/>
      <c r="G748" s="171"/>
      <c r="H748" s="171"/>
      <c r="I748" s="171"/>
      <c r="J748" s="171"/>
      <c r="K748" s="171"/>
      <c r="L748" s="171"/>
      <c r="M748" s="171"/>
      <c r="N748" s="171"/>
      <c r="O748" s="171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</row>
    <row r="749">
      <c r="A749" s="171"/>
      <c r="B749" s="171"/>
      <c r="C749" s="171"/>
      <c r="D749" s="171"/>
      <c r="E749" s="171"/>
      <c r="F749" s="171"/>
      <c r="G749" s="171"/>
      <c r="H749" s="171"/>
      <c r="I749" s="171"/>
      <c r="J749" s="171"/>
      <c r="K749" s="171"/>
      <c r="L749" s="171"/>
      <c r="M749" s="171"/>
      <c r="N749" s="171"/>
      <c r="O749" s="171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</row>
    <row r="750">
      <c r="A750" s="171"/>
      <c r="B750" s="171"/>
      <c r="C750" s="171"/>
      <c r="D750" s="171"/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</row>
    <row r="751">
      <c r="A751" s="171"/>
      <c r="B751" s="171"/>
      <c r="C751" s="171"/>
      <c r="D751" s="171"/>
      <c r="E751" s="171"/>
      <c r="F751" s="171"/>
      <c r="G751" s="171"/>
      <c r="H751" s="171"/>
      <c r="I751" s="171"/>
      <c r="J751" s="171"/>
      <c r="K751" s="171"/>
      <c r="L751" s="171"/>
      <c r="M751" s="171"/>
      <c r="N751" s="171"/>
      <c r="O751" s="171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</row>
    <row r="752">
      <c r="A752" s="171"/>
      <c r="B752" s="171"/>
      <c r="C752" s="171"/>
      <c r="D752" s="171"/>
      <c r="E752" s="171"/>
      <c r="F752" s="171"/>
      <c r="G752" s="171"/>
      <c r="H752" s="171"/>
      <c r="I752" s="171"/>
      <c r="J752" s="171"/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</row>
    <row r="753">
      <c r="A753" s="171"/>
      <c r="B753" s="171"/>
      <c r="C753" s="171"/>
      <c r="D753" s="171"/>
      <c r="E753" s="171"/>
      <c r="F753" s="171"/>
      <c r="G753" s="171"/>
      <c r="H753" s="171"/>
      <c r="I753" s="171"/>
      <c r="J753" s="171"/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</row>
    <row r="754">
      <c r="A754" s="171"/>
      <c r="B754" s="171"/>
      <c r="C754" s="171"/>
      <c r="D754" s="171"/>
      <c r="E754" s="171"/>
      <c r="F754" s="171"/>
      <c r="G754" s="171"/>
      <c r="H754" s="171"/>
      <c r="I754" s="171"/>
      <c r="J754" s="171"/>
      <c r="K754" s="171"/>
      <c r="L754" s="171"/>
      <c r="M754" s="171"/>
      <c r="N754" s="171"/>
      <c r="O754" s="171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</row>
    <row r="755">
      <c r="A755" s="171"/>
      <c r="B755" s="171"/>
      <c r="C755" s="171"/>
      <c r="D755" s="171"/>
      <c r="E755" s="171"/>
      <c r="F755" s="171"/>
      <c r="G755" s="171"/>
      <c r="H755" s="171"/>
      <c r="I755" s="171"/>
      <c r="J755" s="171"/>
      <c r="K755" s="171"/>
      <c r="L755" s="171"/>
      <c r="M755" s="171"/>
      <c r="N755" s="171"/>
      <c r="O755" s="171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</row>
    <row r="756">
      <c r="A756" s="171"/>
      <c r="B756" s="171"/>
      <c r="C756" s="171"/>
      <c r="D756" s="171"/>
      <c r="E756" s="171"/>
      <c r="F756" s="171"/>
      <c r="G756" s="171"/>
      <c r="H756" s="171"/>
      <c r="I756" s="171"/>
      <c r="J756" s="171"/>
      <c r="K756" s="171"/>
      <c r="L756" s="171"/>
      <c r="M756" s="171"/>
      <c r="N756" s="171"/>
      <c r="O756" s="171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</row>
    <row r="757">
      <c r="A757" s="171"/>
      <c r="B757" s="171"/>
      <c r="C757" s="171"/>
      <c r="D757" s="171"/>
      <c r="E757" s="171"/>
      <c r="F757" s="171"/>
      <c r="G757" s="171"/>
      <c r="H757" s="171"/>
      <c r="I757" s="171"/>
      <c r="J757" s="171"/>
      <c r="K757" s="171"/>
      <c r="L757" s="171"/>
      <c r="M757" s="171"/>
      <c r="N757" s="171"/>
      <c r="O757" s="171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</row>
    <row r="758">
      <c r="A758" s="171"/>
      <c r="B758" s="171"/>
      <c r="C758" s="171"/>
      <c r="D758" s="171"/>
      <c r="E758" s="171"/>
      <c r="F758" s="171"/>
      <c r="G758" s="171"/>
      <c r="H758" s="171"/>
      <c r="I758" s="171"/>
      <c r="J758" s="171"/>
      <c r="K758" s="171"/>
      <c r="L758" s="171"/>
      <c r="M758" s="171"/>
      <c r="N758" s="171"/>
      <c r="O758" s="171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</row>
    <row r="759">
      <c r="A759" s="171"/>
      <c r="B759" s="171"/>
      <c r="C759" s="171"/>
      <c r="D759" s="171"/>
      <c r="E759" s="171"/>
      <c r="F759" s="171"/>
      <c r="G759" s="171"/>
      <c r="H759" s="171"/>
      <c r="I759" s="171"/>
      <c r="J759" s="171"/>
      <c r="K759" s="171"/>
      <c r="L759" s="171"/>
      <c r="M759" s="171"/>
      <c r="N759" s="171"/>
      <c r="O759" s="171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</row>
    <row r="760">
      <c r="A760" s="171"/>
      <c r="B760" s="171"/>
      <c r="C760" s="171"/>
      <c r="D760" s="171"/>
      <c r="E760" s="171"/>
      <c r="F760" s="171"/>
      <c r="G760" s="171"/>
      <c r="H760" s="171"/>
      <c r="I760" s="171"/>
      <c r="J760" s="171"/>
      <c r="K760" s="171"/>
      <c r="L760" s="171"/>
      <c r="M760" s="171"/>
      <c r="N760" s="171"/>
      <c r="O760" s="171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</row>
    <row r="761">
      <c r="A761" s="171"/>
      <c r="B761" s="171"/>
      <c r="C761" s="171"/>
      <c r="D761" s="171"/>
      <c r="E761" s="171"/>
      <c r="F761" s="171"/>
      <c r="G761" s="171"/>
      <c r="H761" s="171"/>
      <c r="I761" s="171"/>
      <c r="J761" s="171"/>
      <c r="K761" s="171"/>
      <c r="L761" s="171"/>
      <c r="M761" s="171"/>
      <c r="N761" s="171"/>
      <c r="O761" s="171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</row>
    <row r="762">
      <c r="A762" s="171"/>
      <c r="B762" s="171"/>
      <c r="C762" s="171"/>
      <c r="D762" s="171"/>
      <c r="E762" s="171"/>
      <c r="F762" s="171"/>
      <c r="G762" s="171"/>
      <c r="H762" s="171"/>
      <c r="I762" s="171"/>
      <c r="J762" s="171"/>
      <c r="K762" s="171"/>
      <c r="L762" s="171"/>
      <c r="M762" s="171"/>
      <c r="N762" s="171"/>
      <c r="O762" s="171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</row>
    <row r="763">
      <c r="A763" s="171"/>
      <c r="B763" s="171"/>
      <c r="C763" s="171"/>
      <c r="D763" s="171"/>
      <c r="E763" s="171"/>
      <c r="F763" s="171"/>
      <c r="G763" s="171"/>
      <c r="H763" s="171"/>
      <c r="I763" s="171"/>
      <c r="J763" s="171"/>
      <c r="K763" s="171"/>
      <c r="L763" s="171"/>
      <c r="M763" s="171"/>
      <c r="N763" s="171"/>
      <c r="O763" s="171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</row>
    <row r="764">
      <c r="A764" s="171"/>
      <c r="B764" s="171"/>
      <c r="C764" s="171"/>
      <c r="D764" s="171"/>
      <c r="E764" s="171"/>
      <c r="F764" s="171"/>
      <c r="G764" s="171"/>
      <c r="H764" s="171"/>
      <c r="I764" s="171"/>
      <c r="J764" s="171"/>
      <c r="K764" s="171"/>
      <c r="L764" s="171"/>
      <c r="M764" s="171"/>
      <c r="N764" s="171"/>
      <c r="O764" s="171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</row>
    <row r="765">
      <c r="A765" s="171"/>
      <c r="B765" s="171"/>
      <c r="C765" s="171"/>
      <c r="D765" s="171"/>
      <c r="E765" s="171"/>
      <c r="F765" s="171"/>
      <c r="G765" s="171"/>
      <c r="H765" s="171"/>
      <c r="I765" s="171"/>
      <c r="J765" s="171"/>
      <c r="K765" s="171"/>
      <c r="L765" s="171"/>
      <c r="M765" s="171"/>
      <c r="N765" s="171"/>
      <c r="O765" s="171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</row>
    <row r="766">
      <c r="A766" s="171"/>
      <c r="B766" s="171"/>
      <c r="C766" s="171"/>
      <c r="D766" s="171"/>
      <c r="E766" s="171"/>
      <c r="F766" s="171"/>
      <c r="G766" s="171"/>
      <c r="H766" s="171"/>
      <c r="I766" s="171"/>
      <c r="J766" s="171"/>
      <c r="K766" s="171"/>
      <c r="L766" s="171"/>
      <c r="M766" s="171"/>
      <c r="N766" s="171"/>
      <c r="O766" s="171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</row>
    <row r="767">
      <c r="A767" s="171"/>
      <c r="B767" s="171"/>
      <c r="C767" s="171"/>
      <c r="D767" s="171"/>
      <c r="E767" s="171"/>
      <c r="F767" s="171"/>
      <c r="G767" s="171"/>
      <c r="H767" s="171"/>
      <c r="I767" s="171"/>
      <c r="J767" s="171"/>
      <c r="K767" s="171"/>
      <c r="L767" s="171"/>
      <c r="M767" s="171"/>
      <c r="N767" s="171"/>
      <c r="O767" s="171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</row>
    <row r="768">
      <c r="A768" s="171"/>
      <c r="B768" s="171"/>
      <c r="C768" s="171"/>
      <c r="D768" s="171"/>
      <c r="E768" s="171"/>
      <c r="F768" s="171"/>
      <c r="G768" s="171"/>
      <c r="H768" s="171"/>
      <c r="I768" s="171"/>
      <c r="J768" s="171"/>
      <c r="K768" s="171"/>
      <c r="L768" s="171"/>
      <c r="M768" s="171"/>
      <c r="N768" s="171"/>
      <c r="O768" s="171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</row>
    <row r="769">
      <c r="A769" s="171"/>
      <c r="B769" s="171"/>
      <c r="C769" s="171"/>
      <c r="D769" s="171"/>
      <c r="E769" s="171"/>
      <c r="F769" s="171"/>
      <c r="G769" s="171"/>
      <c r="H769" s="171"/>
      <c r="I769" s="171"/>
      <c r="J769" s="171"/>
      <c r="K769" s="171"/>
      <c r="L769" s="171"/>
      <c r="M769" s="171"/>
      <c r="N769" s="171"/>
      <c r="O769" s="171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</row>
    <row r="770">
      <c r="A770" s="171"/>
      <c r="B770" s="171"/>
      <c r="C770" s="171"/>
      <c r="D770" s="171"/>
      <c r="E770" s="171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</row>
    <row r="771">
      <c r="A771" s="171"/>
      <c r="B771" s="171"/>
      <c r="C771" s="171"/>
      <c r="D771" s="171"/>
      <c r="E771" s="171"/>
      <c r="F771" s="171"/>
      <c r="G771" s="171"/>
      <c r="H771" s="171"/>
      <c r="I771" s="171"/>
      <c r="J771" s="171"/>
      <c r="K771" s="171"/>
      <c r="L771" s="171"/>
      <c r="M771" s="171"/>
      <c r="N771" s="171"/>
      <c r="O771" s="171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</row>
    <row r="772">
      <c r="A772" s="171"/>
      <c r="B772" s="171"/>
      <c r="C772" s="171"/>
      <c r="D772" s="171"/>
      <c r="E772" s="171"/>
      <c r="F772" s="171"/>
      <c r="G772" s="171"/>
      <c r="H772" s="171"/>
      <c r="I772" s="171"/>
      <c r="J772" s="171"/>
      <c r="K772" s="171"/>
      <c r="L772" s="171"/>
      <c r="M772" s="171"/>
      <c r="N772" s="171"/>
      <c r="O772" s="171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</row>
    <row r="773">
      <c r="A773" s="171"/>
      <c r="B773" s="171"/>
      <c r="C773" s="171"/>
      <c r="D773" s="171"/>
      <c r="E773" s="171"/>
      <c r="F773" s="171"/>
      <c r="G773" s="171"/>
      <c r="H773" s="171"/>
      <c r="I773" s="171"/>
      <c r="J773" s="171"/>
      <c r="K773" s="171"/>
      <c r="L773" s="171"/>
      <c r="M773" s="171"/>
      <c r="N773" s="171"/>
      <c r="O773" s="171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</row>
    <row r="774">
      <c r="A774" s="171"/>
      <c r="B774" s="171"/>
      <c r="C774" s="171"/>
      <c r="D774" s="171"/>
      <c r="E774" s="171"/>
      <c r="F774" s="171"/>
      <c r="G774" s="171"/>
      <c r="H774" s="171"/>
      <c r="I774" s="171"/>
      <c r="J774" s="171"/>
      <c r="K774" s="171"/>
      <c r="L774" s="171"/>
      <c r="M774" s="171"/>
      <c r="N774" s="171"/>
      <c r="O774" s="171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</row>
    <row r="775">
      <c r="A775" s="171"/>
      <c r="B775" s="171"/>
      <c r="C775" s="171"/>
      <c r="D775" s="171"/>
      <c r="E775" s="171"/>
      <c r="F775" s="171"/>
      <c r="G775" s="171"/>
      <c r="H775" s="171"/>
      <c r="I775" s="171"/>
      <c r="J775" s="171"/>
      <c r="K775" s="171"/>
      <c r="L775" s="171"/>
      <c r="M775" s="171"/>
      <c r="N775" s="171"/>
      <c r="O775" s="171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</row>
    <row r="776">
      <c r="A776" s="171"/>
      <c r="B776" s="171"/>
      <c r="C776" s="171"/>
      <c r="D776" s="171"/>
      <c r="E776" s="171"/>
      <c r="F776" s="171"/>
      <c r="G776" s="171"/>
      <c r="H776" s="171"/>
      <c r="I776" s="171"/>
      <c r="J776" s="171"/>
      <c r="K776" s="171"/>
      <c r="L776" s="171"/>
      <c r="M776" s="171"/>
      <c r="N776" s="171"/>
      <c r="O776" s="171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</row>
    <row r="777">
      <c r="A777" s="171"/>
      <c r="B777" s="171"/>
      <c r="C777" s="171"/>
      <c r="D777" s="171"/>
      <c r="E777" s="171"/>
      <c r="F777" s="171"/>
      <c r="G777" s="171"/>
      <c r="H777" s="171"/>
      <c r="I777" s="171"/>
      <c r="J777" s="171"/>
      <c r="K777" s="171"/>
      <c r="L777" s="171"/>
      <c r="M777" s="171"/>
      <c r="N777" s="171"/>
      <c r="O777" s="171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</row>
    <row r="778">
      <c r="A778" s="171"/>
      <c r="B778" s="171"/>
      <c r="C778" s="171"/>
      <c r="D778" s="171"/>
      <c r="E778" s="171"/>
      <c r="F778" s="171"/>
      <c r="G778" s="171"/>
      <c r="H778" s="171"/>
      <c r="I778" s="171"/>
      <c r="J778" s="171"/>
      <c r="K778" s="171"/>
      <c r="L778" s="171"/>
      <c r="M778" s="171"/>
      <c r="N778" s="171"/>
      <c r="O778" s="171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</row>
    <row r="779">
      <c r="A779" s="171"/>
      <c r="B779" s="171"/>
      <c r="C779" s="171"/>
      <c r="D779" s="171"/>
      <c r="E779" s="171"/>
      <c r="F779" s="171"/>
      <c r="G779" s="171"/>
      <c r="H779" s="171"/>
      <c r="I779" s="171"/>
      <c r="J779" s="171"/>
      <c r="K779" s="171"/>
      <c r="L779" s="171"/>
      <c r="M779" s="171"/>
      <c r="N779" s="171"/>
      <c r="O779" s="171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</row>
    <row r="780">
      <c r="A780" s="171"/>
      <c r="B780" s="171"/>
      <c r="C780" s="171"/>
      <c r="D780" s="171"/>
      <c r="E780" s="171"/>
      <c r="F780" s="171"/>
      <c r="G780" s="171"/>
      <c r="H780" s="171"/>
      <c r="I780" s="171"/>
      <c r="J780" s="171"/>
      <c r="K780" s="171"/>
      <c r="L780" s="171"/>
      <c r="M780" s="171"/>
      <c r="N780" s="171"/>
      <c r="O780" s="171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</row>
    <row r="781">
      <c r="A781" s="171"/>
      <c r="B781" s="171"/>
      <c r="C781" s="171"/>
      <c r="D781" s="171"/>
      <c r="E781" s="171"/>
      <c r="F781" s="171"/>
      <c r="G781" s="171"/>
      <c r="H781" s="171"/>
      <c r="I781" s="171"/>
      <c r="J781" s="171"/>
      <c r="K781" s="171"/>
      <c r="L781" s="171"/>
      <c r="M781" s="171"/>
      <c r="N781" s="171"/>
      <c r="O781" s="171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</row>
    <row r="782">
      <c r="A782" s="171"/>
      <c r="B782" s="171"/>
      <c r="C782" s="171"/>
      <c r="D782" s="171"/>
      <c r="E782" s="171"/>
      <c r="F782" s="171"/>
      <c r="G782" s="171"/>
      <c r="H782" s="171"/>
      <c r="I782" s="171"/>
      <c r="J782" s="171"/>
      <c r="K782" s="171"/>
      <c r="L782" s="171"/>
      <c r="M782" s="171"/>
      <c r="N782" s="171"/>
      <c r="O782" s="171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</row>
    <row r="783">
      <c r="A783" s="171"/>
      <c r="B783" s="171"/>
      <c r="C783" s="171"/>
      <c r="D783" s="171"/>
      <c r="E783" s="171"/>
      <c r="F783" s="171"/>
      <c r="G783" s="171"/>
      <c r="H783" s="171"/>
      <c r="I783" s="171"/>
      <c r="J783" s="171"/>
      <c r="K783" s="171"/>
      <c r="L783" s="171"/>
      <c r="M783" s="171"/>
      <c r="N783" s="171"/>
      <c r="O783" s="171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</row>
    <row r="784">
      <c r="A784" s="171"/>
      <c r="B784" s="171"/>
      <c r="C784" s="171"/>
      <c r="D784" s="171"/>
      <c r="E784" s="171"/>
      <c r="F784" s="171"/>
      <c r="G784" s="171"/>
      <c r="H784" s="171"/>
      <c r="I784" s="171"/>
      <c r="J784" s="171"/>
      <c r="K784" s="171"/>
      <c r="L784" s="171"/>
      <c r="M784" s="171"/>
      <c r="N784" s="171"/>
      <c r="O784" s="171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</row>
    <row r="785">
      <c r="A785" s="171"/>
      <c r="B785" s="171"/>
      <c r="C785" s="171"/>
      <c r="D785" s="171"/>
      <c r="E785" s="171"/>
      <c r="F785" s="171"/>
      <c r="G785" s="171"/>
      <c r="H785" s="171"/>
      <c r="I785" s="171"/>
      <c r="J785" s="171"/>
      <c r="K785" s="171"/>
      <c r="L785" s="171"/>
      <c r="M785" s="171"/>
      <c r="N785" s="171"/>
      <c r="O785" s="171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</row>
    <row r="786">
      <c r="A786" s="171"/>
      <c r="B786" s="171"/>
      <c r="C786" s="171"/>
      <c r="D786" s="171"/>
      <c r="E786" s="171"/>
      <c r="F786" s="171"/>
      <c r="G786" s="171"/>
      <c r="H786" s="171"/>
      <c r="I786" s="171"/>
      <c r="J786" s="171"/>
      <c r="K786" s="171"/>
      <c r="L786" s="171"/>
      <c r="M786" s="171"/>
      <c r="N786" s="171"/>
      <c r="O786" s="171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</row>
    <row r="787">
      <c r="A787" s="171"/>
      <c r="B787" s="171"/>
      <c r="C787" s="171"/>
      <c r="D787" s="171"/>
      <c r="E787" s="171"/>
      <c r="F787" s="171"/>
      <c r="G787" s="171"/>
      <c r="H787" s="171"/>
      <c r="I787" s="171"/>
      <c r="J787" s="171"/>
      <c r="K787" s="171"/>
      <c r="L787" s="171"/>
      <c r="M787" s="171"/>
      <c r="N787" s="171"/>
      <c r="O787" s="171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</row>
    <row r="788">
      <c r="A788" s="171"/>
      <c r="B788" s="171"/>
      <c r="C788" s="171"/>
      <c r="D788" s="171"/>
      <c r="E788" s="171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</row>
    <row r="789">
      <c r="A789" s="171"/>
      <c r="B789" s="171"/>
      <c r="C789" s="171"/>
      <c r="D789" s="171"/>
      <c r="E789" s="171"/>
      <c r="F789" s="171"/>
      <c r="G789" s="171"/>
      <c r="H789" s="171"/>
      <c r="I789" s="171"/>
      <c r="J789" s="171"/>
      <c r="K789" s="171"/>
      <c r="L789" s="171"/>
      <c r="M789" s="171"/>
      <c r="N789" s="171"/>
      <c r="O789" s="171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</row>
    <row r="790">
      <c r="A790" s="171"/>
      <c r="B790" s="171"/>
      <c r="C790" s="171"/>
      <c r="D790" s="171"/>
      <c r="E790" s="171"/>
      <c r="F790" s="171"/>
      <c r="G790" s="171"/>
      <c r="H790" s="171"/>
      <c r="I790" s="171"/>
      <c r="J790" s="171"/>
      <c r="K790" s="171"/>
      <c r="L790" s="171"/>
      <c r="M790" s="171"/>
      <c r="N790" s="171"/>
      <c r="O790" s="171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</row>
    <row r="791">
      <c r="A791" s="171"/>
      <c r="B791" s="171"/>
      <c r="C791" s="171"/>
      <c r="D791" s="171"/>
      <c r="E791" s="171"/>
      <c r="F791" s="171"/>
      <c r="G791" s="171"/>
      <c r="H791" s="171"/>
      <c r="I791" s="171"/>
      <c r="J791" s="171"/>
      <c r="K791" s="171"/>
      <c r="L791" s="171"/>
      <c r="M791" s="171"/>
      <c r="N791" s="171"/>
      <c r="O791" s="171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</row>
    <row r="792">
      <c r="A792" s="171"/>
      <c r="B792" s="171"/>
      <c r="C792" s="171"/>
      <c r="D792" s="171"/>
      <c r="E792" s="171"/>
      <c r="F792" s="171"/>
      <c r="G792" s="171"/>
      <c r="H792" s="171"/>
      <c r="I792" s="171"/>
      <c r="J792" s="171"/>
      <c r="K792" s="171"/>
      <c r="L792" s="171"/>
      <c r="M792" s="171"/>
      <c r="N792" s="171"/>
      <c r="O792" s="171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</row>
    <row r="793">
      <c r="A793" s="171"/>
      <c r="B793" s="171"/>
      <c r="C793" s="171"/>
      <c r="D793" s="171"/>
      <c r="E793" s="171"/>
      <c r="F793" s="171"/>
      <c r="G793" s="171"/>
      <c r="H793" s="171"/>
      <c r="I793" s="171"/>
      <c r="J793" s="171"/>
      <c r="K793" s="171"/>
      <c r="L793" s="171"/>
      <c r="M793" s="171"/>
      <c r="N793" s="171"/>
      <c r="O793" s="171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</row>
    <row r="794">
      <c r="A794" s="171"/>
      <c r="B794" s="171"/>
      <c r="C794" s="171"/>
      <c r="D794" s="171"/>
      <c r="E794" s="171"/>
      <c r="F794" s="171"/>
      <c r="G794" s="171"/>
      <c r="H794" s="171"/>
      <c r="I794" s="171"/>
      <c r="J794" s="171"/>
      <c r="K794" s="171"/>
      <c r="L794" s="171"/>
      <c r="M794" s="171"/>
      <c r="N794" s="171"/>
      <c r="O794" s="171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</row>
    <row r="795">
      <c r="A795" s="171"/>
      <c r="B795" s="171"/>
      <c r="C795" s="171"/>
      <c r="D795" s="171"/>
      <c r="E795" s="171"/>
      <c r="F795" s="171"/>
      <c r="G795" s="171"/>
      <c r="H795" s="171"/>
      <c r="I795" s="171"/>
      <c r="J795" s="171"/>
      <c r="K795" s="171"/>
      <c r="L795" s="171"/>
      <c r="M795" s="171"/>
      <c r="N795" s="171"/>
      <c r="O795" s="171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</row>
    <row r="796">
      <c r="A796" s="171"/>
      <c r="B796" s="171"/>
      <c r="C796" s="171"/>
      <c r="D796" s="171"/>
      <c r="E796" s="171"/>
      <c r="F796" s="171"/>
      <c r="G796" s="171"/>
      <c r="H796" s="171"/>
      <c r="I796" s="171"/>
      <c r="J796" s="171"/>
      <c r="K796" s="171"/>
      <c r="L796" s="171"/>
      <c r="M796" s="171"/>
      <c r="N796" s="171"/>
      <c r="O796" s="171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</row>
    <row r="797">
      <c r="A797" s="171"/>
      <c r="B797" s="171"/>
      <c r="C797" s="171"/>
      <c r="D797" s="171"/>
      <c r="E797" s="171"/>
      <c r="F797" s="171"/>
      <c r="G797" s="171"/>
      <c r="H797" s="171"/>
      <c r="I797" s="171"/>
      <c r="J797" s="171"/>
      <c r="K797" s="171"/>
      <c r="L797" s="171"/>
      <c r="M797" s="171"/>
      <c r="N797" s="171"/>
      <c r="O797" s="171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</row>
    <row r="798">
      <c r="A798" s="171"/>
      <c r="B798" s="171"/>
      <c r="C798" s="171"/>
      <c r="D798" s="171"/>
      <c r="E798" s="171"/>
      <c r="F798" s="171"/>
      <c r="G798" s="171"/>
      <c r="H798" s="171"/>
      <c r="I798" s="171"/>
      <c r="J798" s="171"/>
      <c r="K798" s="171"/>
      <c r="L798" s="171"/>
      <c r="M798" s="171"/>
      <c r="N798" s="171"/>
      <c r="O798" s="171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</row>
    <row r="799">
      <c r="A799" s="171"/>
      <c r="B799" s="171"/>
      <c r="C799" s="171"/>
      <c r="D799" s="171"/>
      <c r="E799" s="171"/>
      <c r="F799" s="171"/>
      <c r="G799" s="171"/>
      <c r="H799" s="171"/>
      <c r="I799" s="171"/>
      <c r="J799" s="171"/>
      <c r="K799" s="171"/>
      <c r="L799" s="171"/>
      <c r="M799" s="171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</row>
    <row r="800">
      <c r="A800" s="171"/>
      <c r="B800" s="171"/>
      <c r="C800" s="171"/>
      <c r="D800" s="171"/>
      <c r="E800" s="171"/>
      <c r="F800" s="171"/>
      <c r="G800" s="171"/>
      <c r="H800" s="171"/>
      <c r="I800" s="171"/>
      <c r="J800" s="171"/>
      <c r="K800" s="171"/>
      <c r="L800" s="171"/>
      <c r="M800" s="171"/>
      <c r="N800" s="171"/>
      <c r="O800" s="171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</row>
    <row r="801">
      <c r="A801" s="171"/>
      <c r="B801" s="171"/>
      <c r="C801" s="171"/>
      <c r="D801" s="171"/>
      <c r="E801" s="171"/>
      <c r="F801" s="171"/>
      <c r="G801" s="171"/>
      <c r="H801" s="171"/>
      <c r="I801" s="171"/>
      <c r="J801" s="171"/>
      <c r="K801" s="171"/>
      <c r="L801" s="171"/>
      <c r="M801" s="171"/>
      <c r="N801" s="171"/>
      <c r="O801" s="171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</row>
    <row r="802">
      <c r="A802" s="171"/>
      <c r="B802" s="171"/>
      <c r="C802" s="171"/>
      <c r="D802" s="171"/>
      <c r="E802" s="171"/>
      <c r="F802" s="171"/>
      <c r="G802" s="171"/>
      <c r="H802" s="171"/>
      <c r="I802" s="171"/>
      <c r="J802" s="171"/>
      <c r="K802" s="171"/>
      <c r="L802" s="171"/>
      <c r="M802" s="171"/>
      <c r="N802" s="171"/>
      <c r="O802" s="171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</row>
    <row r="803">
      <c r="A803" s="171"/>
      <c r="B803" s="171"/>
      <c r="C803" s="171"/>
      <c r="D803" s="171"/>
      <c r="E803" s="171"/>
      <c r="F803" s="171"/>
      <c r="G803" s="171"/>
      <c r="H803" s="171"/>
      <c r="I803" s="171"/>
      <c r="J803" s="171"/>
      <c r="K803" s="171"/>
      <c r="L803" s="171"/>
      <c r="M803" s="171"/>
      <c r="N803" s="171"/>
      <c r="O803" s="171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</row>
    <row r="804">
      <c r="A804" s="171"/>
      <c r="B804" s="171"/>
      <c r="C804" s="171"/>
      <c r="D804" s="171"/>
      <c r="E804" s="171"/>
      <c r="F804" s="171"/>
      <c r="G804" s="171"/>
      <c r="H804" s="171"/>
      <c r="I804" s="171"/>
      <c r="J804" s="171"/>
      <c r="K804" s="171"/>
      <c r="L804" s="171"/>
      <c r="M804" s="171"/>
      <c r="N804" s="171"/>
      <c r="O804" s="171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</row>
    <row r="805">
      <c r="A805" s="171"/>
      <c r="B805" s="171"/>
      <c r="C805" s="171"/>
      <c r="D805" s="171"/>
      <c r="E805" s="171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</row>
    <row r="806">
      <c r="A806" s="171"/>
      <c r="B806" s="171"/>
      <c r="C806" s="171"/>
      <c r="D806" s="171"/>
      <c r="E806" s="171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</row>
    <row r="807">
      <c r="A807" s="171"/>
      <c r="B807" s="171"/>
      <c r="C807" s="171"/>
      <c r="D807" s="171"/>
      <c r="E807" s="171"/>
      <c r="F807" s="171"/>
      <c r="G807" s="171"/>
      <c r="H807" s="171"/>
      <c r="I807" s="171"/>
      <c r="J807" s="171"/>
      <c r="K807" s="171"/>
      <c r="L807" s="171"/>
      <c r="M807" s="171"/>
      <c r="N807" s="171"/>
      <c r="O807" s="171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</row>
    <row r="808">
      <c r="A808" s="171"/>
      <c r="B808" s="171"/>
      <c r="C808" s="171"/>
      <c r="D808" s="171"/>
      <c r="E808" s="171"/>
      <c r="F808" s="171"/>
      <c r="G808" s="171"/>
      <c r="H808" s="171"/>
      <c r="I808" s="171"/>
      <c r="J808" s="171"/>
      <c r="K808" s="171"/>
      <c r="L808" s="171"/>
      <c r="M808" s="171"/>
      <c r="N808" s="171"/>
      <c r="O808" s="171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</row>
    <row r="809">
      <c r="A809" s="171"/>
      <c r="B809" s="171"/>
      <c r="C809" s="171"/>
      <c r="D809" s="171"/>
      <c r="E809" s="171"/>
      <c r="F809" s="171"/>
      <c r="G809" s="171"/>
      <c r="H809" s="171"/>
      <c r="I809" s="171"/>
      <c r="J809" s="171"/>
      <c r="K809" s="171"/>
      <c r="L809" s="171"/>
      <c r="M809" s="171"/>
      <c r="N809" s="171"/>
      <c r="O809" s="171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</row>
    <row r="810">
      <c r="A810" s="171"/>
      <c r="B810" s="171"/>
      <c r="C810" s="171"/>
      <c r="D810" s="171"/>
      <c r="E810" s="171"/>
      <c r="F810" s="171"/>
      <c r="G810" s="171"/>
      <c r="H810" s="171"/>
      <c r="I810" s="171"/>
      <c r="J810" s="171"/>
      <c r="K810" s="171"/>
      <c r="L810" s="171"/>
      <c r="M810" s="171"/>
      <c r="N810" s="171"/>
      <c r="O810" s="171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</row>
    <row r="811">
      <c r="A811" s="171"/>
      <c r="B811" s="171"/>
      <c r="C811" s="171"/>
      <c r="D811" s="171"/>
      <c r="E811" s="171"/>
      <c r="F811" s="171"/>
      <c r="G811" s="171"/>
      <c r="H811" s="171"/>
      <c r="I811" s="171"/>
      <c r="J811" s="171"/>
      <c r="K811" s="171"/>
      <c r="L811" s="171"/>
      <c r="M811" s="171"/>
      <c r="N811" s="171"/>
      <c r="O811" s="171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</row>
    <row r="812">
      <c r="A812" s="171"/>
      <c r="B812" s="171"/>
      <c r="C812" s="171"/>
      <c r="D812" s="171"/>
      <c r="E812" s="171"/>
      <c r="F812" s="171"/>
      <c r="G812" s="171"/>
      <c r="H812" s="171"/>
      <c r="I812" s="171"/>
      <c r="J812" s="171"/>
      <c r="K812" s="171"/>
      <c r="L812" s="171"/>
      <c r="M812" s="171"/>
      <c r="N812" s="171"/>
      <c r="O812" s="171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</row>
    <row r="813">
      <c r="A813" s="171"/>
      <c r="B813" s="171"/>
      <c r="C813" s="171"/>
      <c r="D813" s="171"/>
      <c r="E813" s="171"/>
      <c r="F813" s="171"/>
      <c r="G813" s="171"/>
      <c r="H813" s="171"/>
      <c r="I813" s="171"/>
      <c r="J813" s="171"/>
      <c r="K813" s="171"/>
      <c r="L813" s="171"/>
      <c r="M813" s="171"/>
      <c r="N813" s="171"/>
      <c r="O813" s="171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</row>
    <row r="814">
      <c r="A814" s="171"/>
      <c r="B814" s="171"/>
      <c r="C814" s="171"/>
      <c r="D814" s="171"/>
      <c r="E814" s="171"/>
      <c r="F814" s="171"/>
      <c r="G814" s="171"/>
      <c r="H814" s="171"/>
      <c r="I814" s="171"/>
      <c r="J814" s="171"/>
      <c r="K814" s="171"/>
      <c r="L814" s="171"/>
      <c r="M814" s="171"/>
      <c r="N814" s="171"/>
      <c r="O814" s="171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</row>
    <row r="815">
      <c r="A815" s="171"/>
      <c r="B815" s="171"/>
      <c r="C815" s="171"/>
      <c r="D815" s="171"/>
      <c r="E815" s="171"/>
      <c r="F815" s="171"/>
      <c r="G815" s="171"/>
      <c r="H815" s="171"/>
      <c r="I815" s="171"/>
      <c r="J815" s="171"/>
      <c r="K815" s="171"/>
      <c r="L815" s="171"/>
      <c r="M815" s="171"/>
      <c r="N815" s="171"/>
      <c r="O815" s="171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</row>
    <row r="816">
      <c r="A816" s="171"/>
      <c r="B816" s="171"/>
      <c r="C816" s="171"/>
      <c r="D816" s="171"/>
      <c r="E816" s="171"/>
      <c r="F816" s="171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</row>
    <row r="817">
      <c r="A817" s="171"/>
      <c r="B817" s="171"/>
      <c r="C817" s="171"/>
      <c r="D817" s="171"/>
      <c r="E817" s="171"/>
      <c r="F817" s="171"/>
      <c r="G817" s="171"/>
      <c r="H817" s="171"/>
      <c r="I817" s="171"/>
      <c r="J817" s="171"/>
      <c r="K817" s="171"/>
      <c r="L817" s="171"/>
      <c r="M817" s="171"/>
      <c r="N817" s="171"/>
      <c r="O817" s="171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</row>
    <row r="818">
      <c r="A818" s="171"/>
      <c r="B818" s="171"/>
      <c r="C818" s="171"/>
      <c r="D818" s="171"/>
      <c r="E818" s="171"/>
      <c r="F818" s="171"/>
      <c r="G818" s="171"/>
      <c r="H818" s="171"/>
      <c r="I818" s="171"/>
      <c r="J818" s="171"/>
      <c r="K818" s="171"/>
      <c r="L818" s="171"/>
      <c r="M818" s="171"/>
      <c r="N818" s="171"/>
      <c r="O818" s="171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</row>
    <row r="819">
      <c r="A819" s="171"/>
      <c r="B819" s="171"/>
      <c r="C819" s="171"/>
      <c r="D819" s="171"/>
      <c r="E819" s="171"/>
      <c r="F819" s="171"/>
      <c r="G819" s="171"/>
      <c r="H819" s="171"/>
      <c r="I819" s="171"/>
      <c r="J819" s="171"/>
      <c r="K819" s="171"/>
      <c r="L819" s="171"/>
      <c r="M819" s="171"/>
      <c r="N819" s="171"/>
      <c r="O819" s="171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</row>
    <row r="820">
      <c r="A820" s="171"/>
      <c r="B820" s="171"/>
      <c r="C820" s="171"/>
      <c r="D820" s="171"/>
      <c r="E820" s="171"/>
      <c r="F820" s="171"/>
      <c r="G820" s="171"/>
      <c r="H820" s="171"/>
      <c r="I820" s="171"/>
      <c r="J820" s="171"/>
      <c r="K820" s="171"/>
      <c r="L820" s="171"/>
      <c r="M820" s="171"/>
      <c r="N820" s="171"/>
      <c r="O820" s="171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</row>
    <row r="821">
      <c r="A821" s="171"/>
      <c r="B821" s="171"/>
      <c r="C821" s="171"/>
      <c r="D821" s="171"/>
      <c r="E821" s="171"/>
      <c r="F821" s="171"/>
      <c r="G821" s="171"/>
      <c r="H821" s="171"/>
      <c r="I821" s="171"/>
      <c r="J821" s="171"/>
      <c r="K821" s="171"/>
      <c r="L821" s="171"/>
      <c r="M821" s="171"/>
      <c r="N821" s="171"/>
      <c r="O821" s="171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</row>
    <row r="822">
      <c r="A822" s="171"/>
      <c r="B822" s="171"/>
      <c r="C822" s="171"/>
      <c r="D822" s="171"/>
      <c r="E822" s="171"/>
      <c r="F822" s="171"/>
      <c r="G822" s="171"/>
      <c r="H822" s="171"/>
      <c r="I822" s="171"/>
      <c r="J822" s="171"/>
      <c r="K822" s="171"/>
      <c r="L822" s="171"/>
      <c r="M822" s="171"/>
      <c r="N822" s="171"/>
      <c r="O822" s="171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</row>
    <row r="823">
      <c r="A823" s="171"/>
      <c r="B823" s="171"/>
      <c r="C823" s="171"/>
      <c r="D823" s="171"/>
      <c r="E823" s="171"/>
      <c r="F823" s="171"/>
      <c r="G823" s="171"/>
      <c r="H823" s="171"/>
      <c r="I823" s="171"/>
      <c r="J823" s="171"/>
      <c r="K823" s="171"/>
      <c r="L823" s="171"/>
      <c r="M823" s="171"/>
      <c r="N823" s="171"/>
      <c r="O823" s="171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</row>
    <row r="824">
      <c r="A824" s="171"/>
      <c r="B824" s="171"/>
      <c r="C824" s="171"/>
      <c r="D824" s="171"/>
      <c r="E824" s="171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</row>
    <row r="825">
      <c r="A825" s="171"/>
      <c r="B825" s="171"/>
      <c r="C825" s="171"/>
      <c r="D825" s="171"/>
      <c r="E825" s="171"/>
      <c r="F825" s="171"/>
      <c r="G825" s="171"/>
      <c r="H825" s="171"/>
      <c r="I825" s="171"/>
      <c r="J825" s="171"/>
      <c r="K825" s="171"/>
      <c r="L825" s="171"/>
      <c r="M825" s="171"/>
      <c r="N825" s="171"/>
      <c r="O825" s="171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</row>
    <row r="826">
      <c r="A826" s="171"/>
      <c r="B826" s="171"/>
      <c r="C826" s="171"/>
      <c r="D826" s="171"/>
      <c r="E826" s="171"/>
      <c r="F826" s="171"/>
      <c r="G826" s="171"/>
      <c r="H826" s="171"/>
      <c r="I826" s="171"/>
      <c r="J826" s="171"/>
      <c r="K826" s="171"/>
      <c r="L826" s="171"/>
      <c r="M826" s="171"/>
      <c r="N826" s="171"/>
      <c r="O826" s="171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</row>
    <row r="827">
      <c r="A827" s="171"/>
      <c r="B827" s="171"/>
      <c r="C827" s="171"/>
      <c r="D827" s="171"/>
      <c r="E827" s="171"/>
      <c r="F827" s="171"/>
      <c r="G827" s="171"/>
      <c r="H827" s="171"/>
      <c r="I827" s="171"/>
      <c r="J827" s="171"/>
      <c r="K827" s="171"/>
      <c r="L827" s="171"/>
      <c r="M827" s="171"/>
      <c r="N827" s="171"/>
      <c r="O827" s="171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</row>
    <row r="828">
      <c r="A828" s="171"/>
      <c r="B828" s="171"/>
      <c r="C828" s="171"/>
      <c r="D828" s="171"/>
      <c r="E828" s="171"/>
      <c r="F828" s="171"/>
      <c r="G828" s="171"/>
      <c r="H828" s="171"/>
      <c r="I828" s="171"/>
      <c r="J828" s="171"/>
      <c r="K828" s="171"/>
      <c r="L828" s="171"/>
      <c r="M828" s="171"/>
      <c r="N828" s="171"/>
      <c r="O828" s="171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</row>
    <row r="829">
      <c r="A829" s="171"/>
      <c r="B829" s="171"/>
      <c r="C829" s="171"/>
      <c r="D829" s="171"/>
      <c r="E829" s="171"/>
      <c r="F829" s="171"/>
      <c r="G829" s="171"/>
      <c r="H829" s="171"/>
      <c r="I829" s="171"/>
      <c r="J829" s="171"/>
      <c r="K829" s="171"/>
      <c r="L829" s="171"/>
      <c r="M829" s="171"/>
      <c r="N829" s="171"/>
      <c r="O829" s="171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</row>
    <row r="830">
      <c r="A830" s="171"/>
      <c r="B830" s="171"/>
      <c r="C830" s="171"/>
      <c r="D830" s="171"/>
      <c r="E830" s="171"/>
      <c r="F830" s="171"/>
      <c r="G830" s="171"/>
      <c r="H830" s="171"/>
      <c r="I830" s="171"/>
      <c r="J830" s="171"/>
      <c r="K830" s="171"/>
      <c r="L830" s="171"/>
      <c r="M830" s="171"/>
      <c r="N830" s="171"/>
      <c r="O830" s="171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</row>
    <row r="831">
      <c r="A831" s="171"/>
      <c r="B831" s="171"/>
      <c r="C831" s="171"/>
      <c r="D831" s="171"/>
      <c r="E831" s="171"/>
      <c r="F831" s="171"/>
      <c r="G831" s="171"/>
      <c r="H831" s="171"/>
      <c r="I831" s="171"/>
      <c r="J831" s="171"/>
      <c r="K831" s="171"/>
      <c r="L831" s="171"/>
      <c r="M831" s="171"/>
      <c r="N831" s="171"/>
      <c r="O831" s="171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</row>
    <row r="832">
      <c r="A832" s="171"/>
      <c r="B832" s="171"/>
      <c r="C832" s="171"/>
      <c r="D832" s="171"/>
      <c r="E832" s="171"/>
      <c r="F832" s="171"/>
      <c r="G832" s="171"/>
      <c r="H832" s="171"/>
      <c r="I832" s="171"/>
      <c r="J832" s="171"/>
      <c r="K832" s="171"/>
      <c r="L832" s="171"/>
      <c r="M832" s="171"/>
      <c r="N832" s="171"/>
      <c r="O832" s="171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</row>
    <row r="833">
      <c r="A833" s="171"/>
      <c r="B833" s="171"/>
      <c r="C833" s="171"/>
      <c r="D833" s="171"/>
      <c r="E833" s="171"/>
      <c r="F833" s="171"/>
      <c r="G833" s="171"/>
      <c r="H833" s="171"/>
      <c r="I833" s="171"/>
      <c r="J833" s="171"/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</row>
    <row r="834">
      <c r="A834" s="171"/>
      <c r="B834" s="171"/>
      <c r="C834" s="171"/>
      <c r="D834" s="171"/>
      <c r="E834" s="171"/>
      <c r="F834" s="171"/>
      <c r="G834" s="171"/>
      <c r="H834" s="171"/>
      <c r="I834" s="171"/>
      <c r="J834" s="171"/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</row>
    <row r="835">
      <c r="A835" s="171"/>
      <c r="B835" s="171"/>
      <c r="C835" s="171"/>
      <c r="D835" s="171"/>
      <c r="E835" s="171"/>
      <c r="F835" s="171"/>
      <c r="G835" s="171"/>
      <c r="H835" s="171"/>
      <c r="I835" s="171"/>
      <c r="J835" s="171"/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</row>
    <row r="836">
      <c r="A836" s="171"/>
      <c r="B836" s="171"/>
      <c r="C836" s="171"/>
      <c r="D836" s="171"/>
      <c r="E836" s="171"/>
      <c r="F836" s="171"/>
      <c r="G836" s="171"/>
      <c r="H836" s="171"/>
      <c r="I836" s="171"/>
      <c r="J836" s="171"/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</row>
    <row r="837">
      <c r="A837" s="171"/>
      <c r="B837" s="171"/>
      <c r="C837" s="171"/>
      <c r="D837" s="171"/>
      <c r="E837" s="171"/>
      <c r="F837" s="171"/>
      <c r="G837" s="171"/>
      <c r="H837" s="171"/>
      <c r="I837" s="171"/>
      <c r="J837" s="171"/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</row>
    <row r="838">
      <c r="A838" s="171"/>
      <c r="B838" s="171"/>
      <c r="C838" s="171"/>
      <c r="D838" s="171"/>
      <c r="E838" s="171"/>
      <c r="F838" s="171"/>
      <c r="G838" s="171"/>
      <c r="H838" s="171"/>
      <c r="I838" s="171"/>
      <c r="J838" s="171"/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</row>
    <row r="839">
      <c r="A839" s="171"/>
      <c r="B839" s="171"/>
      <c r="C839" s="171"/>
      <c r="D839" s="171"/>
      <c r="E839" s="171"/>
      <c r="F839" s="171"/>
      <c r="G839" s="171"/>
      <c r="H839" s="171"/>
      <c r="I839" s="171"/>
      <c r="J839" s="171"/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</row>
    <row r="840">
      <c r="A840" s="171"/>
      <c r="B840" s="171"/>
      <c r="C840" s="171"/>
      <c r="D840" s="171"/>
      <c r="E840" s="171"/>
      <c r="F840" s="171"/>
      <c r="G840" s="171"/>
      <c r="H840" s="171"/>
      <c r="I840" s="171"/>
      <c r="J840" s="171"/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</row>
    <row r="841">
      <c r="A841" s="171"/>
      <c r="B841" s="171"/>
      <c r="C841" s="171"/>
      <c r="D841" s="171"/>
      <c r="E841" s="171"/>
      <c r="F841" s="171"/>
      <c r="G841" s="171"/>
      <c r="H841" s="171"/>
      <c r="I841" s="171"/>
      <c r="J841" s="171"/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</row>
    <row r="842">
      <c r="A842" s="171"/>
      <c r="B842" s="171"/>
      <c r="C842" s="171"/>
      <c r="D842" s="171"/>
      <c r="E842" s="171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</row>
    <row r="843">
      <c r="A843" s="171"/>
      <c r="B843" s="171"/>
      <c r="C843" s="171"/>
      <c r="D843" s="171"/>
      <c r="E843" s="171"/>
      <c r="F843" s="171"/>
      <c r="G843" s="171"/>
      <c r="H843" s="171"/>
      <c r="I843" s="171"/>
      <c r="J843" s="171"/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</row>
    <row r="844">
      <c r="A844" s="171"/>
      <c r="B844" s="171"/>
      <c r="C844" s="171"/>
      <c r="D844" s="171"/>
      <c r="E844" s="171"/>
      <c r="F844" s="171"/>
      <c r="G844" s="171"/>
      <c r="H844" s="171"/>
      <c r="I844" s="171"/>
      <c r="J844" s="171"/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</row>
    <row r="845">
      <c r="A845" s="171"/>
      <c r="B845" s="171"/>
      <c r="C845" s="171"/>
      <c r="D845" s="171"/>
      <c r="E845" s="171"/>
      <c r="F845" s="171"/>
      <c r="G845" s="171"/>
      <c r="H845" s="171"/>
      <c r="I845" s="171"/>
      <c r="J845" s="171"/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</row>
    <row r="846">
      <c r="A846" s="171"/>
      <c r="B846" s="171"/>
      <c r="C846" s="171"/>
      <c r="D846" s="171"/>
      <c r="E846" s="171"/>
      <c r="F846" s="171"/>
      <c r="G846" s="171"/>
      <c r="H846" s="171"/>
      <c r="I846" s="171"/>
      <c r="J846" s="171"/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</row>
    <row r="847">
      <c r="A847" s="171"/>
      <c r="B847" s="171"/>
      <c r="C847" s="171"/>
      <c r="D847" s="171"/>
      <c r="E847" s="171"/>
      <c r="F847" s="171"/>
      <c r="G847" s="171"/>
      <c r="H847" s="171"/>
      <c r="I847" s="171"/>
      <c r="J847" s="171"/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</row>
    <row r="848">
      <c r="A848" s="171"/>
      <c r="B848" s="171"/>
      <c r="C848" s="171"/>
      <c r="D848" s="171"/>
      <c r="E848" s="171"/>
      <c r="F848" s="171"/>
      <c r="G848" s="171"/>
      <c r="H848" s="171"/>
      <c r="I848" s="171"/>
      <c r="J848" s="171"/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</row>
    <row r="849">
      <c r="A849" s="171"/>
      <c r="B849" s="171"/>
      <c r="C849" s="171"/>
      <c r="D849" s="171"/>
      <c r="E849" s="171"/>
      <c r="F849" s="171"/>
      <c r="G849" s="171"/>
      <c r="H849" s="171"/>
      <c r="I849" s="171"/>
      <c r="J849" s="171"/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</row>
    <row r="850">
      <c r="A850" s="171"/>
      <c r="B850" s="171"/>
      <c r="C850" s="171"/>
      <c r="D850" s="171"/>
      <c r="E850" s="171"/>
      <c r="F850" s="171"/>
      <c r="G850" s="171"/>
      <c r="H850" s="171"/>
      <c r="I850" s="171"/>
      <c r="J850" s="171"/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</row>
    <row r="851">
      <c r="A851" s="171"/>
      <c r="B851" s="171"/>
      <c r="C851" s="171"/>
      <c r="D851" s="171"/>
      <c r="E851" s="171"/>
      <c r="F851" s="171"/>
      <c r="G851" s="171"/>
      <c r="H851" s="171"/>
      <c r="I851" s="171"/>
      <c r="J851" s="171"/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</row>
    <row r="852">
      <c r="A852" s="171"/>
      <c r="B852" s="171"/>
      <c r="C852" s="171"/>
      <c r="D852" s="171"/>
      <c r="E852" s="171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</row>
    <row r="853">
      <c r="A853" s="171"/>
      <c r="B853" s="171"/>
      <c r="C853" s="171"/>
      <c r="D853" s="171"/>
      <c r="E853" s="171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</row>
    <row r="854">
      <c r="A854" s="171"/>
      <c r="B854" s="171"/>
      <c r="C854" s="171"/>
      <c r="D854" s="171"/>
      <c r="E854" s="171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</row>
    <row r="855">
      <c r="A855" s="171"/>
      <c r="B855" s="171"/>
      <c r="C855" s="171"/>
      <c r="D855" s="171"/>
      <c r="E855" s="171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</row>
    <row r="856">
      <c r="A856" s="171"/>
      <c r="B856" s="171"/>
      <c r="C856" s="171"/>
      <c r="D856" s="171"/>
      <c r="E856" s="171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</row>
    <row r="857">
      <c r="A857" s="171"/>
      <c r="B857" s="171"/>
      <c r="C857" s="171"/>
      <c r="D857" s="171"/>
      <c r="E857" s="171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</row>
    <row r="858">
      <c r="A858" s="171"/>
      <c r="B858" s="171"/>
      <c r="C858" s="171"/>
      <c r="D858" s="171"/>
      <c r="E858" s="171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</row>
    <row r="859">
      <c r="A859" s="171"/>
      <c r="B859" s="171"/>
      <c r="C859" s="171"/>
      <c r="D859" s="171"/>
      <c r="E859" s="171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</row>
    <row r="860">
      <c r="A860" s="171"/>
      <c r="B860" s="171"/>
      <c r="C860" s="171"/>
      <c r="D860" s="171"/>
      <c r="E860" s="171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</row>
    <row r="861">
      <c r="A861" s="171"/>
      <c r="B861" s="171"/>
      <c r="C861" s="171"/>
      <c r="D861" s="171"/>
      <c r="E861" s="171"/>
      <c r="F861" s="171"/>
      <c r="G861" s="171"/>
      <c r="H861" s="171"/>
      <c r="I861" s="171"/>
      <c r="J861" s="171"/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</row>
    <row r="862">
      <c r="A862" s="171"/>
      <c r="B862" s="171"/>
      <c r="C862" s="171"/>
      <c r="D862" s="171"/>
      <c r="E862" s="171"/>
      <c r="F862" s="171"/>
      <c r="G862" s="171"/>
      <c r="H862" s="171"/>
      <c r="I862" s="171"/>
      <c r="J862" s="171"/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</row>
    <row r="863">
      <c r="A863" s="171"/>
      <c r="B863" s="171"/>
      <c r="C863" s="171"/>
      <c r="D863" s="171"/>
      <c r="E863" s="171"/>
      <c r="F863" s="171"/>
      <c r="G863" s="171"/>
      <c r="H863" s="171"/>
      <c r="I863" s="171"/>
      <c r="J863" s="171"/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</row>
    <row r="864">
      <c r="A864" s="171"/>
      <c r="B864" s="171"/>
      <c r="C864" s="171"/>
      <c r="D864" s="171"/>
      <c r="E864" s="171"/>
      <c r="F864" s="171"/>
      <c r="G864" s="171"/>
      <c r="H864" s="171"/>
      <c r="I864" s="171"/>
      <c r="J864" s="171"/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</row>
    <row r="865">
      <c r="A865" s="171"/>
      <c r="B865" s="171"/>
      <c r="C865" s="171"/>
      <c r="D865" s="171"/>
      <c r="E865" s="171"/>
      <c r="F865" s="171"/>
      <c r="G865" s="171"/>
      <c r="H865" s="171"/>
      <c r="I865" s="171"/>
      <c r="J865" s="171"/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</row>
    <row r="866">
      <c r="A866" s="171"/>
      <c r="B866" s="171"/>
      <c r="C866" s="171"/>
      <c r="D866" s="171"/>
      <c r="E866" s="171"/>
      <c r="F866" s="171"/>
      <c r="G866" s="171"/>
      <c r="H866" s="171"/>
      <c r="I866" s="171"/>
      <c r="J866" s="171"/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</row>
    <row r="867">
      <c r="A867" s="171"/>
      <c r="B867" s="171"/>
      <c r="C867" s="171"/>
      <c r="D867" s="171"/>
      <c r="E867" s="171"/>
      <c r="F867" s="171"/>
      <c r="G867" s="171"/>
      <c r="H867" s="171"/>
      <c r="I867" s="171"/>
      <c r="J867" s="171"/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</row>
    <row r="868">
      <c r="A868" s="171"/>
      <c r="B868" s="171"/>
      <c r="C868" s="171"/>
      <c r="D868" s="171"/>
      <c r="E868" s="171"/>
      <c r="F868" s="171"/>
      <c r="G868" s="171"/>
      <c r="H868" s="171"/>
      <c r="I868" s="171"/>
      <c r="J868" s="171"/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</row>
    <row r="869">
      <c r="A869" s="171"/>
      <c r="B869" s="171"/>
      <c r="C869" s="171"/>
      <c r="D869" s="171"/>
      <c r="E869" s="171"/>
      <c r="F869" s="171"/>
      <c r="G869" s="171"/>
      <c r="H869" s="171"/>
      <c r="I869" s="171"/>
      <c r="J869" s="171"/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</row>
    <row r="870">
      <c r="A870" s="171"/>
      <c r="B870" s="171"/>
      <c r="C870" s="171"/>
      <c r="D870" s="171"/>
      <c r="E870" s="171"/>
      <c r="F870" s="171"/>
      <c r="G870" s="171"/>
      <c r="H870" s="171"/>
      <c r="I870" s="171"/>
      <c r="J870" s="171"/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</row>
    <row r="871">
      <c r="A871" s="171"/>
      <c r="B871" s="171"/>
      <c r="C871" s="171"/>
      <c r="D871" s="171"/>
      <c r="E871" s="171"/>
      <c r="F871" s="171"/>
      <c r="G871" s="171"/>
      <c r="H871" s="171"/>
      <c r="I871" s="171"/>
      <c r="J871" s="171"/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</row>
    <row r="872">
      <c r="A872" s="171"/>
      <c r="B872" s="171"/>
      <c r="C872" s="171"/>
      <c r="D872" s="171"/>
      <c r="E872" s="171"/>
      <c r="F872" s="171"/>
      <c r="G872" s="171"/>
      <c r="H872" s="171"/>
      <c r="I872" s="171"/>
      <c r="J872" s="171"/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</row>
    <row r="873">
      <c r="A873" s="171"/>
      <c r="B873" s="171"/>
      <c r="C873" s="171"/>
      <c r="D873" s="171"/>
      <c r="E873" s="171"/>
      <c r="F873" s="171"/>
      <c r="G873" s="171"/>
      <c r="H873" s="171"/>
      <c r="I873" s="171"/>
      <c r="J873" s="171"/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</row>
    <row r="874">
      <c r="A874" s="171"/>
      <c r="B874" s="171"/>
      <c r="C874" s="171"/>
      <c r="D874" s="171"/>
      <c r="E874" s="171"/>
      <c r="F874" s="171"/>
      <c r="G874" s="171"/>
      <c r="H874" s="171"/>
      <c r="I874" s="171"/>
      <c r="J874" s="171"/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</row>
    <row r="875">
      <c r="A875" s="171"/>
      <c r="B875" s="171"/>
      <c r="C875" s="171"/>
      <c r="D875" s="171"/>
      <c r="E875" s="171"/>
      <c r="F875" s="171"/>
      <c r="G875" s="171"/>
      <c r="H875" s="171"/>
      <c r="I875" s="171"/>
      <c r="J875" s="171"/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</row>
    <row r="876">
      <c r="A876" s="171"/>
      <c r="B876" s="171"/>
      <c r="C876" s="171"/>
      <c r="D876" s="171"/>
      <c r="E876" s="171"/>
      <c r="F876" s="171"/>
      <c r="G876" s="171"/>
      <c r="H876" s="171"/>
      <c r="I876" s="171"/>
      <c r="J876" s="171"/>
      <c r="K876" s="171"/>
      <c r="L876" s="171"/>
      <c r="M876" s="171"/>
      <c r="N876" s="171"/>
      <c r="O876" s="171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</row>
    <row r="877">
      <c r="A877" s="171"/>
      <c r="B877" s="171"/>
      <c r="C877" s="171"/>
      <c r="D877" s="171"/>
      <c r="E877" s="171"/>
      <c r="F877" s="171"/>
      <c r="G877" s="171"/>
      <c r="H877" s="171"/>
      <c r="I877" s="171"/>
      <c r="J877" s="171"/>
      <c r="K877" s="171"/>
      <c r="L877" s="171"/>
      <c r="M877" s="171"/>
      <c r="N877" s="171"/>
      <c r="O877" s="171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</row>
    <row r="878">
      <c r="A878" s="171"/>
      <c r="B878" s="171"/>
      <c r="C878" s="171"/>
      <c r="D878" s="171"/>
      <c r="E878" s="171"/>
      <c r="F878" s="171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</row>
    <row r="879">
      <c r="A879" s="171"/>
      <c r="B879" s="171"/>
      <c r="C879" s="171"/>
      <c r="D879" s="171"/>
      <c r="E879" s="171"/>
      <c r="F879" s="171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</row>
    <row r="880">
      <c r="A880" s="171"/>
      <c r="B880" s="171"/>
      <c r="C880" s="171"/>
      <c r="D880" s="171"/>
      <c r="E880" s="171"/>
      <c r="F880" s="171"/>
      <c r="G880" s="171"/>
      <c r="H880" s="171"/>
      <c r="I880" s="171"/>
      <c r="J880" s="171"/>
      <c r="K880" s="171"/>
      <c r="L880" s="171"/>
      <c r="M880" s="171"/>
      <c r="N880" s="171"/>
      <c r="O880" s="171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</row>
    <row r="881">
      <c r="A881" s="171"/>
      <c r="B881" s="171"/>
      <c r="C881" s="171"/>
      <c r="D881" s="171"/>
      <c r="E881" s="171"/>
      <c r="F881" s="171"/>
      <c r="G881" s="171"/>
      <c r="H881" s="171"/>
      <c r="I881" s="171"/>
      <c r="J881" s="171"/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</row>
    <row r="882">
      <c r="A882" s="171"/>
      <c r="B882" s="171"/>
      <c r="C882" s="171"/>
      <c r="D882" s="171"/>
      <c r="E882" s="171"/>
      <c r="F882" s="171"/>
      <c r="G882" s="171"/>
      <c r="H882" s="171"/>
      <c r="I882" s="171"/>
      <c r="J882" s="171"/>
      <c r="K882" s="171"/>
      <c r="L882" s="171"/>
      <c r="M882" s="171"/>
      <c r="N882" s="171"/>
      <c r="O882" s="171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</row>
    <row r="883">
      <c r="A883" s="171"/>
      <c r="B883" s="171"/>
      <c r="C883" s="171"/>
      <c r="D883" s="171"/>
      <c r="E883" s="171"/>
      <c r="F883" s="171"/>
      <c r="G883" s="171"/>
      <c r="H883" s="171"/>
      <c r="I883" s="171"/>
      <c r="J883" s="171"/>
      <c r="K883" s="171"/>
      <c r="L883" s="171"/>
      <c r="M883" s="171"/>
      <c r="N883" s="171"/>
      <c r="O883" s="171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</row>
    <row r="884">
      <c r="A884" s="171"/>
      <c r="B884" s="171"/>
      <c r="C884" s="171"/>
      <c r="D884" s="171"/>
      <c r="E884" s="171"/>
      <c r="F884" s="171"/>
      <c r="G884" s="171"/>
      <c r="H884" s="171"/>
      <c r="I884" s="171"/>
      <c r="J884" s="171"/>
      <c r="K884" s="171"/>
      <c r="L884" s="171"/>
      <c r="M884" s="171"/>
      <c r="N884" s="171"/>
      <c r="O884" s="171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</row>
    <row r="885">
      <c r="A885" s="171"/>
      <c r="B885" s="171"/>
      <c r="C885" s="171"/>
      <c r="D885" s="171"/>
      <c r="E885" s="171"/>
      <c r="F885" s="171"/>
      <c r="G885" s="171"/>
      <c r="H885" s="171"/>
      <c r="I885" s="171"/>
      <c r="J885" s="171"/>
      <c r="K885" s="171"/>
      <c r="L885" s="171"/>
      <c r="M885" s="171"/>
      <c r="N885" s="171"/>
      <c r="O885" s="171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</row>
    <row r="886">
      <c r="A886" s="171"/>
      <c r="B886" s="171"/>
      <c r="C886" s="171"/>
      <c r="D886" s="171"/>
      <c r="E886" s="171"/>
      <c r="F886" s="171"/>
      <c r="G886" s="171"/>
      <c r="H886" s="171"/>
      <c r="I886" s="171"/>
      <c r="J886" s="171"/>
      <c r="K886" s="171"/>
      <c r="L886" s="171"/>
      <c r="M886" s="171"/>
      <c r="N886" s="171"/>
      <c r="O886" s="171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</row>
    <row r="887">
      <c r="A887" s="171"/>
      <c r="B887" s="171"/>
      <c r="C887" s="171"/>
      <c r="D887" s="171"/>
      <c r="E887" s="171"/>
      <c r="F887" s="171"/>
      <c r="G887" s="171"/>
      <c r="H887" s="171"/>
      <c r="I887" s="171"/>
      <c r="J887" s="171"/>
      <c r="K887" s="171"/>
      <c r="L887" s="171"/>
      <c r="M887" s="171"/>
      <c r="N887" s="171"/>
      <c r="O887" s="171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</row>
    <row r="888">
      <c r="A888" s="171"/>
      <c r="B888" s="171"/>
      <c r="C888" s="171"/>
      <c r="D888" s="171"/>
      <c r="E888" s="171"/>
      <c r="F888" s="171"/>
      <c r="G888" s="171"/>
      <c r="H888" s="171"/>
      <c r="I888" s="171"/>
      <c r="J888" s="171"/>
      <c r="K888" s="171"/>
      <c r="L888" s="171"/>
      <c r="M888" s="171"/>
      <c r="N888" s="171"/>
      <c r="O888" s="171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</row>
    <row r="889">
      <c r="A889" s="171"/>
      <c r="B889" s="171"/>
      <c r="C889" s="171"/>
      <c r="D889" s="171"/>
      <c r="E889" s="171"/>
      <c r="F889" s="171"/>
      <c r="G889" s="171"/>
      <c r="H889" s="171"/>
      <c r="I889" s="171"/>
      <c r="J889" s="171"/>
      <c r="K889" s="171"/>
      <c r="L889" s="171"/>
      <c r="M889" s="171"/>
      <c r="N889" s="171"/>
      <c r="O889" s="171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</row>
    <row r="890">
      <c r="A890" s="171"/>
      <c r="B890" s="171"/>
      <c r="C890" s="171"/>
      <c r="D890" s="171"/>
      <c r="E890" s="171"/>
      <c r="F890" s="171"/>
      <c r="G890" s="171"/>
      <c r="H890" s="171"/>
      <c r="I890" s="171"/>
      <c r="J890" s="171"/>
      <c r="K890" s="171"/>
      <c r="L890" s="171"/>
      <c r="M890" s="171"/>
      <c r="N890" s="171"/>
      <c r="O890" s="171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</row>
    <row r="891">
      <c r="A891" s="171"/>
      <c r="B891" s="171"/>
      <c r="C891" s="171"/>
      <c r="D891" s="171"/>
      <c r="E891" s="171"/>
      <c r="F891" s="171"/>
      <c r="G891" s="171"/>
      <c r="H891" s="171"/>
      <c r="I891" s="171"/>
      <c r="J891" s="171"/>
      <c r="K891" s="171"/>
      <c r="L891" s="171"/>
      <c r="M891" s="171"/>
      <c r="N891" s="171"/>
      <c r="O891" s="171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</row>
    <row r="892">
      <c r="A892" s="171"/>
      <c r="B892" s="171"/>
      <c r="C892" s="171"/>
      <c r="D892" s="171"/>
      <c r="E892" s="171"/>
      <c r="F892" s="171"/>
      <c r="G892" s="171"/>
      <c r="H892" s="171"/>
      <c r="I892" s="171"/>
      <c r="J892" s="171"/>
      <c r="K892" s="171"/>
      <c r="L892" s="171"/>
      <c r="M892" s="171"/>
      <c r="N892" s="171"/>
      <c r="O892" s="171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</row>
    <row r="893">
      <c r="A893" s="171"/>
      <c r="B893" s="171"/>
      <c r="C893" s="171"/>
      <c r="D893" s="171"/>
      <c r="E893" s="171"/>
      <c r="F893" s="171"/>
      <c r="G893" s="171"/>
      <c r="H893" s="171"/>
      <c r="I893" s="171"/>
      <c r="J893" s="171"/>
      <c r="K893" s="171"/>
      <c r="L893" s="171"/>
      <c r="M893" s="171"/>
      <c r="N893" s="171"/>
      <c r="O893" s="171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</row>
    <row r="894">
      <c r="A894" s="171"/>
      <c r="B894" s="171"/>
      <c r="C894" s="171"/>
      <c r="D894" s="171"/>
      <c r="E894" s="171"/>
      <c r="F894" s="171"/>
      <c r="G894" s="171"/>
      <c r="H894" s="171"/>
      <c r="I894" s="171"/>
      <c r="J894" s="171"/>
      <c r="K894" s="171"/>
      <c r="L894" s="171"/>
      <c r="M894" s="171"/>
      <c r="N894" s="171"/>
      <c r="O894" s="171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</row>
    <row r="895">
      <c r="A895" s="171"/>
      <c r="B895" s="171"/>
      <c r="C895" s="171"/>
      <c r="D895" s="171"/>
      <c r="E895" s="171"/>
      <c r="F895" s="171"/>
      <c r="G895" s="171"/>
      <c r="H895" s="171"/>
      <c r="I895" s="171"/>
      <c r="J895" s="171"/>
      <c r="K895" s="171"/>
      <c r="L895" s="171"/>
      <c r="M895" s="171"/>
      <c r="N895" s="171"/>
      <c r="O895" s="171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</row>
    <row r="896">
      <c r="A896" s="171"/>
      <c r="B896" s="171"/>
      <c r="C896" s="171"/>
      <c r="D896" s="171"/>
      <c r="E896" s="171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</row>
    <row r="897">
      <c r="A897" s="171"/>
      <c r="B897" s="171"/>
      <c r="C897" s="171"/>
      <c r="D897" s="171"/>
      <c r="E897" s="171"/>
      <c r="F897" s="171"/>
      <c r="G897" s="171"/>
      <c r="H897" s="171"/>
      <c r="I897" s="171"/>
      <c r="J897" s="171"/>
      <c r="K897" s="171"/>
      <c r="L897" s="171"/>
      <c r="M897" s="171"/>
      <c r="N897" s="171"/>
      <c r="O897" s="171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</row>
    <row r="898">
      <c r="A898" s="171"/>
      <c r="B898" s="171"/>
      <c r="C898" s="171"/>
      <c r="D898" s="171"/>
      <c r="E898" s="171"/>
      <c r="F898" s="171"/>
      <c r="G898" s="171"/>
      <c r="H898" s="171"/>
      <c r="I898" s="171"/>
      <c r="J898" s="171"/>
      <c r="K898" s="171"/>
      <c r="L898" s="171"/>
      <c r="M898" s="171"/>
      <c r="N898" s="171"/>
      <c r="O898" s="171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</row>
    <row r="899">
      <c r="A899" s="171"/>
      <c r="B899" s="171"/>
      <c r="C899" s="171"/>
      <c r="D899" s="171"/>
      <c r="E899" s="171"/>
      <c r="F899" s="171"/>
      <c r="G899" s="171"/>
      <c r="H899" s="171"/>
      <c r="I899" s="171"/>
      <c r="J899" s="171"/>
      <c r="K899" s="171"/>
      <c r="L899" s="171"/>
      <c r="M899" s="171"/>
      <c r="N899" s="171"/>
      <c r="O899" s="171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</row>
    <row r="900">
      <c r="A900" s="171"/>
      <c r="B900" s="171"/>
      <c r="C900" s="171"/>
      <c r="D900" s="171"/>
      <c r="E900" s="171"/>
      <c r="F900" s="171"/>
      <c r="G900" s="171"/>
      <c r="H900" s="171"/>
      <c r="I900" s="171"/>
      <c r="J900" s="171"/>
      <c r="K900" s="171"/>
      <c r="L900" s="171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</row>
    <row r="901">
      <c r="A901" s="171"/>
      <c r="B901" s="171"/>
      <c r="C901" s="171"/>
      <c r="D901" s="171"/>
      <c r="E901" s="171"/>
      <c r="F901" s="171"/>
      <c r="G901" s="171"/>
      <c r="H901" s="171"/>
      <c r="I901" s="171"/>
      <c r="J901" s="171"/>
      <c r="K901" s="171"/>
      <c r="L901" s="171"/>
      <c r="M901" s="171"/>
      <c r="N901" s="171"/>
      <c r="O901" s="171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</row>
    <row r="902">
      <c r="A902" s="171"/>
      <c r="B902" s="171"/>
      <c r="C902" s="171"/>
      <c r="D902" s="171"/>
      <c r="E902" s="171"/>
      <c r="F902" s="171"/>
      <c r="G902" s="171"/>
      <c r="H902" s="171"/>
      <c r="I902" s="171"/>
      <c r="J902" s="171"/>
      <c r="K902" s="171"/>
      <c r="L902" s="171"/>
      <c r="M902" s="171"/>
      <c r="N902" s="171"/>
      <c r="O902" s="171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</row>
    <row r="903">
      <c r="A903" s="171"/>
      <c r="B903" s="171"/>
      <c r="C903" s="171"/>
      <c r="D903" s="171"/>
      <c r="E903" s="171"/>
      <c r="F903" s="171"/>
      <c r="G903" s="171"/>
      <c r="H903" s="171"/>
      <c r="I903" s="171"/>
      <c r="J903" s="171"/>
      <c r="K903" s="171"/>
      <c r="L903" s="171"/>
      <c r="M903" s="171"/>
      <c r="N903" s="171"/>
      <c r="O903" s="171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</row>
    <row r="904">
      <c r="A904" s="171"/>
      <c r="B904" s="171"/>
      <c r="C904" s="171"/>
      <c r="D904" s="171"/>
      <c r="E904" s="171"/>
      <c r="F904" s="171"/>
      <c r="G904" s="171"/>
      <c r="H904" s="171"/>
      <c r="I904" s="171"/>
      <c r="J904" s="171"/>
      <c r="K904" s="171"/>
      <c r="L904" s="171"/>
      <c r="M904" s="171"/>
      <c r="N904" s="171"/>
      <c r="O904" s="171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</row>
    <row r="905">
      <c r="A905" s="171"/>
      <c r="B905" s="171"/>
      <c r="C905" s="171"/>
      <c r="D905" s="171"/>
      <c r="E905" s="171"/>
      <c r="F905" s="171"/>
      <c r="G905" s="171"/>
      <c r="H905" s="171"/>
      <c r="I905" s="171"/>
      <c r="J905" s="171"/>
      <c r="K905" s="171"/>
      <c r="L905" s="171"/>
      <c r="M905" s="171"/>
      <c r="N905" s="171"/>
      <c r="O905" s="171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</row>
    <row r="906">
      <c r="A906" s="171"/>
      <c r="B906" s="171"/>
      <c r="C906" s="171"/>
      <c r="D906" s="171"/>
      <c r="E906" s="171"/>
      <c r="F906" s="171"/>
      <c r="G906" s="171"/>
      <c r="H906" s="171"/>
      <c r="I906" s="171"/>
      <c r="J906" s="171"/>
      <c r="K906" s="171"/>
      <c r="L906" s="171"/>
      <c r="M906" s="171"/>
      <c r="N906" s="171"/>
      <c r="O906" s="171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</row>
    <row r="907">
      <c r="A907" s="171"/>
      <c r="B907" s="171"/>
      <c r="C907" s="171"/>
      <c r="D907" s="171"/>
      <c r="E907" s="171"/>
      <c r="F907" s="171"/>
      <c r="G907" s="171"/>
      <c r="H907" s="171"/>
      <c r="I907" s="171"/>
      <c r="J907" s="171"/>
      <c r="K907" s="171"/>
      <c r="L907" s="171"/>
      <c r="M907" s="171"/>
      <c r="N907" s="171"/>
      <c r="O907" s="171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</row>
    <row r="908">
      <c r="A908" s="171"/>
      <c r="B908" s="171"/>
      <c r="C908" s="171"/>
      <c r="D908" s="171"/>
      <c r="E908" s="171"/>
      <c r="F908" s="171"/>
      <c r="G908" s="171"/>
      <c r="H908" s="171"/>
      <c r="I908" s="171"/>
      <c r="J908" s="171"/>
      <c r="K908" s="171"/>
      <c r="L908" s="171"/>
      <c r="M908" s="171"/>
      <c r="N908" s="171"/>
      <c r="O908" s="171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</row>
    <row r="909">
      <c r="A909" s="171"/>
      <c r="B909" s="171"/>
      <c r="C909" s="171"/>
      <c r="D909" s="171"/>
      <c r="E909" s="171"/>
      <c r="F909" s="171"/>
      <c r="G909" s="171"/>
      <c r="H909" s="171"/>
      <c r="I909" s="171"/>
      <c r="J909" s="171"/>
      <c r="K909" s="171"/>
      <c r="L909" s="171"/>
      <c r="M909" s="171"/>
      <c r="N909" s="171"/>
      <c r="O909" s="171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</row>
    <row r="910">
      <c r="A910" s="171"/>
      <c r="B910" s="171"/>
      <c r="C910" s="171"/>
      <c r="D910" s="171"/>
      <c r="E910" s="171"/>
      <c r="F910" s="171"/>
      <c r="G910" s="171"/>
      <c r="H910" s="171"/>
      <c r="I910" s="171"/>
      <c r="J910" s="171"/>
      <c r="K910" s="171"/>
      <c r="L910" s="171"/>
      <c r="M910" s="171"/>
      <c r="N910" s="171"/>
      <c r="O910" s="171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</row>
    <row r="911">
      <c r="A911" s="171"/>
      <c r="B911" s="171"/>
      <c r="C911" s="171"/>
      <c r="D911" s="171"/>
      <c r="E911" s="171"/>
      <c r="F911" s="171"/>
      <c r="G911" s="171"/>
      <c r="H911" s="171"/>
      <c r="I911" s="171"/>
      <c r="J911" s="171"/>
      <c r="K911" s="171"/>
      <c r="L911" s="171"/>
      <c r="M911" s="171"/>
      <c r="N911" s="171"/>
      <c r="O911" s="171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</row>
    <row r="912">
      <c r="A912" s="171"/>
      <c r="B912" s="171"/>
      <c r="C912" s="171"/>
      <c r="D912" s="171"/>
      <c r="E912" s="171"/>
      <c r="F912" s="171"/>
      <c r="G912" s="171"/>
      <c r="H912" s="171"/>
      <c r="I912" s="171"/>
      <c r="J912" s="171"/>
      <c r="K912" s="171"/>
      <c r="L912" s="171"/>
      <c r="M912" s="171"/>
      <c r="N912" s="171"/>
      <c r="O912" s="171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</row>
    <row r="913">
      <c r="A913" s="171"/>
      <c r="B913" s="171"/>
      <c r="C913" s="171"/>
      <c r="D913" s="171"/>
      <c r="E913" s="171"/>
      <c r="F913" s="171"/>
      <c r="G913" s="171"/>
      <c r="H913" s="171"/>
      <c r="I913" s="171"/>
      <c r="J913" s="171"/>
      <c r="K913" s="171"/>
      <c r="L913" s="171"/>
      <c r="M913" s="171"/>
      <c r="N913" s="171"/>
      <c r="O913" s="171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</row>
    <row r="914">
      <c r="A914" s="171"/>
      <c r="B914" s="171"/>
      <c r="C914" s="171"/>
      <c r="D914" s="171"/>
      <c r="E914" s="171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</row>
    <row r="915">
      <c r="A915" s="171"/>
      <c r="B915" s="171"/>
      <c r="C915" s="171"/>
      <c r="D915" s="171"/>
      <c r="E915" s="171"/>
      <c r="F915" s="171"/>
      <c r="G915" s="171"/>
      <c r="H915" s="171"/>
      <c r="I915" s="171"/>
      <c r="J915" s="171"/>
      <c r="K915" s="171"/>
      <c r="L915" s="171"/>
      <c r="M915" s="171"/>
      <c r="N915" s="171"/>
      <c r="O915" s="171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</row>
    <row r="916">
      <c r="A916" s="171"/>
      <c r="B916" s="171"/>
      <c r="C916" s="171"/>
      <c r="D916" s="171"/>
      <c r="E916" s="171"/>
      <c r="F916" s="171"/>
      <c r="G916" s="171"/>
      <c r="H916" s="171"/>
      <c r="I916" s="171"/>
      <c r="J916" s="171"/>
      <c r="K916" s="171"/>
      <c r="L916" s="171"/>
      <c r="M916" s="171"/>
      <c r="N916" s="171"/>
      <c r="O916" s="171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</row>
    <row r="917">
      <c r="A917" s="171"/>
      <c r="B917" s="171"/>
      <c r="C917" s="171"/>
      <c r="D917" s="171"/>
      <c r="E917" s="171"/>
      <c r="F917" s="171"/>
      <c r="G917" s="171"/>
      <c r="H917" s="171"/>
      <c r="I917" s="171"/>
      <c r="J917" s="171"/>
      <c r="K917" s="171"/>
      <c r="L917" s="171"/>
      <c r="M917" s="171"/>
      <c r="N917" s="171"/>
      <c r="O917" s="171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</row>
    <row r="918">
      <c r="A918" s="171"/>
      <c r="B918" s="171"/>
      <c r="C918" s="171"/>
      <c r="D918" s="171"/>
      <c r="E918" s="171"/>
      <c r="F918" s="171"/>
      <c r="G918" s="171"/>
      <c r="H918" s="171"/>
      <c r="I918" s="171"/>
      <c r="J918" s="171"/>
      <c r="K918" s="171"/>
      <c r="L918" s="171"/>
      <c r="M918" s="171"/>
      <c r="N918" s="171"/>
      <c r="O918" s="171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</row>
    <row r="919">
      <c r="A919" s="171"/>
      <c r="B919" s="171"/>
      <c r="C919" s="171"/>
      <c r="D919" s="171"/>
      <c r="E919" s="171"/>
      <c r="F919" s="171"/>
      <c r="G919" s="171"/>
      <c r="H919" s="171"/>
      <c r="I919" s="171"/>
      <c r="J919" s="171"/>
      <c r="K919" s="171"/>
      <c r="L919" s="171"/>
      <c r="M919" s="171"/>
      <c r="N919" s="171"/>
      <c r="O919" s="171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</row>
    <row r="920">
      <c r="A920" s="171"/>
      <c r="B920" s="171"/>
      <c r="C920" s="171"/>
      <c r="D920" s="171"/>
      <c r="E920" s="171"/>
      <c r="F920" s="171"/>
      <c r="G920" s="171"/>
      <c r="H920" s="171"/>
      <c r="I920" s="171"/>
      <c r="J920" s="171"/>
      <c r="K920" s="171"/>
      <c r="L920" s="171"/>
      <c r="M920" s="171"/>
      <c r="N920" s="171"/>
      <c r="O920" s="171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</row>
    <row r="921">
      <c r="A921" s="171"/>
      <c r="B921" s="171"/>
      <c r="C921" s="171"/>
      <c r="D921" s="171"/>
      <c r="E921" s="171"/>
      <c r="F921" s="171"/>
      <c r="G921" s="171"/>
      <c r="H921" s="171"/>
      <c r="I921" s="171"/>
      <c r="J921" s="171"/>
      <c r="K921" s="171"/>
      <c r="L921" s="171"/>
      <c r="M921" s="171"/>
      <c r="N921" s="171"/>
      <c r="O921" s="171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</row>
    <row r="922">
      <c r="A922" s="171"/>
      <c r="B922" s="171"/>
      <c r="C922" s="171"/>
      <c r="D922" s="171"/>
      <c r="E922" s="171"/>
      <c r="F922" s="171"/>
      <c r="G922" s="171"/>
      <c r="H922" s="171"/>
      <c r="I922" s="171"/>
      <c r="J922" s="171"/>
      <c r="K922" s="171"/>
      <c r="L922" s="171"/>
      <c r="M922" s="171"/>
      <c r="N922" s="171"/>
      <c r="O922" s="171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</row>
    <row r="923">
      <c r="A923" s="171"/>
      <c r="B923" s="171"/>
      <c r="C923" s="171"/>
      <c r="D923" s="171"/>
      <c r="E923" s="171"/>
      <c r="F923" s="171"/>
      <c r="G923" s="171"/>
      <c r="H923" s="171"/>
      <c r="I923" s="171"/>
      <c r="J923" s="171"/>
      <c r="K923" s="171"/>
      <c r="L923" s="171"/>
      <c r="M923" s="171"/>
      <c r="N923" s="171"/>
      <c r="O923" s="171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</row>
    <row r="924">
      <c r="A924" s="171"/>
      <c r="B924" s="171"/>
      <c r="C924" s="171"/>
      <c r="D924" s="171"/>
      <c r="E924" s="171"/>
      <c r="F924" s="171"/>
      <c r="G924" s="171"/>
      <c r="H924" s="171"/>
      <c r="I924" s="171"/>
      <c r="J924" s="171"/>
      <c r="K924" s="171"/>
      <c r="L924" s="171"/>
      <c r="M924" s="171"/>
      <c r="N924" s="171"/>
      <c r="O924" s="171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</row>
    <row r="925">
      <c r="A925" s="171"/>
      <c r="B925" s="171"/>
      <c r="C925" s="171"/>
      <c r="D925" s="171"/>
      <c r="E925" s="171"/>
      <c r="F925" s="171"/>
      <c r="G925" s="171"/>
      <c r="H925" s="171"/>
      <c r="I925" s="171"/>
      <c r="J925" s="171"/>
      <c r="K925" s="171"/>
      <c r="L925" s="171"/>
      <c r="M925" s="171"/>
      <c r="N925" s="171"/>
      <c r="O925" s="171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</row>
    <row r="926">
      <c r="A926" s="171"/>
      <c r="B926" s="171"/>
      <c r="C926" s="171"/>
      <c r="D926" s="171"/>
      <c r="E926" s="171"/>
      <c r="F926" s="171"/>
      <c r="G926" s="171"/>
      <c r="H926" s="171"/>
      <c r="I926" s="171"/>
      <c r="J926" s="171"/>
      <c r="K926" s="171"/>
      <c r="L926" s="171"/>
      <c r="M926" s="171"/>
      <c r="N926" s="171"/>
      <c r="O926" s="171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</row>
    <row r="927">
      <c r="A927" s="171"/>
      <c r="B927" s="171"/>
      <c r="C927" s="171"/>
      <c r="D927" s="171"/>
      <c r="E927" s="171"/>
      <c r="F927" s="171"/>
      <c r="G927" s="171"/>
      <c r="H927" s="171"/>
      <c r="I927" s="171"/>
      <c r="J927" s="171"/>
      <c r="K927" s="171"/>
      <c r="L927" s="171"/>
      <c r="M927" s="171"/>
      <c r="N927" s="171"/>
      <c r="O927" s="171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</row>
    <row r="928">
      <c r="A928" s="171"/>
      <c r="B928" s="171"/>
      <c r="C928" s="171"/>
      <c r="D928" s="171"/>
      <c r="E928" s="171"/>
      <c r="F928" s="171"/>
      <c r="G928" s="171"/>
      <c r="H928" s="171"/>
      <c r="I928" s="171"/>
      <c r="J928" s="171"/>
      <c r="K928" s="171"/>
      <c r="L928" s="171"/>
      <c r="M928" s="171"/>
      <c r="N928" s="171"/>
      <c r="O928" s="171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</row>
    <row r="929">
      <c r="A929" s="171"/>
      <c r="B929" s="171"/>
      <c r="C929" s="171"/>
      <c r="D929" s="171"/>
      <c r="E929" s="171"/>
      <c r="F929" s="171"/>
      <c r="G929" s="171"/>
      <c r="H929" s="171"/>
      <c r="I929" s="171"/>
      <c r="J929" s="171"/>
      <c r="K929" s="171"/>
      <c r="L929" s="171"/>
      <c r="M929" s="171"/>
      <c r="N929" s="171"/>
      <c r="O929" s="171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</row>
    <row r="930">
      <c r="A930" s="171"/>
      <c r="B930" s="171"/>
      <c r="C930" s="171"/>
      <c r="D930" s="171"/>
      <c r="E930" s="171"/>
      <c r="F930" s="171"/>
      <c r="G930" s="171"/>
      <c r="H930" s="171"/>
      <c r="I930" s="171"/>
      <c r="J930" s="171"/>
      <c r="K930" s="171"/>
      <c r="L930" s="171"/>
      <c r="M930" s="171"/>
      <c r="N930" s="171"/>
      <c r="O930" s="171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</row>
    <row r="931">
      <c r="A931" s="171"/>
      <c r="B931" s="171"/>
      <c r="C931" s="171"/>
      <c r="D931" s="171"/>
      <c r="E931" s="171"/>
      <c r="F931" s="171"/>
      <c r="G931" s="171"/>
      <c r="H931" s="171"/>
      <c r="I931" s="171"/>
      <c r="J931" s="171"/>
      <c r="K931" s="171"/>
      <c r="L931" s="171"/>
      <c r="M931" s="171"/>
      <c r="N931" s="171"/>
      <c r="O931" s="171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</row>
    <row r="932">
      <c r="A932" s="171"/>
      <c r="B932" s="171"/>
      <c r="C932" s="171"/>
      <c r="D932" s="171"/>
      <c r="E932" s="171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</row>
    <row r="933">
      <c r="A933" s="171"/>
      <c r="B933" s="171"/>
      <c r="C933" s="171"/>
      <c r="D933" s="171"/>
      <c r="E933" s="171"/>
      <c r="F933" s="171"/>
      <c r="G933" s="171"/>
      <c r="H933" s="171"/>
      <c r="I933" s="171"/>
      <c r="J933" s="171"/>
      <c r="K933" s="171"/>
      <c r="L933" s="171"/>
      <c r="M933" s="171"/>
      <c r="N933" s="171"/>
      <c r="O933" s="171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</row>
    <row r="934">
      <c r="A934" s="171"/>
      <c r="B934" s="171"/>
      <c r="C934" s="171"/>
      <c r="D934" s="171"/>
      <c r="E934" s="171"/>
      <c r="F934" s="171"/>
      <c r="G934" s="171"/>
      <c r="H934" s="171"/>
      <c r="I934" s="171"/>
      <c r="J934" s="171"/>
      <c r="K934" s="171"/>
      <c r="L934" s="171"/>
      <c r="M934" s="171"/>
      <c r="N934" s="171"/>
      <c r="O934" s="171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</row>
    <row r="935">
      <c r="A935" s="171"/>
      <c r="B935" s="171"/>
      <c r="C935" s="171"/>
      <c r="D935" s="171"/>
      <c r="E935" s="171"/>
      <c r="F935" s="171"/>
      <c r="G935" s="171"/>
      <c r="H935" s="171"/>
      <c r="I935" s="171"/>
      <c r="J935" s="171"/>
      <c r="K935" s="171"/>
      <c r="L935" s="171"/>
      <c r="M935" s="171"/>
      <c r="N935" s="171"/>
      <c r="O935" s="171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</row>
    <row r="936">
      <c r="A936" s="171"/>
      <c r="B936" s="171"/>
      <c r="C936" s="171"/>
      <c r="D936" s="171"/>
      <c r="E936" s="171"/>
      <c r="F936" s="171"/>
      <c r="G936" s="171"/>
      <c r="H936" s="171"/>
      <c r="I936" s="171"/>
      <c r="J936" s="171"/>
      <c r="K936" s="171"/>
      <c r="L936" s="171"/>
      <c r="M936" s="171"/>
      <c r="N936" s="171"/>
      <c r="O936" s="171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</row>
    <row r="937">
      <c r="A937" s="171"/>
      <c r="B937" s="171"/>
      <c r="C937" s="171"/>
      <c r="D937" s="171"/>
      <c r="E937" s="171"/>
      <c r="F937" s="171"/>
      <c r="G937" s="171"/>
      <c r="H937" s="171"/>
      <c r="I937" s="171"/>
      <c r="J937" s="171"/>
      <c r="K937" s="171"/>
      <c r="L937" s="171"/>
      <c r="M937" s="171"/>
      <c r="N937" s="171"/>
      <c r="O937" s="171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</row>
    <row r="938">
      <c r="A938" s="171"/>
      <c r="B938" s="171"/>
      <c r="C938" s="171"/>
      <c r="D938" s="171"/>
      <c r="E938" s="171"/>
      <c r="F938" s="171"/>
      <c r="G938" s="171"/>
      <c r="H938" s="171"/>
      <c r="I938" s="171"/>
      <c r="J938" s="171"/>
      <c r="K938" s="171"/>
      <c r="L938" s="171"/>
      <c r="M938" s="171"/>
      <c r="N938" s="171"/>
      <c r="O938" s="171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</row>
    <row r="939">
      <c r="A939" s="171"/>
      <c r="B939" s="171"/>
      <c r="C939" s="171"/>
      <c r="D939" s="171"/>
      <c r="E939" s="171"/>
      <c r="F939" s="171"/>
      <c r="G939" s="171"/>
      <c r="H939" s="171"/>
      <c r="I939" s="171"/>
      <c r="J939" s="171"/>
      <c r="K939" s="171"/>
      <c r="L939" s="171"/>
      <c r="M939" s="171"/>
      <c r="N939" s="171"/>
      <c r="O939" s="171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</row>
    <row r="940">
      <c r="A940" s="171"/>
      <c r="B940" s="171"/>
      <c r="C940" s="171"/>
      <c r="D940" s="171"/>
      <c r="E940" s="171"/>
      <c r="F940" s="171"/>
      <c r="G940" s="171"/>
      <c r="H940" s="171"/>
      <c r="I940" s="171"/>
      <c r="J940" s="171"/>
      <c r="K940" s="171"/>
      <c r="L940" s="171"/>
      <c r="M940" s="171"/>
      <c r="N940" s="171"/>
      <c r="O940" s="171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</row>
    <row r="941">
      <c r="A941" s="171"/>
      <c r="B941" s="171"/>
      <c r="C941" s="171"/>
      <c r="D941" s="171"/>
      <c r="E941" s="171"/>
      <c r="F941" s="171"/>
      <c r="G941" s="171"/>
      <c r="H941" s="171"/>
      <c r="I941" s="171"/>
      <c r="J941" s="171"/>
      <c r="K941" s="171"/>
      <c r="L941" s="171"/>
      <c r="M941" s="171"/>
      <c r="N941" s="171"/>
      <c r="O941" s="171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</row>
    <row r="942">
      <c r="A942" s="171"/>
      <c r="B942" s="171"/>
      <c r="C942" s="171"/>
      <c r="D942" s="171"/>
      <c r="E942" s="171"/>
      <c r="F942" s="171"/>
      <c r="G942" s="171"/>
      <c r="H942" s="171"/>
      <c r="I942" s="171"/>
      <c r="J942" s="171"/>
      <c r="K942" s="171"/>
      <c r="L942" s="171"/>
      <c r="M942" s="171"/>
      <c r="N942" s="171"/>
      <c r="O942" s="171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</row>
    <row r="943">
      <c r="A943" s="171"/>
      <c r="B943" s="171"/>
      <c r="C943" s="171"/>
      <c r="D943" s="171"/>
      <c r="E943" s="171"/>
      <c r="F943" s="171"/>
      <c r="G943" s="171"/>
      <c r="H943" s="171"/>
      <c r="I943" s="171"/>
      <c r="J943" s="171"/>
      <c r="K943" s="171"/>
      <c r="L943" s="171"/>
      <c r="M943" s="171"/>
      <c r="N943" s="171"/>
      <c r="O943" s="171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</row>
    <row r="944">
      <c r="A944" s="171"/>
      <c r="B944" s="171"/>
      <c r="C944" s="171"/>
      <c r="D944" s="171"/>
      <c r="E944" s="171"/>
      <c r="F944" s="171"/>
      <c r="G944" s="171"/>
      <c r="H944" s="171"/>
      <c r="I944" s="171"/>
      <c r="J944" s="171"/>
      <c r="K944" s="171"/>
      <c r="L944" s="171"/>
      <c r="M944" s="171"/>
      <c r="N944" s="171"/>
      <c r="O944" s="171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</row>
    <row r="945">
      <c r="A945" s="171"/>
      <c r="B945" s="171"/>
      <c r="C945" s="171"/>
      <c r="D945" s="171"/>
      <c r="E945" s="171"/>
      <c r="F945" s="171"/>
      <c r="G945" s="171"/>
      <c r="H945" s="171"/>
      <c r="I945" s="171"/>
      <c r="J945" s="171"/>
      <c r="K945" s="171"/>
      <c r="L945" s="171"/>
      <c r="M945" s="171"/>
      <c r="N945" s="171"/>
      <c r="O945" s="171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</row>
    <row r="946">
      <c r="A946" s="171"/>
      <c r="B946" s="171"/>
      <c r="C946" s="171"/>
      <c r="D946" s="171"/>
      <c r="E946" s="171"/>
      <c r="F946" s="171"/>
      <c r="G946" s="171"/>
      <c r="H946" s="171"/>
      <c r="I946" s="171"/>
      <c r="J946" s="171"/>
      <c r="K946" s="171"/>
      <c r="L946" s="171"/>
      <c r="M946" s="171"/>
      <c r="N946" s="171"/>
      <c r="O946" s="171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</row>
    <row r="947">
      <c r="A947" s="171"/>
      <c r="B947" s="171"/>
      <c r="C947" s="171"/>
      <c r="D947" s="171"/>
      <c r="E947" s="171"/>
      <c r="F947" s="171"/>
      <c r="G947" s="171"/>
      <c r="H947" s="171"/>
      <c r="I947" s="171"/>
      <c r="J947" s="171"/>
      <c r="K947" s="171"/>
      <c r="L947" s="171"/>
      <c r="M947" s="171"/>
      <c r="N947" s="171"/>
      <c r="O947" s="171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</row>
    <row r="948">
      <c r="A948" s="171"/>
      <c r="B948" s="171"/>
      <c r="C948" s="171"/>
      <c r="D948" s="171"/>
      <c r="E948" s="171"/>
      <c r="F948" s="171"/>
      <c r="G948" s="171"/>
      <c r="H948" s="171"/>
      <c r="I948" s="171"/>
      <c r="J948" s="171"/>
      <c r="K948" s="171"/>
      <c r="L948" s="171"/>
      <c r="M948" s="171"/>
      <c r="N948" s="171"/>
      <c r="O948" s="171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</row>
    <row r="949">
      <c r="A949" s="171"/>
      <c r="B949" s="171"/>
      <c r="C949" s="171"/>
      <c r="D949" s="171"/>
      <c r="E949" s="171"/>
      <c r="F949" s="171"/>
      <c r="G949" s="171"/>
      <c r="H949" s="171"/>
      <c r="I949" s="171"/>
      <c r="J949" s="171"/>
      <c r="K949" s="171"/>
      <c r="L949" s="171"/>
      <c r="M949" s="171"/>
      <c r="N949" s="171"/>
      <c r="O949" s="171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</row>
    <row r="950">
      <c r="A950" s="171"/>
      <c r="B950" s="171"/>
      <c r="C950" s="171"/>
      <c r="D950" s="171"/>
      <c r="E950" s="171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</row>
    <row r="951">
      <c r="A951" s="171"/>
      <c r="B951" s="171"/>
      <c r="C951" s="171"/>
      <c r="D951" s="171"/>
      <c r="E951" s="171"/>
      <c r="F951" s="171"/>
      <c r="G951" s="171"/>
      <c r="H951" s="171"/>
      <c r="I951" s="171"/>
      <c r="J951" s="171"/>
      <c r="K951" s="171"/>
      <c r="L951" s="171"/>
      <c r="M951" s="171"/>
      <c r="N951" s="171"/>
      <c r="O951" s="171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</row>
    <row r="952">
      <c r="A952" s="171"/>
      <c r="B952" s="171"/>
      <c r="C952" s="171"/>
      <c r="D952" s="171"/>
      <c r="E952" s="171"/>
      <c r="F952" s="171"/>
      <c r="G952" s="171"/>
      <c r="H952" s="171"/>
      <c r="I952" s="171"/>
      <c r="J952" s="171"/>
      <c r="K952" s="171"/>
      <c r="L952" s="171"/>
      <c r="M952" s="171"/>
      <c r="N952" s="171"/>
      <c r="O952" s="171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</row>
    <row r="953">
      <c r="A953" s="171"/>
      <c r="B953" s="171"/>
      <c r="C953" s="171"/>
      <c r="D953" s="171"/>
      <c r="E953" s="171"/>
      <c r="F953" s="171"/>
      <c r="G953" s="171"/>
      <c r="H953" s="171"/>
      <c r="I953" s="171"/>
      <c r="J953" s="171"/>
      <c r="K953" s="171"/>
      <c r="L953" s="171"/>
      <c r="M953" s="171"/>
      <c r="N953" s="171"/>
      <c r="O953" s="171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</row>
    <row r="954">
      <c r="A954" s="171"/>
      <c r="B954" s="171"/>
      <c r="C954" s="171"/>
      <c r="D954" s="171"/>
      <c r="E954" s="171"/>
      <c r="F954" s="171"/>
      <c r="G954" s="171"/>
      <c r="H954" s="171"/>
      <c r="I954" s="171"/>
      <c r="J954" s="171"/>
      <c r="K954" s="171"/>
      <c r="L954" s="171"/>
      <c r="M954" s="171"/>
      <c r="N954" s="171"/>
      <c r="O954" s="171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</row>
    <row r="955">
      <c r="A955" s="171"/>
      <c r="B955" s="171"/>
      <c r="C955" s="171"/>
      <c r="D955" s="171"/>
      <c r="E955" s="171"/>
      <c r="F955" s="171"/>
      <c r="G955" s="171"/>
      <c r="H955" s="171"/>
      <c r="I955" s="171"/>
      <c r="J955" s="171"/>
      <c r="K955" s="171"/>
      <c r="L955" s="171"/>
      <c r="M955" s="171"/>
      <c r="N955" s="171"/>
      <c r="O955" s="171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</row>
    <row r="956">
      <c r="A956" s="171"/>
      <c r="B956" s="171"/>
      <c r="C956" s="171"/>
      <c r="D956" s="171"/>
      <c r="E956" s="171"/>
      <c r="F956" s="171"/>
      <c r="G956" s="171"/>
      <c r="H956" s="171"/>
      <c r="I956" s="171"/>
      <c r="J956" s="171"/>
      <c r="K956" s="171"/>
      <c r="L956" s="171"/>
      <c r="M956" s="171"/>
      <c r="N956" s="171"/>
      <c r="O956" s="171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</row>
    <row r="957">
      <c r="A957" s="171"/>
      <c r="B957" s="171"/>
      <c r="C957" s="171"/>
      <c r="D957" s="171"/>
      <c r="E957" s="171"/>
      <c r="F957" s="171"/>
      <c r="G957" s="171"/>
      <c r="H957" s="171"/>
      <c r="I957" s="171"/>
      <c r="J957" s="171"/>
      <c r="K957" s="171"/>
      <c r="L957" s="171"/>
      <c r="M957" s="171"/>
      <c r="N957" s="171"/>
      <c r="O957" s="171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</row>
    <row r="958">
      <c r="A958" s="171"/>
      <c r="B958" s="171"/>
      <c r="C958" s="171"/>
      <c r="D958" s="171"/>
      <c r="E958" s="171"/>
      <c r="F958" s="171"/>
      <c r="G958" s="171"/>
      <c r="H958" s="171"/>
      <c r="I958" s="171"/>
      <c r="J958" s="171"/>
      <c r="K958" s="171"/>
      <c r="L958" s="171"/>
      <c r="M958" s="171"/>
      <c r="N958" s="171"/>
      <c r="O958" s="171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</row>
    <row r="959">
      <c r="A959" s="171"/>
      <c r="B959" s="171"/>
      <c r="C959" s="171"/>
      <c r="D959" s="171"/>
      <c r="E959" s="171"/>
      <c r="F959" s="171"/>
      <c r="G959" s="171"/>
      <c r="H959" s="171"/>
      <c r="I959" s="171"/>
      <c r="J959" s="171"/>
      <c r="K959" s="171"/>
      <c r="L959" s="171"/>
      <c r="M959" s="171"/>
      <c r="N959" s="171"/>
      <c r="O959" s="171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</row>
    <row r="960">
      <c r="A960" s="171"/>
      <c r="B960" s="171"/>
      <c r="C960" s="171"/>
      <c r="D960" s="171"/>
      <c r="E960" s="171"/>
      <c r="F960" s="171"/>
      <c r="G960" s="171"/>
      <c r="H960" s="171"/>
      <c r="I960" s="171"/>
      <c r="J960" s="171"/>
      <c r="K960" s="171"/>
      <c r="L960" s="171"/>
      <c r="M960" s="171"/>
      <c r="N960" s="171"/>
      <c r="O960" s="171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</row>
    <row r="961">
      <c r="A961" s="171"/>
      <c r="B961" s="171"/>
      <c r="C961" s="171"/>
      <c r="D961" s="171"/>
      <c r="E961" s="171"/>
      <c r="F961" s="171"/>
      <c r="G961" s="171"/>
      <c r="H961" s="171"/>
      <c r="I961" s="171"/>
      <c r="J961" s="171"/>
      <c r="K961" s="171"/>
      <c r="L961" s="171"/>
      <c r="M961" s="171"/>
      <c r="N961" s="171"/>
      <c r="O961" s="171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</row>
    <row r="962">
      <c r="A962" s="171"/>
      <c r="B962" s="171"/>
      <c r="C962" s="171"/>
      <c r="D962" s="171"/>
      <c r="E962" s="171"/>
      <c r="F962" s="171"/>
      <c r="G962" s="171"/>
      <c r="H962" s="171"/>
      <c r="I962" s="171"/>
      <c r="J962" s="171"/>
      <c r="K962" s="171"/>
      <c r="L962" s="171"/>
      <c r="M962" s="171"/>
      <c r="N962" s="171"/>
      <c r="O962" s="171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</row>
    <row r="963">
      <c r="A963" s="171"/>
      <c r="B963" s="171"/>
      <c r="C963" s="171"/>
      <c r="D963" s="171"/>
      <c r="E963" s="171"/>
      <c r="F963" s="171"/>
      <c r="G963" s="171"/>
      <c r="H963" s="171"/>
      <c r="I963" s="171"/>
      <c r="J963" s="171"/>
      <c r="K963" s="171"/>
      <c r="L963" s="171"/>
      <c r="M963" s="171"/>
      <c r="N963" s="171"/>
      <c r="O963" s="171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</row>
    <row r="964">
      <c r="A964" s="171"/>
      <c r="B964" s="171"/>
      <c r="C964" s="171"/>
      <c r="D964" s="171"/>
      <c r="E964" s="171"/>
      <c r="F964" s="171"/>
      <c r="G964" s="171"/>
      <c r="H964" s="171"/>
      <c r="I964" s="171"/>
      <c r="J964" s="171"/>
      <c r="K964" s="171"/>
      <c r="L964" s="171"/>
      <c r="M964" s="171"/>
      <c r="N964" s="171"/>
      <c r="O964" s="171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</row>
    <row r="965">
      <c r="A965" s="171"/>
      <c r="B965" s="171"/>
      <c r="C965" s="171"/>
      <c r="D965" s="171"/>
      <c r="E965" s="171"/>
      <c r="F965" s="171"/>
      <c r="G965" s="171"/>
      <c r="H965" s="171"/>
      <c r="I965" s="171"/>
      <c r="J965" s="171"/>
      <c r="K965" s="171"/>
      <c r="L965" s="171"/>
      <c r="M965" s="171"/>
      <c r="N965" s="171"/>
      <c r="O965" s="171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</row>
    <row r="966">
      <c r="A966" s="171"/>
      <c r="B966" s="171"/>
      <c r="C966" s="171"/>
      <c r="D966" s="171"/>
      <c r="E966" s="171"/>
      <c r="F966" s="171"/>
      <c r="G966" s="171"/>
      <c r="H966" s="171"/>
      <c r="I966" s="171"/>
      <c r="J966" s="171"/>
      <c r="K966" s="171"/>
      <c r="L966" s="171"/>
      <c r="M966" s="171"/>
      <c r="N966" s="171"/>
      <c r="O966" s="171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</row>
    <row r="967">
      <c r="A967" s="171"/>
      <c r="B967" s="171"/>
      <c r="C967" s="171"/>
      <c r="D967" s="171"/>
      <c r="E967" s="171"/>
      <c r="F967" s="171"/>
      <c r="G967" s="171"/>
      <c r="H967" s="171"/>
      <c r="I967" s="171"/>
      <c r="J967" s="171"/>
      <c r="K967" s="171"/>
      <c r="L967" s="171"/>
      <c r="M967" s="171"/>
      <c r="N967" s="171"/>
      <c r="O967" s="171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</row>
    <row r="968">
      <c r="A968" s="171"/>
      <c r="B968" s="171"/>
      <c r="C968" s="171"/>
      <c r="D968" s="171"/>
      <c r="E968" s="171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</row>
    <row r="969">
      <c r="A969" s="171"/>
      <c r="B969" s="171"/>
      <c r="C969" s="171"/>
      <c r="D969" s="171"/>
      <c r="E969" s="171"/>
      <c r="F969" s="171"/>
      <c r="G969" s="171"/>
      <c r="H969" s="171"/>
      <c r="I969" s="171"/>
      <c r="J969" s="171"/>
      <c r="K969" s="171"/>
      <c r="L969" s="171"/>
      <c r="M969" s="171"/>
      <c r="N969" s="171"/>
      <c r="O969" s="171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</row>
    <row r="970">
      <c r="A970" s="171"/>
      <c r="B970" s="171"/>
      <c r="C970" s="171"/>
      <c r="D970" s="171"/>
      <c r="E970" s="171"/>
      <c r="F970" s="171"/>
      <c r="G970" s="171"/>
      <c r="H970" s="171"/>
      <c r="I970" s="171"/>
      <c r="J970" s="171"/>
      <c r="K970" s="171"/>
      <c r="L970" s="171"/>
      <c r="M970" s="171"/>
      <c r="N970" s="171"/>
      <c r="O970" s="171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</row>
    <row r="971">
      <c r="A971" s="171"/>
      <c r="B971" s="171"/>
      <c r="C971" s="171"/>
      <c r="D971" s="171"/>
      <c r="E971" s="171"/>
      <c r="F971" s="171"/>
      <c r="G971" s="171"/>
      <c r="H971" s="171"/>
      <c r="I971" s="171"/>
      <c r="J971" s="171"/>
      <c r="K971" s="171"/>
      <c r="L971" s="171"/>
      <c r="M971" s="171"/>
      <c r="N971" s="171"/>
      <c r="O971" s="171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</row>
    <row r="972">
      <c r="A972" s="171"/>
      <c r="B972" s="171"/>
      <c r="C972" s="171"/>
      <c r="D972" s="171"/>
      <c r="E972" s="171"/>
      <c r="F972" s="171"/>
      <c r="G972" s="171"/>
      <c r="H972" s="171"/>
      <c r="I972" s="171"/>
      <c r="J972" s="171"/>
      <c r="K972" s="171"/>
      <c r="L972" s="171"/>
      <c r="M972" s="171"/>
      <c r="N972" s="171"/>
      <c r="O972" s="171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</row>
    <row r="973">
      <c r="A973" s="171"/>
      <c r="B973" s="171"/>
      <c r="C973" s="171"/>
      <c r="D973" s="171"/>
      <c r="E973" s="171"/>
      <c r="F973" s="171"/>
      <c r="G973" s="171"/>
      <c r="H973" s="171"/>
      <c r="I973" s="171"/>
      <c r="J973" s="171"/>
      <c r="K973" s="171"/>
      <c r="L973" s="171"/>
      <c r="M973" s="171"/>
      <c r="N973" s="171"/>
      <c r="O973" s="171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</row>
    <row r="974">
      <c r="A974" s="171"/>
      <c r="B974" s="171"/>
      <c r="C974" s="171"/>
      <c r="D974" s="171"/>
      <c r="E974" s="171"/>
      <c r="F974" s="171"/>
      <c r="G974" s="171"/>
      <c r="H974" s="171"/>
      <c r="I974" s="171"/>
      <c r="J974" s="171"/>
      <c r="K974" s="171"/>
      <c r="L974" s="171"/>
      <c r="M974" s="171"/>
      <c r="N974" s="171"/>
      <c r="O974" s="171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</row>
    <row r="975">
      <c r="A975" s="171"/>
      <c r="B975" s="171"/>
      <c r="C975" s="171"/>
      <c r="D975" s="171"/>
      <c r="E975" s="171"/>
      <c r="F975" s="171"/>
      <c r="G975" s="171"/>
      <c r="H975" s="171"/>
      <c r="I975" s="171"/>
      <c r="J975" s="171"/>
      <c r="K975" s="171"/>
      <c r="L975" s="171"/>
      <c r="M975" s="171"/>
      <c r="N975" s="171"/>
      <c r="O975" s="171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</row>
    <row r="976">
      <c r="A976" s="171"/>
      <c r="B976" s="171"/>
      <c r="C976" s="171"/>
      <c r="D976" s="171"/>
      <c r="E976" s="171"/>
      <c r="F976" s="171"/>
      <c r="G976" s="171"/>
      <c r="H976" s="171"/>
      <c r="I976" s="171"/>
      <c r="J976" s="171"/>
      <c r="K976" s="171"/>
      <c r="L976" s="171"/>
      <c r="M976" s="171"/>
      <c r="N976" s="171"/>
      <c r="O976" s="171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</row>
    <row r="977">
      <c r="A977" s="171"/>
      <c r="B977" s="171"/>
      <c r="C977" s="171"/>
      <c r="D977" s="171"/>
      <c r="E977" s="171"/>
      <c r="F977" s="171"/>
      <c r="G977" s="171"/>
      <c r="H977" s="171"/>
      <c r="I977" s="171"/>
      <c r="J977" s="171"/>
      <c r="K977" s="171"/>
      <c r="L977" s="171"/>
      <c r="M977" s="171"/>
      <c r="N977" s="171"/>
      <c r="O977" s="171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</row>
    <row r="978">
      <c r="A978" s="171"/>
      <c r="B978" s="171"/>
      <c r="C978" s="171"/>
      <c r="D978" s="171"/>
      <c r="E978" s="171"/>
      <c r="F978" s="171"/>
      <c r="G978" s="171"/>
      <c r="H978" s="171"/>
      <c r="I978" s="171"/>
      <c r="J978" s="171"/>
      <c r="K978" s="171"/>
      <c r="L978" s="171"/>
      <c r="M978" s="171"/>
      <c r="N978" s="171"/>
      <c r="O978" s="171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</row>
    <row r="979">
      <c r="A979" s="171"/>
      <c r="B979" s="171"/>
      <c r="C979" s="171"/>
      <c r="D979" s="171"/>
      <c r="E979" s="171"/>
      <c r="F979" s="171"/>
      <c r="G979" s="171"/>
      <c r="H979" s="171"/>
      <c r="I979" s="171"/>
      <c r="J979" s="171"/>
      <c r="K979" s="171"/>
      <c r="L979" s="171"/>
      <c r="M979" s="171"/>
      <c r="N979" s="171"/>
      <c r="O979" s="171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</row>
    <row r="980">
      <c r="A980" s="171"/>
      <c r="B980" s="171"/>
      <c r="C980" s="171"/>
      <c r="D980" s="171"/>
      <c r="E980" s="171"/>
      <c r="F980" s="171"/>
      <c r="G980" s="171"/>
      <c r="H980" s="171"/>
      <c r="I980" s="171"/>
      <c r="J980" s="171"/>
      <c r="K980" s="171"/>
      <c r="L980" s="171"/>
      <c r="M980" s="171"/>
      <c r="N980" s="171"/>
      <c r="O980" s="171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</row>
    <row r="981">
      <c r="A981" s="171"/>
      <c r="B981" s="171"/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  <c r="M981" s="171"/>
      <c r="N981" s="171"/>
      <c r="O981" s="171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</row>
    <row r="982">
      <c r="A982" s="171"/>
      <c r="B982" s="171"/>
      <c r="C982" s="171"/>
      <c r="D982" s="171"/>
      <c r="E982" s="171"/>
      <c r="F982" s="171"/>
      <c r="G982" s="171"/>
      <c r="H982" s="171"/>
      <c r="I982" s="171"/>
      <c r="J982" s="171"/>
      <c r="K982" s="171"/>
      <c r="L982" s="171"/>
      <c r="M982" s="171"/>
      <c r="N982" s="171"/>
      <c r="O982" s="171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</row>
    <row r="983">
      <c r="A983" s="171"/>
      <c r="B983" s="171"/>
      <c r="C983" s="171"/>
      <c r="D983" s="171"/>
      <c r="E983" s="171"/>
      <c r="F983" s="171"/>
      <c r="G983" s="171"/>
      <c r="H983" s="171"/>
      <c r="I983" s="171"/>
      <c r="J983" s="171"/>
      <c r="K983" s="171"/>
      <c r="L983" s="171"/>
      <c r="M983" s="171"/>
      <c r="N983" s="171"/>
      <c r="O983" s="171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</row>
    <row r="984">
      <c r="A984" s="171"/>
      <c r="B984" s="171"/>
      <c r="C984" s="171"/>
      <c r="D984" s="171"/>
      <c r="E984" s="171"/>
      <c r="F984" s="171"/>
      <c r="G984" s="171"/>
      <c r="H984" s="171"/>
      <c r="I984" s="171"/>
      <c r="J984" s="171"/>
      <c r="K984" s="171"/>
      <c r="L984" s="171"/>
      <c r="M984" s="171"/>
      <c r="N984" s="171"/>
      <c r="O984" s="171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</row>
    <row r="985">
      <c r="A985" s="171"/>
      <c r="B985" s="171"/>
      <c r="C985" s="171"/>
      <c r="D985" s="171"/>
      <c r="E985" s="171"/>
      <c r="F985" s="171"/>
      <c r="G985" s="171"/>
      <c r="H985" s="171"/>
      <c r="I985" s="171"/>
      <c r="J985" s="171"/>
      <c r="K985" s="171"/>
      <c r="L985" s="171"/>
      <c r="M985" s="171"/>
      <c r="N985" s="171"/>
      <c r="O985" s="171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</row>
    <row r="986">
      <c r="A986" s="171"/>
      <c r="B986" s="171"/>
      <c r="C986" s="171"/>
      <c r="D986" s="171"/>
      <c r="E986" s="171"/>
      <c r="F986" s="171"/>
      <c r="G986" s="171"/>
      <c r="H986" s="171"/>
      <c r="I986" s="171"/>
      <c r="J986" s="171"/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</row>
    <row r="987">
      <c r="A987" s="171"/>
      <c r="B987" s="171"/>
      <c r="C987" s="171"/>
      <c r="D987" s="171"/>
      <c r="E987" s="171"/>
      <c r="F987" s="171"/>
      <c r="G987" s="171"/>
      <c r="H987" s="171"/>
      <c r="I987" s="171"/>
      <c r="J987" s="171"/>
      <c r="K987" s="171"/>
      <c r="L987" s="171"/>
      <c r="M987" s="171"/>
      <c r="N987" s="171"/>
      <c r="O987" s="171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</row>
    <row r="988">
      <c r="A988" s="171"/>
      <c r="B988" s="171"/>
      <c r="C988" s="171"/>
      <c r="D988" s="171"/>
      <c r="E988" s="171"/>
      <c r="F988" s="171"/>
      <c r="G988" s="171"/>
      <c r="H988" s="171"/>
      <c r="I988" s="171"/>
      <c r="J988" s="171"/>
      <c r="K988" s="171"/>
      <c r="L988" s="171"/>
      <c r="M988" s="171"/>
      <c r="N988" s="171"/>
      <c r="O988" s="171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</row>
    <row r="989">
      <c r="A989" s="171"/>
      <c r="B989" s="171"/>
      <c r="C989" s="171"/>
      <c r="D989" s="171"/>
      <c r="E989" s="171"/>
      <c r="F989" s="171"/>
      <c r="G989" s="171"/>
      <c r="H989" s="171"/>
      <c r="I989" s="171"/>
      <c r="J989" s="171"/>
      <c r="K989" s="171"/>
      <c r="L989" s="171"/>
      <c r="M989" s="171"/>
      <c r="N989" s="171"/>
      <c r="O989" s="171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</row>
    <row r="990">
      <c r="A990" s="171"/>
      <c r="B990" s="171"/>
      <c r="C990" s="171"/>
      <c r="D990" s="171"/>
      <c r="E990" s="171"/>
      <c r="F990" s="171"/>
      <c r="G990" s="171"/>
      <c r="H990" s="171"/>
      <c r="I990" s="171"/>
      <c r="J990" s="171"/>
      <c r="K990" s="171"/>
      <c r="L990" s="171"/>
      <c r="M990" s="171"/>
      <c r="N990" s="171"/>
      <c r="O990" s="171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</row>
    <row r="991">
      <c r="A991" s="171"/>
      <c r="B991" s="171"/>
      <c r="C991" s="171"/>
      <c r="D991" s="171"/>
      <c r="E991" s="171"/>
      <c r="F991" s="171"/>
      <c r="G991" s="171"/>
      <c r="H991" s="171"/>
      <c r="I991" s="171"/>
      <c r="J991" s="171"/>
      <c r="K991" s="171"/>
      <c r="L991" s="171"/>
      <c r="M991" s="171"/>
      <c r="N991" s="171"/>
      <c r="O991" s="171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</row>
  </sheetData>
  <mergeCells count="5">
    <mergeCell ref="K6:K12"/>
    <mergeCell ref="D18:H18"/>
    <mergeCell ref="B20:B24"/>
    <mergeCell ref="D25:H25"/>
    <mergeCell ref="B27:B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17.71"/>
    <col customWidth="1" min="4" max="7" width="8.71"/>
    <col customWidth="1" min="8" max="8" width="11.43"/>
    <col customWidth="1" min="9" max="9" width="12.57"/>
    <col customWidth="1" min="10" max="11" width="8.71"/>
    <col customWidth="1" min="12" max="12" width="1.86"/>
    <col customWidth="1" min="13" max="15" width="8.71"/>
    <col customWidth="1" min="16" max="16" width="1.71"/>
    <col customWidth="1" min="17" max="25" width="8.71"/>
  </cols>
  <sheetData>
    <row r="2">
      <c r="B2" s="135" t="s">
        <v>480</v>
      </c>
      <c r="J2" s="135" t="s">
        <v>481</v>
      </c>
      <c r="M2" s="135" t="s">
        <v>482</v>
      </c>
    </row>
    <row r="3">
      <c r="M3" s="155"/>
      <c r="N3" s="135" t="s">
        <v>483</v>
      </c>
      <c r="R3" s="135" t="s">
        <v>484</v>
      </c>
    </row>
    <row r="4">
      <c r="B4" s="140" t="s">
        <v>485</v>
      </c>
      <c r="C4" s="135" t="s">
        <v>486</v>
      </c>
      <c r="H4" s="216" t="s">
        <v>487</v>
      </c>
      <c r="I4" s="217" t="s">
        <v>91</v>
      </c>
      <c r="J4" s="218" t="s">
        <v>445</v>
      </c>
      <c r="K4" s="219"/>
      <c r="M4" s="218" t="s">
        <v>451</v>
      </c>
      <c r="N4" s="220"/>
      <c r="O4" s="221"/>
      <c r="Q4" s="222" t="s">
        <v>458</v>
      </c>
      <c r="R4" s="74"/>
      <c r="S4" s="75"/>
      <c r="X4" s="135" t="s">
        <v>203</v>
      </c>
      <c r="Y4" s="135">
        <v>1.0</v>
      </c>
    </row>
    <row r="5">
      <c r="H5" s="216" t="s">
        <v>112</v>
      </c>
      <c r="I5" s="217" t="s">
        <v>143</v>
      </c>
      <c r="J5" s="223" t="s">
        <v>316</v>
      </c>
      <c r="K5" s="224" t="s">
        <v>150</v>
      </c>
      <c r="M5" s="225" t="s">
        <v>488</v>
      </c>
      <c r="N5" s="226" t="s">
        <v>316</v>
      </c>
      <c r="O5" s="227" t="s">
        <v>489</v>
      </c>
      <c r="Q5" s="228" t="s">
        <v>488</v>
      </c>
      <c r="R5" s="229" t="s">
        <v>316</v>
      </c>
      <c r="S5" s="230" t="s">
        <v>489</v>
      </c>
      <c r="X5" s="135" t="s">
        <v>287</v>
      </c>
      <c r="Y5" s="135">
        <v>0.0</v>
      </c>
    </row>
    <row r="6">
      <c r="B6" s="135" t="s">
        <v>490</v>
      </c>
      <c r="H6" s="216">
        <v>1.0</v>
      </c>
      <c r="I6" s="217">
        <v>2.0</v>
      </c>
      <c r="J6" s="223">
        <v>0.8</v>
      </c>
      <c r="K6" s="224">
        <f t="shared" ref="K6:K8" si="1">H6-J6</f>
        <v>0.2</v>
      </c>
      <c r="M6" s="225">
        <v>0.2</v>
      </c>
      <c r="N6" s="226">
        <f t="shared" ref="N6:N8" si="2">J6+0.5*M6</f>
        <v>0.9</v>
      </c>
      <c r="O6" s="227">
        <f t="shared" ref="O6:O8" si="3">H6-N6</f>
        <v>0.1</v>
      </c>
      <c r="Q6" s="231">
        <v>0.1</v>
      </c>
      <c r="R6" s="232">
        <f t="shared" ref="R6:R8" si="4">J6+0.5*M6+0.5*Q6</f>
        <v>0.95</v>
      </c>
      <c r="S6" s="233">
        <f t="shared" ref="S6:S8" si="5">H6-R6</f>
        <v>0.05</v>
      </c>
    </row>
    <row r="7">
      <c r="B7" s="135" t="s">
        <v>491</v>
      </c>
      <c r="H7" s="216">
        <v>0.0</v>
      </c>
      <c r="I7" s="217">
        <v>3.0</v>
      </c>
      <c r="J7" s="223">
        <v>0.8</v>
      </c>
      <c r="K7" s="224">
        <f t="shared" si="1"/>
        <v>-0.8</v>
      </c>
      <c r="M7" s="225">
        <v>0.1</v>
      </c>
      <c r="N7" s="226">
        <f t="shared" si="2"/>
        <v>0.85</v>
      </c>
      <c r="O7" s="227">
        <f t="shared" si="3"/>
        <v>-0.85</v>
      </c>
      <c r="Q7" s="231">
        <v>0.0</v>
      </c>
      <c r="R7" s="232">
        <f t="shared" si="4"/>
        <v>0.85</v>
      </c>
      <c r="S7" s="233">
        <f t="shared" si="5"/>
        <v>-0.85</v>
      </c>
      <c r="X7" s="135" t="s">
        <v>492</v>
      </c>
      <c r="Y7" s="135" t="s">
        <v>354</v>
      </c>
    </row>
    <row r="8">
      <c r="H8" s="216">
        <v>0.0</v>
      </c>
      <c r="I8" s="217">
        <v>4.0</v>
      </c>
      <c r="J8" s="223">
        <v>0.2</v>
      </c>
      <c r="K8" s="224">
        <f t="shared" si="1"/>
        <v>-0.2</v>
      </c>
      <c r="M8" s="225">
        <v>-0.1</v>
      </c>
      <c r="N8" s="226">
        <f t="shared" si="2"/>
        <v>0.15</v>
      </c>
      <c r="O8" s="227">
        <f t="shared" si="3"/>
        <v>-0.15</v>
      </c>
      <c r="Q8" s="231">
        <v>-2.0</v>
      </c>
      <c r="R8" s="232">
        <f t="shared" si="4"/>
        <v>-0.85</v>
      </c>
      <c r="S8" s="233">
        <f t="shared" si="5"/>
        <v>0.85</v>
      </c>
      <c r="X8" s="135">
        <v>1.0</v>
      </c>
      <c r="Y8" s="135">
        <v>1.0</v>
      </c>
    </row>
    <row r="9">
      <c r="B9" s="135" t="s">
        <v>493</v>
      </c>
      <c r="H9" s="216" t="s">
        <v>12</v>
      </c>
      <c r="I9" s="217" t="s">
        <v>12</v>
      </c>
      <c r="J9" s="223" t="s">
        <v>12</v>
      </c>
      <c r="K9" s="224" t="s">
        <v>12</v>
      </c>
      <c r="M9" s="225" t="s">
        <v>12</v>
      </c>
      <c r="N9" s="226" t="s">
        <v>12</v>
      </c>
      <c r="O9" s="227" t="s">
        <v>12</v>
      </c>
      <c r="Q9" s="231" t="s">
        <v>12</v>
      </c>
      <c r="R9" s="232" t="s">
        <v>12</v>
      </c>
      <c r="S9" s="233"/>
      <c r="X9" s="135">
        <v>0.0</v>
      </c>
      <c r="Y9" s="135">
        <v>0.0</v>
      </c>
    </row>
    <row r="10">
      <c r="B10" s="140">
        <v>1.0</v>
      </c>
      <c r="C10" s="140" t="s">
        <v>494</v>
      </c>
      <c r="D10" s="140" t="s">
        <v>495</v>
      </c>
      <c r="E10" s="140"/>
      <c r="H10" s="216" t="s">
        <v>12</v>
      </c>
      <c r="I10" s="217" t="s">
        <v>12</v>
      </c>
      <c r="J10" s="223" t="s">
        <v>12</v>
      </c>
      <c r="K10" s="224" t="s">
        <v>12</v>
      </c>
      <c r="M10" s="225" t="s">
        <v>12</v>
      </c>
      <c r="N10" s="226" t="s">
        <v>12</v>
      </c>
      <c r="O10" s="227" t="s">
        <v>12</v>
      </c>
      <c r="Q10" s="231" t="s">
        <v>12</v>
      </c>
      <c r="R10" s="232" t="s">
        <v>12</v>
      </c>
      <c r="S10" s="233"/>
      <c r="X10" s="135">
        <v>0.0</v>
      </c>
      <c r="Y10" s="135">
        <v>0.0</v>
      </c>
    </row>
    <row r="11">
      <c r="B11" s="135">
        <v>99.0</v>
      </c>
      <c r="C11" s="135" t="s">
        <v>496</v>
      </c>
      <c r="D11" s="135" t="s">
        <v>497</v>
      </c>
      <c r="H11" s="216" t="s">
        <v>12</v>
      </c>
      <c r="I11" s="217" t="s">
        <v>12</v>
      </c>
      <c r="J11" s="223" t="s">
        <v>12</v>
      </c>
      <c r="K11" s="224" t="s">
        <v>12</v>
      </c>
      <c r="M11" s="225" t="s">
        <v>12</v>
      </c>
      <c r="N11" s="226" t="s">
        <v>12</v>
      </c>
      <c r="O11" s="227" t="s">
        <v>12</v>
      </c>
      <c r="Q11" s="231" t="s">
        <v>12</v>
      </c>
      <c r="R11" s="232" t="s">
        <v>12</v>
      </c>
      <c r="S11" s="233"/>
      <c r="X11" s="135">
        <v>0.0</v>
      </c>
      <c r="Y11" s="135">
        <v>1.0</v>
      </c>
    </row>
    <row r="12">
      <c r="H12" s="216" t="s">
        <v>12</v>
      </c>
      <c r="I12" s="217" t="s">
        <v>12</v>
      </c>
      <c r="J12" s="223" t="s">
        <v>12</v>
      </c>
      <c r="K12" s="224" t="s">
        <v>12</v>
      </c>
      <c r="M12" s="225" t="s">
        <v>12</v>
      </c>
      <c r="N12" s="226" t="s">
        <v>12</v>
      </c>
      <c r="O12" s="227" t="s">
        <v>12</v>
      </c>
      <c r="Q12" s="231" t="s">
        <v>12</v>
      </c>
      <c r="R12" s="232" t="s">
        <v>12</v>
      </c>
      <c r="S12" s="233"/>
      <c r="X12" s="135">
        <v>1.0</v>
      </c>
      <c r="Y12" s="135">
        <v>0.0</v>
      </c>
    </row>
    <row r="13">
      <c r="H13" s="216" t="s">
        <v>12</v>
      </c>
      <c r="I13" s="217" t="s">
        <v>12</v>
      </c>
      <c r="J13" s="223" t="s">
        <v>12</v>
      </c>
      <c r="K13" s="224" t="s">
        <v>12</v>
      </c>
      <c r="M13" s="225" t="s">
        <v>12</v>
      </c>
      <c r="N13" s="226" t="s">
        <v>12</v>
      </c>
      <c r="O13" s="227" t="s">
        <v>12</v>
      </c>
      <c r="Q13" s="231" t="s">
        <v>12</v>
      </c>
      <c r="R13" s="232" t="s">
        <v>12</v>
      </c>
      <c r="S13" s="233"/>
      <c r="X13" s="135">
        <v>0.0</v>
      </c>
      <c r="Y13" s="135">
        <v>1.0</v>
      </c>
    </row>
    <row r="14">
      <c r="B14" s="234" t="s">
        <v>498</v>
      </c>
      <c r="C14" s="235"/>
      <c r="D14" s="235"/>
      <c r="E14" s="235"/>
      <c r="F14" s="236"/>
      <c r="H14" s="216">
        <v>0.0</v>
      </c>
      <c r="I14" s="217">
        <v>2.0</v>
      </c>
      <c r="J14" s="237">
        <v>0.3</v>
      </c>
      <c r="K14" s="238">
        <f>H14-J14</f>
        <v>-0.3</v>
      </c>
      <c r="M14" s="239">
        <v>-0.2</v>
      </c>
      <c r="N14" s="240">
        <f>J14+0.5*M14</f>
        <v>0.2</v>
      </c>
      <c r="O14" s="241">
        <f>H14-N14</f>
        <v>-0.2</v>
      </c>
      <c r="Q14" s="242">
        <v>1.0</v>
      </c>
      <c r="R14" s="243">
        <f>J14+0.5*M14+0.5*Q14</f>
        <v>0.7</v>
      </c>
      <c r="S14" s="244">
        <f>H14-R14</f>
        <v>-0.7</v>
      </c>
    </row>
    <row r="15">
      <c r="B15" s="135" t="s">
        <v>498</v>
      </c>
      <c r="C15" s="135">
        <f>99/1</f>
        <v>99</v>
      </c>
    </row>
    <row r="16">
      <c r="J16" s="135" t="s">
        <v>499</v>
      </c>
      <c r="M16" s="135" t="s">
        <v>500</v>
      </c>
      <c r="Q16" s="135" t="s">
        <v>501</v>
      </c>
    </row>
    <row r="17">
      <c r="B17" s="135" t="s">
        <v>502</v>
      </c>
    </row>
    <row r="20">
      <c r="N20" s="245" t="s">
        <v>503</v>
      </c>
      <c r="R20" s="245" t="s">
        <v>504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J4:K4"/>
    <mergeCell ref="M4:N4"/>
    <mergeCell ref="Q4:S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7" width="8.71"/>
    <col customWidth="1" min="8" max="8" width="11.43"/>
    <col customWidth="1" min="9" max="9" width="12.57"/>
    <col customWidth="1" min="10" max="10" width="8.71"/>
    <col customWidth="1" min="11" max="11" width="14.0"/>
    <col customWidth="1" min="12" max="12" width="3.86"/>
    <col customWidth="1" min="13" max="15" width="8.71"/>
    <col customWidth="1" min="16" max="16" width="1.71"/>
    <col customWidth="1" min="17" max="19" width="8.71"/>
  </cols>
  <sheetData>
    <row r="2">
      <c r="J2" s="135" t="s">
        <v>481</v>
      </c>
      <c r="M2" s="135" t="s">
        <v>482</v>
      </c>
    </row>
    <row r="3">
      <c r="N3" s="135" t="s">
        <v>505</v>
      </c>
      <c r="R3" s="135" t="s">
        <v>484</v>
      </c>
      <c r="U3" s="21" t="s">
        <v>506</v>
      </c>
    </row>
    <row r="4">
      <c r="H4" s="216" t="s">
        <v>487</v>
      </c>
      <c r="I4" s="217" t="s">
        <v>91</v>
      </c>
      <c r="J4" s="218" t="s">
        <v>372</v>
      </c>
      <c r="K4" s="219"/>
      <c r="M4" s="218" t="s">
        <v>377</v>
      </c>
      <c r="N4" s="220"/>
      <c r="O4" s="221"/>
      <c r="Q4" s="222" t="s">
        <v>507</v>
      </c>
      <c r="R4" s="74"/>
      <c r="S4" s="75"/>
    </row>
    <row r="5">
      <c r="H5" s="216" t="s">
        <v>112</v>
      </c>
      <c r="I5" s="217" t="s">
        <v>143</v>
      </c>
      <c r="J5" s="223" t="s">
        <v>316</v>
      </c>
      <c r="K5" s="224" t="s">
        <v>150</v>
      </c>
      <c r="M5" s="225" t="s">
        <v>488</v>
      </c>
      <c r="N5" s="226" t="s">
        <v>316</v>
      </c>
      <c r="O5" s="227" t="s">
        <v>489</v>
      </c>
      <c r="Q5" s="228" t="s">
        <v>488</v>
      </c>
      <c r="R5" s="229" t="s">
        <v>316</v>
      </c>
      <c r="S5" s="230" t="s">
        <v>489</v>
      </c>
    </row>
    <row r="6">
      <c r="H6" s="216">
        <v>10.0</v>
      </c>
      <c r="I6" s="217">
        <v>2.0</v>
      </c>
      <c r="J6" s="223">
        <v>12.0</v>
      </c>
      <c r="K6" s="224">
        <f t="shared" ref="K6:K8" si="1">H6-J6</f>
        <v>-2</v>
      </c>
      <c r="M6" s="225">
        <v>-2.0</v>
      </c>
      <c r="N6" s="226">
        <f t="shared" ref="N6:N8" si="2">J6+0.5*M6</f>
        <v>11</v>
      </c>
      <c r="O6" s="246">
        <f t="shared" ref="O6:O8" si="3">H6-N6</f>
        <v>-1</v>
      </c>
      <c r="Q6" s="231">
        <v>-1.0</v>
      </c>
      <c r="R6" s="232">
        <f t="shared" ref="R6:R8" si="4">J6+0.5*M6+0.5*Q6</f>
        <v>10.5</v>
      </c>
      <c r="S6" s="233">
        <f t="shared" ref="S6:S8" si="5">H6-R6</f>
        <v>-0.5</v>
      </c>
    </row>
    <row r="7">
      <c r="H7" s="216">
        <v>11.0</v>
      </c>
      <c r="I7" s="217">
        <v>3.0</v>
      </c>
      <c r="J7" s="223">
        <v>11.0</v>
      </c>
      <c r="K7" s="224">
        <f t="shared" si="1"/>
        <v>0</v>
      </c>
      <c r="M7" s="225">
        <v>0.0</v>
      </c>
      <c r="N7" s="226">
        <f t="shared" si="2"/>
        <v>11</v>
      </c>
      <c r="O7" s="227">
        <f t="shared" si="3"/>
        <v>0</v>
      </c>
      <c r="Q7" s="231">
        <v>0.0</v>
      </c>
      <c r="R7" s="232">
        <f t="shared" si="4"/>
        <v>11</v>
      </c>
      <c r="S7" s="233">
        <f t="shared" si="5"/>
        <v>0</v>
      </c>
    </row>
    <row r="8">
      <c r="H8" s="216">
        <v>20.0</v>
      </c>
      <c r="I8" s="217">
        <v>4.0</v>
      </c>
      <c r="J8" s="223">
        <v>25.0</v>
      </c>
      <c r="K8" s="224">
        <f t="shared" si="1"/>
        <v>-5</v>
      </c>
      <c r="M8" s="225">
        <v>-5.0</v>
      </c>
      <c r="N8" s="226">
        <f t="shared" si="2"/>
        <v>22.5</v>
      </c>
      <c r="O8" s="227">
        <f t="shared" si="3"/>
        <v>-2.5</v>
      </c>
      <c r="Q8" s="231">
        <v>-2.5</v>
      </c>
      <c r="R8" s="232">
        <f t="shared" si="4"/>
        <v>21.25</v>
      </c>
      <c r="S8" s="233">
        <f t="shared" si="5"/>
        <v>-1.25</v>
      </c>
    </row>
    <row r="9">
      <c r="H9" s="216" t="s">
        <v>12</v>
      </c>
      <c r="I9" s="217" t="s">
        <v>12</v>
      </c>
      <c r="J9" s="223" t="s">
        <v>12</v>
      </c>
      <c r="K9" s="224" t="s">
        <v>12</v>
      </c>
      <c r="M9" s="225" t="s">
        <v>12</v>
      </c>
      <c r="N9" s="226" t="s">
        <v>12</v>
      </c>
      <c r="O9" s="227" t="s">
        <v>12</v>
      </c>
      <c r="Q9" s="231" t="s">
        <v>12</v>
      </c>
      <c r="R9" s="232" t="s">
        <v>12</v>
      </c>
      <c r="S9" s="233"/>
    </row>
    <row r="10">
      <c r="H10" s="216" t="s">
        <v>12</v>
      </c>
      <c r="I10" s="217" t="s">
        <v>12</v>
      </c>
      <c r="J10" s="223" t="s">
        <v>12</v>
      </c>
      <c r="K10" s="224" t="s">
        <v>12</v>
      </c>
      <c r="M10" s="225" t="s">
        <v>12</v>
      </c>
      <c r="N10" s="226" t="s">
        <v>12</v>
      </c>
      <c r="O10" s="227" t="s">
        <v>12</v>
      </c>
      <c r="Q10" s="231" t="s">
        <v>12</v>
      </c>
      <c r="R10" s="232" t="s">
        <v>12</v>
      </c>
      <c r="S10" s="233"/>
    </row>
    <row r="11">
      <c r="H11" s="216" t="s">
        <v>12</v>
      </c>
      <c r="I11" s="217" t="s">
        <v>12</v>
      </c>
      <c r="J11" s="223" t="s">
        <v>12</v>
      </c>
      <c r="K11" s="224" t="s">
        <v>12</v>
      </c>
      <c r="M11" s="225" t="s">
        <v>12</v>
      </c>
      <c r="N11" s="226" t="s">
        <v>12</v>
      </c>
      <c r="O11" s="227" t="s">
        <v>12</v>
      </c>
      <c r="Q11" s="231" t="s">
        <v>12</v>
      </c>
      <c r="R11" s="232" t="s">
        <v>12</v>
      </c>
      <c r="S11" s="233"/>
    </row>
    <row r="12">
      <c r="H12" s="216" t="s">
        <v>12</v>
      </c>
      <c r="I12" s="217" t="s">
        <v>12</v>
      </c>
      <c r="J12" s="223" t="s">
        <v>12</v>
      </c>
      <c r="K12" s="224" t="s">
        <v>12</v>
      </c>
      <c r="M12" s="225" t="s">
        <v>12</v>
      </c>
      <c r="N12" s="226" t="s">
        <v>12</v>
      </c>
      <c r="O12" s="227" t="s">
        <v>12</v>
      </c>
      <c r="Q12" s="231" t="s">
        <v>12</v>
      </c>
      <c r="R12" s="232" t="s">
        <v>12</v>
      </c>
      <c r="S12" s="233"/>
    </row>
    <row r="13">
      <c r="H13" s="216" t="s">
        <v>12</v>
      </c>
      <c r="I13" s="217" t="s">
        <v>12</v>
      </c>
      <c r="J13" s="223" t="s">
        <v>12</v>
      </c>
      <c r="K13" s="224" t="s">
        <v>12</v>
      </c>
      <c r="M13" s="225" t="s">
        <v>12</v>
      </c>
      <c r="N13" s="226" t="s">
        <v>12</v>
      </c>
      <c r="O13" s="227" t="s">
        <v>12</v>
      </c>
      <c r="Q13" s="231" t="s">
        <v>12</v>
      </c>
      <c r="R13" s="232" t="s">
        <v>12</v>
      </c>
      <c r="S13" s="233"/>
    </row>
    <row r="14">
      <c r="H14" s="216">
        <v>12.0</v>
      </c>
      <c r="I14" s="217">
        <v>2.0</v>
      </c>
      <c r="J14" s="237">
        <v>10.0</v>
      </c>
      <c r="K14" s="238">
        <f>H14-J14</f>
        <v>2</v>
      </c>
      <c r="M14" s="239">
        <v>2.0</v>
      </c>
      <c r="N14" s="240">
        <f>J14+0.5*M14</f>
        <v>11</v>
      </c>
      <c r="O14" s="241">
        <f>H14-N14</f>
        <v>1</v>
      </c>
      <c r="Q14" s="242">
        <v>1.0</v>
      </c>
      <c r="R14" s="243">
        <f>J14+0.5*M14+0.5*Q14</f>
        <v>11.5</v>
      </c>
      <c r="S14" s="244">
        <f>H14-R14</f>
        <v>0.5</v>
      </c>
    </row>
    <row r="16">
      <c r="M16" s="135" t="s">
        <v>500</v>
      </c>
      <c r="Q16" s="135" t="s">
        <v>501</v>
      </c>
    </row>
    <row r="20">
      <c r="N20" s="245" t="s">
        <v>503</v>
      </c>
      <c r="R20" s="245" t="s">
        <v>504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J4:K4"/>
    <mergeCell ref="M4:N4"/>
    <mergeCell ref="Q4:S4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5.29"/>
  </cols>
  <sheetData>
    <row r="3">
      <c r="B3" s="140" t="s">
        <v>508</v>
      </c>
      <c r="C3" s="140"/>
      <c r="D3" s="140" t="s">
        <v>509</v>
      </c>
    </row>
    <row r="5">
      <c r="B5" s="140" t="s">
        <v>510</v>
      </c>
    </row>
    <row r="6">
      <c r="B6" s="135" t="s">
        <v>511</v>
      </c>
      <c r="D6" s="247" t="s">
        <v>512</v>
      </c>
    </row>
    <row r="7">
      <c r="B7" s="135" t="s">
        <v>513</v>
      </c>
      <c r="D7" s="135" t="s">
        <v>514</v>
      </c>
    </row>
    <row r="9">
      <c r="B9" s="140" t="s">
        <v>515</v>
      </c>
    </row>
    <row r="10">
      <c r="B10" s="245" t="s">
        <v>516</v>
      </c>
    </row>
    <row r="11">
      <c r="B11" s="245" t="s">
        <v>517</v>
      </c>
    </row>
    <row r="12">
      <c r="B12" s="245" t="s">
        <v>518</v>
      </c>
    </row>
    <row r="13">
      <c r="B13" s="245" t="s">
        <v>519</v>
      </c>
    </row>
    <row r="14">
      <c r="B14" s="245" t="s">
        <v>520</v>
      </c>
    </row>
    <row r="15">
      <c r="B15" s="245" t="s">
        <v>521</v>
      </c>
    </row>
    <row r="16">
      <c r="B16" s="140" t="s">
        <v>522</v>
      </c>
    </row>
    <row r="18">
      <c r="B18" s="135" t="s">
        <v>523</v>
      </c>
    </row>
    <row r="20">
      <c r="B20" s="135" t="s">
        <v>524</v>
      </c>
    </row>
    <row r="21" ht="15.75" customHeight="1">
      <c r="B21" s="135" t="s">
        <v>525</v>
      </c>
    </row>
    <row r="22" ht="15.75" customHeight="1"/>
    <row r="23" ht="15.75" customHeight="1">
      <c r="B23" s="248" t="s">
        <v>526</v>
      </c>
    </row>
    <row r="24" ht="15.75" customHeight="1"/>
    <row r="25" ht="15.75" customHeight="1">
      <c r="B25" s="140" t="s">
        <v>527</v>
      </c>
    </row>
    <row r="26" ht="15.75" customHeight="1"/>
    <row r="27" ht="15.75" customHeight="1">
      <c r="B27" s="140" t="s">
        <v>528</v>
      </c>
    </row>
    <row r="28" ht="15.75" customHeight="1">
      <c r="B28" s="160" t="s">
        <v>529</v>
      </c>
      <c r="C28" s="160"/>
    </row>
    <row r="29" ht="15.75" customHeight="1">
      <c r="B29" s="160" t="s">
        <v>530</v>
      </c>
      <c r="C29" s="160"/>
    </row>
    <row r="30" ht="15.75" customHeight="1">
      <c r="B30" s="160" t="s">
        <v>531</v>
      </c>
      <c r="C30" s="160"/>
    </row>
    <row r="31" ht="15.75" customHeight="1">
      <c r="B31" s="160" t="s">
        <v>532</v>
      </c>
      <c r="C31" s="160"/>
    </row>
    <row r="32" ht="15.75" customHeight="1">
      <c r="B32" s="160" t="s">
        <v>533</v>
      </c>
      <c r="C32" s="160"/>
    </row>
    <row r="33" ht="15.75" customHeight="1"/>
    <row r="34" ht="15.75" customHeight="1">
      <c r="B34" s="140" t="s">
        <v>534</v>
      </c>
    </row>
    <row r="35" ht="15.75" customHeight="1">
      <c r="B35" s="160" t="s">
        <v>529</v>
      </c>
      <c r="C35" s="160"/>
    </row>
    <row r="36" ht="15.75" customHeight="1">
      <c r="B36" s="160" t="s">
        <v>530</v>
      </c>
      <c r="C36" s="160"/>
    </row>
    <row r="37" ht="15.75" customHeight="1">
      <c r="B37" s="160" t="s">
        <v>531</v>
      </c>
      <c r="C37" s="160"/>
    </row>
    <row r="38" ht="15.75" customHeight="1">
      <c r="B38" s="160" t="s">
        <v>532</v>
      </c>
      <c r="C38" s="160"/>
    </row>
    <row r="39" ht="15.75" customHeight="1">
      <c r="B39" s="160" t="s">
        <v>533</v>
      </c>
      <c r="C39" s="160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