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" sheetId="1" r:id="rId4"/>
    <sheet state="visible" name="MODEL" sheetId="2" r:id="rId5"/>
    <sheet state="visible" name="INFORMATION GAIN + ENTROPY" sheetId="3" r:id="rId6"/>
    <sheet state="visible" name="CART" sheetId="4" r:id="rId7"/>
    <sheet state="visible" name="Sheet4" sheetId="5" r:id="rId8"/>
    <sheet state="visible" name="RANDOM FOREST" sheetId="6" r:id="rId9"/>
    <sheet state="visible" name="ENSEMBLE MODELS" sheetId="7" r:id="rId10"/>
    <sheet state="visible" name="CART EXAMPLE" sheetId="8" r:id="rId11"/>
    <sheet state="visible" name="Sheet1" sheetId="9" r:id="rId12"/>
    <sheet state="visible" name="INTRO" sheetId="10" r:id="rId13"/>
    <sheet state="visible" name="RANDOM FOREST FUNCTIONING" sheetId="11" r:id="rId14"/>
  </sheets>
  <definedNames>
    <definedName hidden="1" localSheetId="0" name="_xlnm._FilterDatabase">EXAMPLE!$S$2:$V$4</definedName>
  </definedNames>
  <calcPr/>
  <extLst>
    <ext uri="GoogleSheetsCustomDataVersion2">
      <go:sheetsCustomData xmlns:go="http://customooxmlschemas.google.com/" r:id="rId15" roundtripDataChecksum="nD+ti23SeW6ZLoV7pPfU1XNx6jvNYxx+uxzbMN+wbY8="/>
    </ext>
  </extLst>
</workbook>
</file>

<file path=xl/sharedStrings.xml><?xml version="1.0" encoding="utf-8"?>
<sst xmlns="http://schemas.openxmlformats.org/spreadsheetml/2006/main" count="634" uniqueCount="436">
  <si>
    <t>Decision Tree Example</t>
  </si>
  <si>
    <t>GENDER</t>
  </si>
  <si>
    <t>FOOTBALL OR NOT</t>
  </si>
  <si>
    <t>COURSE</t>
  </si>
  <si>
    <t>HEIGHT</t>
  </si>
  <si>
    <t>Y</t>
  </si>
  <si>
    <t>MALE</t>
  </si>
  <si>
    <t>FEMALE</t>
  </si>
  <si>
    <t>YES</t>
  </si>
  <si>
    <t>Dependent Vr</t>
  </si>
  <si>
    <t>Be at IVY centre @11:00 am</t>
  </si>
  <si>
    <t>Yes</t>
  </si>
  <si>
    <t>No</t>
  </si>
  <si>
    <t>NO</t>
  </si>
  <si>
    <t>Independent Vr</t>
  </si>
  <si>
    <t>Need to get up by 6:30am</t>
  </si>
  <si>
    <t>STATISTICS</t>
  </si>
  <si>
    <t>Need to take a cab till metro by 8:45</t>
  </si>
  <si>
    <t>Need to board the metro by 9:15</t>
  </si>
  <si>
    <t>PLAY FOOTBALL</t>
  </si>
  <si>
    <t>&lt;5.5</t>
  </si>
  <si>
    <t>&gt;5.5</t>
  </si>
  <si>
    <t>DO NOT PLAY FOOTBALL</t>
  </si>
  <si>
    <t>Grid Search</t>
  </si>
  <si>
    <t>Search the best hyperparameters from a grid defined by the user</t>
  </si>
  <si>
    <t>Hyper_parameter_1</t>
  </si>
  <si>
    <t>Hyper_parameter_2</t>
  </si>
  <si>
    <t>Hyper_parameter_3</t>
  </si>
  <si>
    <t>Hyper_parameter_4</t>
  </si>
  <si>
    <t>Max_depth</t>
  </si>
  <si>
    <t>criteria</t>
  </si>
  <si>
    <t>..</t>
  </si>
  <si>
    <t>entropy</t>
  </si>
  <si>
    <t>gini</t>
  </si>
  <si>
    <t>Best Hyperparameters values</t>
  </si>
  <si>
    <t>BOOTSTRAP = TRUE</t>
  </si>
  <si>
    <t>TRAIN_DATA</t>
  </si>
  <si>
    <t>RF_TRAIN</t>
  </si>
  <si>
    <t>BOOT STRAP SAMPLE</t>
  </si>
  <si>
    <t>ERROR - OUT OF BAG ERROR RATE</t>
  </si>
  <si>
    <t>Underfitting</t>
  </si>
  <si>
    <t>Model has low accuracy or high bias (simple model)</t>
  </si>
  <si>
    <t>Overfitting</t>
  </si>
  <si>
    <t xml:space="preserve">Model is fitting the training data but is not able to generalize to the validation data </t>
  </si>
  <si>
    <t>Accuracy Score</t>
  </si>
  <si>
    <t>Training the Model</t>
  </si>
  <si>
    <t>VALIDATION_DATA</t>
  </si>
  <si>
    <t>Validating the Model</t>
  </si>
  <si>
    <t>TEST_DATA</t>
  </si>
  <si>
    <t>Unseen Data</t>
  </si>
  <si>
    <t>-</t>
  </si>
  <si>
    <t>TRAIN</t>
  </si>
  <si>
    <t>ACCURACY</t>
  </si>
  <si>
    <t>PREDICTED</t>
  </si>
  <si>
    <t>Y=1</t>
  </si>
  <si>
    <t>Y=0</t>
  </si>
  <si>
    <t>ACTUAL</t>
  </si>
  <si>
    <t>TP</t>
  </si>
  <si>
    <t>FN</t>
  </si>
  <si>
    <t>FP</t>
  </si>
  <si>
    <t>TN</t>
  </si>
  <si>
    <t>Accuracy</t>
  </si>
  <si>
    <t>OVERFITTING</t>
  </si>
  <si>
    <t>Sensitivity</t>
  </si>
  <si>
    <t>Specifity</t>
  </si>
  <si>
    <t>TEST</t>
  </si>
  <si>
    <t>Train Confusion Matrix:</t>
  </si>
  <si>
    <t>[[87  0]</t>
  </si>
  <si>
    <t>[ 0 75]]</t>
  </si>
  <si>
    <t>Test Accuracy : 0.7129629629629629</t>
  </si>
  <si>
    <t>VALIDATION</t>
  </si>
  <si>
    <t>Test Confusion Matrix:</t>
  </si>
  <si>
    <t>[[48 15]</t>
  </si>
  <si>
    <t>Actual</t>
  </si>
  <si>
    <t>[16 29]]</t>
  </si>
  <si>
    <t xml:space="preserve">POST CROSS VALIDATION </t>
  </si>
  <si>
    <t>[[54 33]</t>
  </si>
  <si>
    <t>[22 53]]</t>
  </si>
  <si>
    <t>Test Accuracy : 0.6018518518518519 Test Confusion Matrix: [[38 25] [18 27]]</t>
  </si>
  <si>
    <t>Test Confusion Matrix: [[38 25] [18 27]]</t>
  </si>
  <si>
    <t xml:space="preserve">DECISION TRESS </t>
  </si>
  <si>
    <t>WHAT</t>
  </si>
  <si>
    <t>WHEN</t>
  </si>
  <si>
    <t>HOW</t>
  </si>
  <si>
    <r>
      <rPr>
        <rFont val="Calibri"/>
        <color theme="1"/>
        <sz val="11.0"/>
      </rPr>
      <t xml:space="preserve">- Decision tree is a </t>
    </r>
    <r>
      <rPr>
        <rFont val="Calibri"/>
        <b/>
        <color theme="1"/>
        <sz val="11.0"/>
      </rPr>
      <t>supervised Machine Learning technique</t>
    </r>
    <r>
      <rPr>
        <rFont val="Calibri"/>
        <color theme="1"/>
        <sz val="11.0"/>
      </rPr>
      <t xml:space="preserve"> which can be used to predict/ classify both continous / categorical dependent variable
- It is a non-parametric technique, </t>
    </r>
    <r>
      <rPr>
        <rFont val="Calibri"/>
        <b/>
        <color theme="1"/>
        <sz val="11.0"/>
      </rPr>
      <t>there is no defined functional form between my dependent and independent vars</t>
    </r>
    <r>
      <rPr>
        <rFont val="Calibri"/>
        <color theme="1"/>
        <sz val="11.0"/>
      </rPr>
      <t xml:space="preserve">
- Here, the major focus is on </t>
    </r>
    <r>
      <rPr>
        <rFont val="Calibri"/>
        <b/>
        <color theme="1"/>
        <sz val="11.0"/>
      </rPr>
      <t>MODEL ACCURACY or PREDICTIONS</t>
    </r>
  </si>
  <si>
    <r>
      <rPr>
        <rFont val="Calibri"/>
        <color theme="1"/>
        <sz val="11.0"/>
      </rPr>
      <t xml:space="preserve">-1.The relationship between the </t>
    </r>
    <r>
      <rPr>
        <rFont val="Calibri"/>
        <b/>
        <color theme="1"/>
        <sz val="11.0"/>
      </rPr>
      <t>Dependent and Independent Vars are non-linear</t>
    </r>
    <r>
      <rPr>
        <rFont val="Calibri"/>
        <color theme="1"/>
        <sz val="11.0"/>
      </rPr>
      <t xml:space="preserve">
- </t>
    </r>
    <r>
      <rPr>
        <rFont val="Calibri"/>
        <b/>
        <color theme="1"/>
        <sz val="11.0"/>
      </rPr>
      <t>Set of Statistical Assumptions( Classical Linear / Logistic Regression fail</t>
    </r>
    <r>
      <rPr>
        <rFont val="Calibri"/>
        <color theme="1"/>
        <sz val="11.0"/>
      </rPr>
      <t xml:space="preserve"> to build the model
- Whenever the objective is more on </t>
    </r>
    <r>
      <rPr>
        <rFont val="Calibri"/>
        <b/>
        <color theme="1"/>
        <sz val="11.0"/>
      </rPr>
      <t>Model Accuracy (Prediction) than on Interpretability
- It can be applied to both Categorical as well as Continous Dependent Variable</t>
    </r>
  </si>
  <si>
    <t>- CP paramter
- Minbucket
- Model Accuracy</t>
  </si>
  <si>
    <r>
      <rPr>
        <rFont val="Calibri"/>
        <color theme="1"/>
        <sz val="11.0"/>
      </rPr>
      <t xml:space="preserve">- Whenever the dependent var is </t>
    </r>
    <r>
      <rPr>
        <rFont val="Calibri"/>
        <b/>
        <color rgb="FF00B0F0"/>
        <sz val="11.0"/>
      </rPr>
      <t xml:space="preserve">continous </t>
    </r>
    <r>
      <rPr>
        <rFont val="Calibri"/>
        <color theme="1"/>
        <sz val="11.0"/>
      </rPr>
      <t xml:space="preserve">in nature, we use </t>
    </r>
    <r>
      <rPr>
        <rFont val="Calibri"/>
        <b/>
        <color rgb="FF00B0F0"/>
        <sz val="11.0"/>
      </rPr>
      <t>CART -- Classification and Regression Tree</t>
    </r>
    <r>
      <rPr>
        <rFont val="Calibri"/>
        <b/>
        <color theme="1"/>
        <sz val="11.0"/>
      </rPr>
      <t xml:space="preserve">
'- Whenever the dependent var is </t>
    </r>
    <r>
      <rPr>
        <rFont val="Calibri"/>
        <b/>
        <color rgb="FF00B0F0"/>
        <sz val="11.0"/>
      </rPr>
      <t xml:space="preserve">categorical </t>
    </r>
    <r>
      <rPr>
        <rFont val="Calibri"/>
        <b/>
        <color theme="1"/>
        <sz val="11.0"/>
      </rPr>
      <t xml:space="preserve">in nature, we use </t>
    </r>
    <r>
      <rPr>
        <rFont val="Calibri"/>
        <b/>
        <color rgb="FF00B0F0"/>
        <sz val="11.0"/>
      </rPr>
      <t>CHAID -- Chi-Square Automatic Interactive Detection Tree</t>
    </r>
  </si>
  <si>
    <t>Linear Regression</t>
  </si>
  <si>
    <t>Logistic Regression</t>
  </si>
  <si>
    <t>Y = Bo + Bi*Xi + e</t>
  </si>
  <si>
    <t>Y = e^z /(1+e^z) where z = Bo + Bi*Xi + e</t>
  </si>
  <si>
    <t>beta: models coefficients</t>
  </si>
  <si>
    <t>DT:</t>
  </si>
  <si>
    <t>No Function form</t>
  </si>
  <si>
    <t>y = f(x)</t>
  </si>
  <si>
    <t>No beta out of the model</t>
  </si>
  <si>
    <t>Regression Problems</t>
  </si>
  <si>
    <t>Classification Problems</t>
  </si>
  <si>
    <t>Dependent</t>
  </si>
  <si>
    <t>Continious</t>
  </si>
  <si>
    <t>Categorical</t>
  </si>
  <si>
    <t>Minimizes</t>
  </si>
  <si>
    <t>Mean Squared Error</t>
  </si>
  <si>
    <t>Entropy, Information Gain</t>
  </si>
  <si>
    <t>Error = Actual-Predicted</t>
  </si>
  <si>
    <t>Reducing Missclassfication Error</t>
  </si>
  <si>
    <t>Y_Pred =1,Y = 0
Y_Pred =0, Y = 1</t>
  </si>
  <si>
    <t xml:space="preserve">Node </t>
  </si>
  <si>
    <t>It can Grow itself a very complex Tree, parameters are optimized</t>
  </si>
  <si>
    <t>Problems:</t>
  </si>
  <si>
    <t>1. Complex Tree, very less Interpretable</t>
  </si>
  <si>
    <t>2. Overfitting</t>
  </si>
  <si>
    <t>Train - error</t>
  </si>
  <si>
    <t>Less; Model is too much fitting your Training Data</t>
  </si>
  <si>
    <t>Signal + Noise from Training Data</t>
  </si>
  <si>
    <t>Test - error</t>
  </si>
  <si>
    <t>High; Model is not performing Good</t>
  </si>
  <si>
    <t>Ideal Model</t>
  </si>
  <si>
    <t>Low</t>
  </si>
  <si>
    <t>High</t>
  </si>
  <si>
    <t>SCNEARIOS</t>
  </si>
  <si>
    <t>BAGGING</t>
  </si>
  <si>
    <t>BOOSTING</t>
  </si>
  <si>
    <t>SCNEARIO 1</t>
  </si>
  <si>
    <t>SCNEARIO 2</t>
  </si>
  <si>
    <t>SCNEARIO 3</t>
  </si>
  <si>
    <t>1 MODEL</t>
  </si>
  <si>
    <t xml:space="preserve">COMBINED INDIVIDUAL MODELS, AND THEN 1 MODEL </t>
  </si>
  <si>
    <t>MODELS WERE SEQUENTIALLY, IN EACH SEQUENCE THE ERROR MINIMIZED</t>
  </si>
  <si>
    <t>PREDICTIONS, ACCUARCY</t>
  </si>
  <si>
    <t>MODEL1, MODEL 2.., MODEL N</t>
  </si>
  <si>
    <t>MODEL 1 --&gt; MODEL 2 --&gt; MODEL 3--&gt;…MODEL N</t>
  </si>
  <si>
    <t>Linear Regression (OLS)</t>
  </si>
  <si>
    <t>FINAL MODEL</t>
  </si>
  <si>
    <t>Minimizes Sum of Square of Errors</t>
  </si>
  <si>
    <t>TRAIN DATA - DATA ON WHICH WE TRAIN THE MODEL</t>
  </si>
  <si>
    <r>
      <rPr>
        <rFont val="Calibri"/>
        <color theme="1"/>
        <sz val="11.0"/>
      </rPr>
      <t xml:space="preserve">TRAINING ACCURACY - 99.9%} MODEL IS LEARNING THE </t>
    </r>
    <r>
      <rPr>
        <rFont val="Calibri"/>
        <b/>
        <color theme="5"/>
        <sz val="11.0"/>
      </rPr>
      <t>NOISE</t>
    </r>
    <r>
      <rPr>
        <rFont val="Calibri"/>
        <color theme="1"/>
        <sz val="11.0"/>
      </rPr>
      <t xml:space="preserve"> WHICH IS NOT RIGHT</t>
    </r>
  </si>
  <si>
    <t>RANDOM FOREST</t>
  </si>
  <si>
    <t>GRAIDENT BOOSTING</t>
  </si>
  <si>
    <t>TESTING ACCURACY - 80% [Xi]</t>
  </si>
  <si>
    <t>XG BOOST</t>
  </si>
  <si>
    <t>ADA BOOST</t>
  </si>
  <si>
    <t>Actual Observations</t>
  </si>
  <si>
    <t>CAT BOOSTING</t>
  </si>
  <si>
    <t xml:space="preserve">Train </t>
  </si>
  <si>
    <t>Test</t>
  </si>
  <si>
    <t>ONE ALTERNATIVE : FOR SPLITTING THE NODES</t>
  </si>
  <si>
    <t>INFORMATION GAIN</t>
  </si>
  <si>
    <t>- Measure to decide which feature (Xi) should be used to split the data at each internal node of DT</t>
  </si>
  <si>
    <t>- It is calcuated using Entropy</t>
  </si>
  <si>
    <t>- Information Gain = 1 - Entropy</t>
  </si>
  <si>
    <t>SCN 1</t>
  </si>
  <si>
    <t>SCN 2</t>
  </si>
  <si>
    <t>SCN 3</t>
  </si>
  <si>
    <t>ENTROPY</t>
  </si>
  <si>
    <t>- Metric to measure how impure a particular node is</t>
  </si>
  <si>
    <t>BLUE</t>
  </si>
  <si>
    <t>RED</t>
  </si>
  <si>
    <t>- Reflects randomness in the data</t>
  </si>
  <si>
    <t>- Higher Entropy --&gt; Higher Impurity, Lower Entropy --&gt; Lower Impurity</t>
  </si>
  <si>
    <t>- Entropy = - Summation (pi log2 pi)</t>
  </si>
  <si>
    <t>where pi = probability of randomly selecting an data from class i</t>
  </si>
  <si>
    <t>* we use '-' because, log of fractions is negative, to negate -ve we use the sign</t>
  </si>
  <si>
    <t>MOST PURE (HOMOGENOUS)</t>
  </si>
  <si>
    <t xml:space="preserve">LEAST PURE </t>
  </si>
  <si>
    <t>MID PURE</t>
  </si>
  <si>
    <t>ANOTHER ALTERNATIVE: GINI INDEX</t>
  </si>
  <si>
    <t>GINI INDEX</t>
  </si>
  <si>
    <t>It's a measure of impurity</t>
  </si>
  <si>
    <t>ranges from 0-1, 0: pure dataset, 1: impure dataset</t>
  </si>
  <si>
    <t>1 - summation (p(i) * (1- p(i))</t>
  </si>
  <si>
    <t>Normalization</t>
  </si>
  <si>
    <t>Standarization</t>
  </si>
  <si>
    <t>Min Max Scaler</t>
  </si>
  <si>
    <t>Standard Scaler</t>
  </si>
  <si>
    <t>xi-min(x)/(max(x)- min(x)</t>
  </si>
  <si>
    <t>xi - mean(x)/s.d(x)</t>
  </si>
  <si>
    <t>Predicted</t>
  </si>
  <si>
    <t>Precision</t>
  </si>
  <si>
    <t>TP/(TP+FP)</t>
  </si>
  <si>
    <t>Recall</t>
  </si>
  <si>
    <t>TP/(TP+FN)</t>
  </si>
  <si>
    <t>education</t>
  </si>
  <si>
    <t xml:space="preserve">DECISION TREE MODEL </t>
  </si>
  <si>
    <t xml:space="preserve"> Bachelors</t>
  </si>
  <si>
    <t>relationship</t>
  </si>
  <si>
    <t xml:space="preserve"> HS-grad</t>
  </si>
  <si>
    <t>yes</t>
  </si>
  <si>
    <t xml:space="preserve"> Not-in-family</t>
  </si>
  <si>
    <t xml:space="preserve"> 11th</t>
  </si>
  <si>
    <t>RELATIVE IMPORTANCE MEASURES</t>
  </si>
  <si>
    <t xml:space="preserve"> Husband</t>
  </si>
  <si>
    <t xml:space="preserve"> Masters</t>
  </si>
  <si>
    <t>- For ex. How age is relatively imp to other variables</t>
  </si>
  <si>
    <t xml:space="preserve"> Wife</t>
  </si>
  <si>
    <t xml:space="preserve"> 9th</t>
  </si>
  <si>
    <t xml:space="preserve"> Own-child</t>
  </si>
  <si>
    <t xml:space="preserve"> Some-college</t>
  </si>
  <si>
    <t xml:space="preserve"> Unmarried</t>
  </si>
  <si>
    <t xml:space="preserve"> Assoc-acdm</t>
  </si>
  <si>
    <t xml:space="preserve"> Other-relative</t>
  </si>
  <si>
    <t xml:space="preserve"> 7th-8th</t>
  </si>
  <si>
    <t xml:space="preserve"> Doctorate</t>
  </si>
  <si>
    <t xml:space="preserve"> Assoc-voc</t>
  </si>
  <si>
    <t xml:space="preserve"> Prof-school</t>
  </si>
  <si>
    <t xml:space="preserve"> 5th-6th</t>
  </si>
  <si>
    <t xml:space="preserve"> 10th</t>
  </si>
  <si>
    <t xml:space="preserve"> 1st-4th</t>
  </si>
  <si>
    <t xml:space="preserve"> Preschool</t>
  </si>
  <si>
    <t xml:space="preserve"> 12th</t>
  </si>
  <si>
    <t>CLASSIFICATION PROBLEM</t>
  </si>
  <si>
    <t>Parameteric Function</t>
  </si>
  <si>
    <t>Parameter Estimates</t>
  </si>
  <si>
    <t>f(X)</t>
  </si>
  <si>
    <t>Bo + B1X1 +B2X2…+E</t>
  </si>
  <si>
    <t xml:space="preserve"> B0,B1,..</t>
  </si>
  <si>
    <t>PERSON</t>
  </si>
  <si>
    <t>OVER 50K</t>
  </si>
  <si>
    <t>&lt;= 50K</t>
  </si>
  <si>
    <t>age</t>
  </si>
  <si>
    <t>Y not equal f(x) --&gt; Non-Paramteric ML</t>
  </si>
  <si>
    <t>workclass</t>
  </si>
  <si>
    <t>ENSEMBLE LEARNING</t>
  </si>
  <si>
    <t>Collection of Predictors which come together to give the final prediction</t>
  </si>
  <si>
    <t>Why</t>
  </si>
  <si>
    <t>When you are combining multiple predictors the accuracy &gt; accuracy from a single Predictors</t>
  </si>
  <si>
    <t>homogenous</t>
  </si>
  <si>
    <t>maritalstatus</t>
  </si>
  <si>
    <t>occupation</t>
  </si>
  <si>
    <t>B_Labour_Force</t>
  </si>
  <si>
    <t>Sales</t>
  </si>
  <si>
    <t>HR</t>
  </si>
  <si>
    <t>Technology</t>
  </si>
  <si>
    <t>Labour Force</t>
  </si>
  <si>
    <t>Adverstining</t>
  </si>
  <si>
    <t>Sales_Pred</t>
  </si>
  <si>
    <t>race</t>
  </si>
  <si>
    <t>sex</t>
  </si>
  <si>
    <t>capitalgain</t>
  </si>
  <si>
    <t>Regression</t>
  </si>
  <si>
    <t>capitalloss</t>
  </si>
  <si>
    <t>Bi</t>
  </si>
  <si>
    <t>hoursperweek</t>
  </si>
  <si>
    <t>Y_Pred</t>
  </si>
  <si>
    <t>Reducing impurity/missclassification error</t>
  </si>
  <si>
    <t>nativecountry</t>
  </si>
  <si>
    <t>Reducing Mean Squared Error</t>
  </si>
  <si>
    <t>Decision Trees/Random Forest</t>
  </si>
  <si>
    <t>Not get Bi</t>
  </si>
  <si>
    <t>Variable Importance (Relative Importance)</t>
  </si>
  <si>
    <t>COMPLEX MODEL</t>
  </si>
  <si>
    <t>SIMPLE MODEL</t>
  </si>
  <si>
    <t>UNDERFITTING</t>
  </si>
  <si>
    <t>0,1</t>
  </si>
  <si>
    <t>TRAIN ACCURACY CAN BE HIGH</t>
  </si>
  <si>
    <t>TRAINING ACCURACY CAN BE LOW</t>
  </si>
  <si>
    <t>VALIDATION ACCURACY CAN BE LOW</t>
  </si>
  <si>
    <t>ENSEMBLE MODELS</t>
  </si>
  <si>
    <t>Build one strong model by taking the average of weak models</t>
  </si>
  <si>
    <t>BAGGING MODELS</t>
  </si>
  <si>
    <t>BOOSTING MODELS</t>
  </si>
  <si>
    <t>IND. MODELS ARE INDEPDENT MODELS</t>
  </si>
  <si>
    <t>SEQUENTIAL MODELS, THEY ARE NOT INDEPENDENT</t>
  </si>
  <si>
    <t>MODEL 1</t>
  </si>
  <si>
    <t>MODEL 2</t>
  </si>
  <si>
    <t>MODEL 2 (ERROR OF MODEL 1)</t>
  </si>
  <si>
    <t>SCENARIO 1</t>
  </si>
  <si>
    <t>SCENARIO 2</t>
  </si>
  <si>
    <t>MODEL 3</t>
  </si>
  <si>
    <t>MODEL 3 (ERROR OF MODEL 2)</t>
  </si>
  <si>
    <t>STRONG MODEL FROM N WEAK MODELS</t>
  </si>
  <si>
    <t>N WEAK MODELS</t>
  </si>
  <si>
    <t>MODEL 4</t>
  </si>
  <si>
    <t>MODEL 4 (ERROR OF MODEL 3)</t>
  </si>
  <si>
    <t>…</t>
  </si>
  <si>
    <t>MODEL 1000</t>
  </si>
  <si>
    <t>MODEL 1000 (ERROR OF MODEL 999)</t>
  </si>
  <si>
    <t xml:space="preserve">XG BOOST, ADA BOOST </t>
  </si>
  <si>
    <t>AVERAGE OF ALL MODELS</t>
  </si>
  <si>
    <t>1000th MODEL</t>
  </si>
  <si>
    <t>Xs</t>
  </si>
  <si>
    <t>Play_football</t>
  </si>
  <si>
    <t>Not Play_football</t>
  </si>
  <si>
    <t>Sample Size = 30</t>
  </si>
  <si>
    <t>Students</t>
  </si>
  <si>
    <t>Class</t>
  </si>
  <si>
    <t>Gender</t>
  </si>
  <si>
    <t>Height</t>
  </si>
  <si>
    <t>Play_Football</t>
  </si>
  <si>
    <t>Play %</t>
  </si>
  <si>
    <t>Not Play%</t>
  </si>
  <si>
    <t>WHICH REDUCES MAXIMUM IMPURITY</t>
  </si>
  <si>
    <t>Y_PRED</t>
  </si>
  <si>
    <t>Statistics/ Economics</t>
  </si>
  <si>
    <t>F/M</t>
  </si>
  <si>
    <t>M</t>
  </si>
  <si>
    <t>65% OF MALES PLAY FOOTBALL</t>
  </si>
  <si>
    <t>R</t>
  </si>
  <si>
    <t>F</t>
  </si>
  <si>
    <t>20% OF FEMALES PLAY FOOTBALL</t>
  </si>
  <si>
    <t>B</t>
  </si>
  <si>
    <t>Course</t>
  </si>
  <si>
    <t>Economics</t>
  </si>
  <si>
    <t>Statistics</t>
  </si>
  <si>
    <t>Which are the students FootBall during Lesiure</t>
  </si>
  <si>
    <t>IDeal Scenario</t>
  </si>
  <si>
    <t>&lt;=5.5</t>
  </si>
  <si>
    <t>Sample Size</t>
  </si>
  <si>
    <t>M-PLAY FOOTBALL</t>
  </si>
  <si>
    <t>Red Bucket</t>
  </si>
  <si>
    <t>Blue Bucket</t>
  </si>
  <si>
    <t xml:space="preserve">Independent </t>
  </si>
  <si>
    <t>F-NOT PLAY FOOTBALL</t>
  </si>
  <si>
    <t>100% correct classification</t>
  </si>
  <si>
    <t>0 Impurity</t>
  </si>
  <si>
    <t>50% Impurity</t>
  </si>
  <si>
    <t>Course Studying</t>
  </si>
  <si>
    <t>Economics | Statistics</t>
  </si>
  <si>
    <t>NOT PLAY FOOTBALL</t>
  </si>
  <si>
    <t>Student will play Football or not</t>
  </si>
  <si>
    <t>Parameteric Relationship</t>
  </si>
  <si>
    <t>Output</t>
  </si>
  <si>
    <t>=</t>
  </si>
  <si>
    <t>f(Xi)</t>
  </si>
  <si>
    <t>Parameters</t>
  </si>
  <si>
    <t>-Bi</t>
  </si>
  <si>
    <t>Xi</t>
  </si>
  <si>
    <t>Y=f(X)</t>
  </si>
  <si>
    <t>Y=Bo + BiXi + e</t>
  </si>
  <si>
    <t>Regression (Linear)</t>
  </si>
  <si>
    <t>B0 and B1</t>
  </si>
  <si>
    <t>No Parametric Relationship</t>
  </si>
  <si>
    <t>P(Y=1|Xi) = e^z/(1+e^z)</t>
  </si>
  <si>
    <t>Classification (Logistic)</t>
  </si>
  <si>
    <t>Y not equal f(Xi)--Paramteric</t>
  </si>
  <si>
    <t>where</t>
  </si>
  <si>
    <t>Y= f(Xi) = Bo + BiXi + e</t>
  </si>
  <si>
    <t>Y= f(Xi) = e^z/(1+e^z)</t>
  </si>
  <si>
    <t>z= Bo+ BiXi +e</t>
  </si>
  <si>
    <t>How much Y will change</t>
  </si>
  <si>
    <t>Statistical Learning</t>
  </si>
  <si>
    <t>Decision Trees</t>
  </si>
  <si>
    <t>Non-Parameteric Relationship</t>
  </si>
  <si>
    <t>Regression (Multiple Linear Regression Model)</t>
  </si>
  <si>
    <t>Random Forest</t>
  </si>
  <si>
    <t>Linear Model</t>
  </si>
  <si>
    <t>Bagging Models</t>
  </si>
  <si>
    <t>No Bi from the Model</t>
  </si>
  <si>
    <t>Parametric</t>
  </si>
  <si>
    <r>
      <rPr>
        <rFont val="Calibri"/>
        <b/>
        <color theme="1"/>
        <sz val="11.0"/>
      </rPr>
      <t>Bi</t>
    </r>
    <r>
      <rPr>
        <rFont val="Calibri"/>
        <color theme="1"/>
        <sz val="11.0"/>
      </rPr>
      <t>,</t>
    </r>
    <r>
      <rPr>
        <rFont val="Calibri"/>
        <b/>
        <color theme="1"/>
        <sz val="11.0"/>
      </rPr>
      <t xml:space="preserve"> Y= f(Xi) = Bo + BiXi + e</t>
    </r>
  </si>
  <si>
    <r>
      <rPr>
        <rFont val="Calibri"/>
        <b/>
        <color theme="1"/>
        <sz val="11.0"/>
      </rPr>
      <t>Bi</t>
    </r>
    <r>
      <rPr>
        <rFont val="Calibri"/>
        <color theme="1"/>
        <sz val="11.0"/>
      </rPr>
      <t>, Y= f(Xi) = e^z/(1+e^z)</t>
    </r>
  </si>
  <si>
    <t>Data does not exhibit these assumptions</t>
  </si>
  <si>
    <t>Assumptions</t>
  </si>
  <si>
    <t>Linearity</t>
  </si>
  <si>
    <t>Parameteric</t>
  </si>
  <si>
    <t>Objective:</t>
  </si>
  <si>
    <t>Prediction</t>
  </si>
  <si>
    <t>Interpretation</t>
  </si>
  <si>
    <t>Statistical Models</t>
  </si>
  <si>
    <t>Machine Learning/Deep Learning Model (Black - Box)</t>
  </si>
  <si>
    <t>MLRM</t>
  </si>
  <si>
    <t>Graident Boosting</t>
  </si>
  <si>
    <t>Naïve Bayes</t>
  </si>
  <si>
    <t>Neural Networks</t>
  </si>
  <si>
    <t>Support Vector Machines</t>
  </si>
  <si>
    <t>Long Short Term Memory Models</t>
  </si>
  <si>
    <t>Interpretable in Nature</t>
  </si>
  <si>
    <t>Predictive in nature</t>
  </si>
  <si>
    <t>Minimizies the error</t>
  </si>
  <si>
    <t>Parameter Estimates (Bi)</t>
  </si>
  <si>
    <t>No Parameter Estimates (Bi)</t>
  </si>
  <si>
    <t>X1</t>
  </si>
  <si>
    <t>X2</t>
  </si>
  <si>
    <t>x3</t>
  </si>
  <si>
    <t>K</t>
  </si>
  <si>
    <t>N</t>
  </si>
  <si>
    <t>ADITYA..</t>
  </si>
  <si>
    <t>1 BEST MODEL</t>
  </si>
  <si>
    <t>IRA..</t>
  </si>
  <si>
    <t>k</t>
  </si>
  <si>
    <t>AVHIK..</t>
  </si>
  <si>
    <t>n</t>
  </si>
  <si>
    <t>400-1000</t>
  </si>
  <si>
    <t>X3</t>
  </si>
  <si>
    <t>X4</t>
  </si>
  <si>
    <t>X5</t>
  </si>
  <si>
    <t>X6</t>
  </si>
  <si>
    <t>X200</t>
  </si>
  <si>
    <t>Train Data</t>
  </si>
  <si>
    <t>K (Features)</t>
  </si>
  <si>
    <t>N (Rows)</t>
  </si>
  <si>
    <t>Tree Models</t>
  </si>
  <si>
    <t>Randomly Chosen (Features) K = 100</t>
  </si>
  <si>
    <t>Model 1</t>
  </si>
  <si>
    <t>x180</t>
  </si>
  <si>
    <t>DEFAULT ON LOAN</t>
  </si>
  <si>
    <t>Randomly Chosen (Observations)</t>
  </si>
  <si>
    <t>Less Variance</t>
  </si>
  <si>
    <t>Randomly Chosen (Features)</t>
  </si>
  <si>
    <t>Model 2</t>
  </si>
  <si>
    <t>X7</t>
  </si>
  <si>
    <t xml:space="preserve">ENSEMBLE </t>
  </si>
  <si>
    <t>RF</t>
  </si>
  <si>
    <t>Model 3</t>
  </si>
  <si>
    <t>Model 4</t>
  </si>
  <si>
    <t>Model 5</t>
  </si>
  <si>
    <t>Model 6</t>
  </si>
  <si>
    <t>Model 10</t>
  </si>
  <si>
    <t>Model_1000</t>
  </si>
  <si>
    <t>y_PRED</t>
  </si>
  <si>
    <t>Row_1</t>
  </si>
  <si>
    <t>Regression Model</t>
  </si>
  <si>
    <t>Model i</t>
  </si>
  <si>
    <t>i = [1,10]</t>
  </si>
  <si>
    <t>k (sample Features)</t>
  </si>
  <si>
    <t>out of 200 Features</t>
  </si>
  <si>
    <t>n(sample rows)</t>
  </si>
  <si>
    <t>out of 10000 rows</t>
  </si>
  <si>
    <t>random sampling with replacement</t>
  </si>
  <si>
    <t>1 Model</t>
  </si>
  <si>
    <t>2/3</t>
  </si>
  <si>
    <t>1/3</t>
  </si>
  <si>
    <t>Out of Bag Accruacy (OOB)</t>
  </si>
  <si>
    <t>Training</t>
  </si>
  <si>
    <t>Decision Tree</t>
  </si>
  <si>
    <t>Validation Data</t>
  </si>
  <si>
    <t>Sushant</t>
  </si>
  <si>
    <t>Weak Learner_1</t>
  </si>
  <si>
    <t>Haider</t>
  </si>
  <si>
    <t>Weak Learner_2</t>
  </si>
  <si>
    <t>Priyanka</t>
  </si>
  <si>
    <t>Weak Learner_3</t>
  </si>
  <si>
    <t>Soumik</t>
  </si>
  <si>
    <t>Weak Learner_4</t>
  </si>
  <si>
    <t>Strong Learner = Combination (Weak Learner_i)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</si>
</sst>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??_);_(@_)"/>
  </numFmts>
  <fonts count="18">
    <font>
      <sz val="11.0"/>
      <color theme="1"/>
      <name val="Calibri"/>
      <scheme val="minor"/>
    </font>
    <font>
      <b/>
      <sz val="11.0"/>
      <color theme="1"/>
      <name val="Calibri"/>
      <scheme val="minor"/>
    </font>
    <font>
      <i/>
      <sz val="11.0"/>
      <color theme="1"/>
      <name val="Calibri"/>
      <scheme val="minor"/>
    </font>
    <font/>
    <font>
      <sz val="11.0"/>
      <color rgb="FFE3E3E3"/>
      <name val="Roboto"/>
    </font>
    <font>
      <color theme="1"/>
      <name val="Calibri"/>
      <scheme val="minor"/>
    </font>
    <font>
      <sz val="11.0"/>
      <color rgb="FFE3E3E3"/>
      <name val="Monospace"/>
    </font>
    <font>
      <sz val="11.0"/>
      <color theme="1"/>
      <name val="Arial Black"/>
    </font>
    <font>
      <sz val="10.0"/>
      <color theme="1"/>
      <name val="Arial"/>
    </font>
    <font>
      <b/>
      <sz val="10.0"/>
      <color theme="1"/>
      <name val="Arial"/>
    </font>
    <font>
      <i/>
      <sz val="10.0"/>
      <color theme="1"/>
      <name val="Arial"/>
    </font>
    <font>
      <i/>
      <color theme="1"/>
      <name val="Calibri"/>
      <scheme val="minor"/>
    </font>
    <font>
      <b/>
      <color theme="1"/>
      <name val="Calibri"/>
      <scheme val="minor"/>
    </font>
    <font>
      <b/>
      <sz val="16.0"/>
      <color theme="5"/>
      <name val="Graphik"/>
    </font>
    <font>
      <b/>
      <sz val="22.0"/>
      <color theme="1"/>
      <name val="Calibri"/>
      <scheme val="minor"/>
    </font>
    <font>
      <color rgb="FFFF0000"/>
      <name val="Calibri"/>
      <scheme val="minor"/>
    </font>
    <font>
      <b/>
      <sz val="11.0"/>
      <color rgb="FF833C0B"/>
      <name val="Calibri"/>
      <scheme val="minor"/>
    </font>
    <font>
      <strike/>
      <sz val="11.0"/>
      <color theme="1"/>
      <name val="Calibri"/>
      <scheme val="minor"/>
    </font>
  </fonts>
  <fills count="1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383838"/>
        <bgColor rgb="FF383838"/>
      </patternFill>
    </fill>
    <fill>
      <patternFill patternType="solid">
        <fgColor rgb="FFFFD965"/>
        <bgColor rgb="FFFFD965"/>
      </patternFill>
    </fill>
    <fill>
      <patternFill patternType="solid">
        <fgColor rgb="FFFFE599"/>
        <bgColor rgb="FFFFE599"/>
      </patternFill>
    </fill>
    <fill>
      <patternFill patternType="solid">
        <fgColor rgb="FFA2C4C9"/>
        <bgColor rgb="FFA2C4C9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rgb="FFF4B083"/>
        <bgColor rgb="FFF4B083"/>
      </patternFill>
    </fill>
    <fill>
      <patternFill patternType="solid">
        <fgColor rgb="FFBF9000"/>
        <bgColor rgb="FFBF9000"/>
      </patternFill>
    </fill>
    <fill>
      <patternFill patternType="solid">
        <fgColor rgb="FF9CC2E5"/>
        <bgColor rgb="FF9CC2E5"/>
      </patternFill>
    </fill>
    <fill>
      <patternFill patternType="solid">
        <fgColor rgb="FFFBE4D5"/>
        <bgColor rgb="FFFBE4D5"/>
      </patternFill>
    </fill>
    <fill>
      <patternFill patternType="solid">
        <fgColor rgb="FFFF0000"/>
        <bgColor rgb="FFFF0000"/>
      </patternFill>
    </fill>
    <fill>
      <patternFill patternType="solid">
        <fgColor rgb="FFC8C8C8"/>
        <bgColor rgb="FFC8C8C8"/>
      </patternFill>
    </fill>
    <fill>
      <patternFill patternType="solid">
        <fgColor rgb="FFFEF2CB"/>
        <bgColor rgb="FFFEF2CB"/>
      </patternFill>
    </fill>
    <fill>
      <patternFill patternType="solid">
        <fgColor rgb="FFBDD6EE"/>
        <bgColor rgb="FFBDD6EE"/>
      </patternFill>
    </fill>
  </fills>
  <borders count="45">
    <border/>
    <border>
      <left/>
      <right/>
      <top/>
      <bottom/>
    </border>
    <border>
      <left/>
      <right/>
      <top/>
    </border>
    <border>
      <left/>
      <right/>
    </border>
    <border>
      <lef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right/>
      <top/>
      <bottom/>
    </border>
    <border>
      <top/>
      <bottom/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/>
    </border>
    <border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1" fillId="3" fontId="0" numFmtId="0" xfId="0" applyBorder="1" applyFill="1" applyFont="1"/>
    <xf borderId="1" fillId="2" fontId="1" numFmtId="0" xfId="0" applyAlignment="1" applyBorder="1" applyFont="1">
      <alignment readingOrder="0"/>
    </xf>
    <xf borderId="1" fillId="2" fontId="0" numFmtId="0" xfId="0" applyAlignment="1" applyBorder="1" applyFont="1">
      <alignment readingOrder="0"/>
    </xf>
    <xf borderId="1" fillId="2" fontId="0" numFmtId="9" xfId="0" applyAlignment="1" applyBorder="1" applyFont="1" applyNumberFormat="1">
      <alignment readingOrder="0"/>
    </xf>
    <xf borderId="2" fillId="2" fontId="2" numFmtId="0" xfId="0" applyAlignment="1" applyBorder="1" applyFont="1">
      <alignment readingOrder="0" shrinkToFit="0" wrapText="1"/>
    </xf>
    <xf borderId="2" fillId="2" fontId="0" numFmtId="0" xfId="0" applyBorder="1" applyFont="1"/>
    <xf borderId="2" fillId="2" fontId="1" numFmtId="0" xfId="0" applyAlignment="1" applyBorder="1" applyFont="1">
      <alignment readingOrder="0"/>
    </xf>
    <xf borderId="3" fillId="0" fontId="3" numFmtId="0" xfId="0" applyBorder="1" applyFont="1"/>
    <xf borderId="4" fillId="2" fontId="0" numFmtId="0" xfId="0" applyBorder="1" applyFont="1"/>
    <xf borderId="5" fillId="2" fontId="0" numFmtId="0" xfId="0" applyAlignment="1" applyBorder="1" applyFont="1">
      <alignment readingOrder="0"/>
    </xf>
    <xf borderId="6" fillId="2" fontId="0" numFmtId="0" xfId="0" applyAlignment="1" applyBorder="1" applyFont="1">
      <alignment readingOrder="0"/>
    </xf>
    <xf borderId="7" fillId="0" fontId="3" numFmtId="0" xfId="0" applyBorder="1" applyFont="1"/>
    <xf borderId="5" fillId="2" fontId="0" numFmtId="9" xfId="0" applyAlignment="1" applyBorder="1" applyFont="1" applyNumberFormat="1">
      <alignment horizontal="center" readingOrder="0"/>
    </xf>
    <xf borderId="5" fillId="2" fontId="0" numFmtId="9" xfId="0" applyAlignment="1" applyBorder="1" applyFont="1" applyNumberFormat="1">
      <alignment readingOrder="0"/>
    </xf>
    <xf borderId="8" fillId="0" fontId="3" numFmtId="0" xfId="0" applyBorder="1" applyFont="1"/>
    <xf borderId="8" fillId="2" fontId="0" numFmtId="0" xfId="0" applyAlignment="1" applyBorder="1" applyFont="1">
      <alignment readingOrder="0"/>
    </xf>
    <xf borderId="8" fillId="2" fontId="0" numFmtId="0" xfId="0" applyBorder="1" applyFont="1"/>
    <xf borderId="2" fillId="2" fontId="0" numFmtId="0" xfId="0" applyAlignment="1" applyBorder="1" applyFont="1">
      <alignment readingOrder="0"/>
    </xf>
    <xf borderId="4" fillId="2" fontId="0" numFmtId="0" xfId="0" applyAlignment="1" applyBorder="1" applyFont="1">
      <alignment readingOrder="0"/>
    </xf>
    <xf borderId="9" fillId="2" fontId="1" numFmtId="0" xfId="0" applyAlignment="1" applyBorder="1" applyFont="1">
      <alignment readingOrder="0"/>
    </xf>
    <xf borderId="3" fillId="2" fontId="0" numFmtId="0" xfId="0" applyBorder="1" applyFont="1"/>
    <xf borderId="5" fillId="2" fontId="1" numFmtId="0" xfId="0" applyAlignment="1" applyBorder="1" applyFont="1">
      <alignment readingOrder="0"/>
    </xf>
    <xf borderId="5" fillId="2" fontId="0" numFmtId="10" xfId="0" applyBorder="1" applyFont="1" applyNumberFormat="1"/>
    <xf borderId="9" fillId="2" fontId="2" numFmtId="0" xfId="0" applyAlignment="1" applyBorder="1" applyFont="1">
      <alignment readingOrder="0"/>
    </xf>
    <xf borderId="0" fillId="4" fontId="4" numFmtId="0" xfId="0" applyAlignment="1" applyFill="1" applyFont="1">
      <alignment shrinkToFit="0" wrapText="1"/>
    </xf>
    <xf borderId="9" fillId="2" fontId="0" numFmtId="0" xfId="0" applyBorder="1" applyFont="1"/>
    <xf borderId="0" fillId="0" fontId="5" numFmtId="0" xfId="0" applyAlignment="1" applyFont="1">
      <alignment readingOrder="0"/>
    </xf>
    <xf borderId="5" fillId="2" fontId="0" numFmtId="0" xfId="0" applyBorder="1" applyFont="1"/>
    <xf borderId="1" fillId="2" fontId="0" numFmtId="10" xfId="0" applyBorder="1" applyFont="1" applyNumberFormat="1"/>
    <xf borderId="0" fillId="4" fontId="6" numFmtId="0" xfId="0" applyAlignment="1" applyFont="1">
      <alignment readingOrder="0"/>
    </xf>
    <xf borderId="0" fillId="0" fontId="7" numFmtId="0" xfId="0" applyFont="1"/>
    <xf borderId="4" fillId="5" fontId="7" numFmtId="0" xfId="0" applyAlignment="1" applyBorder="1" applyFill="1" applyFont="1">
      <alignment horizontal="center"/>
    </xf>
    <xf borderId="10" fillId="0" fontId="3" numFmtId="0" xfId="0" applyBorder="1" applyFont="1"/>
    <xf borderId="9" fillId="0" fontId="3" numFmtId="0" xfId="0" applyBorder="1" applyFont="1"/>
    <xf borderId="1" fillId="5" fontId="7" numFmtId="0" xfId="0" applyAlignment="1" applyBorder="1" applyFont="1">
      <alignment horizontal="center"/>
    </xf>
    <xf borderId="4" fillId="2" fontId="0" numFmtId="0" xfId="0" applyAlignment="1" applyBorder="1" applyFont="1">
      <alignment horizontal="center" readingOrder="0" shrinkToFit="0" wrapText="1"/>
    </xf>
    <xf borderId="4" fillId="2" fontId="0" numFmtId="0" xfId="0" applyAlignment="1" applyBorder="1" applyFont="1">
      <alignment horizontal="left" readingOrder="0" shrinkToFit="0" vertical="center" wrapText="1"/>
    </xf>
    <xf quotePrefix="1" borderId="4" fillId="2" fontId="0" numFmtId="0" xfId="0" applyAlignment="1" applyBorder="1" applyFont="1">
      <alignment horizontal="left" shrinkToFit="0" wrapText="1"/>
    </xf>
    <xf borderId="11" fillId="2" fontId="0" numFmtId="0" xfId="0" applyAlignment="1" applyBorder="1" applyFont="1">
      <alignment horizontal="center" shrinkToFit="0" wrapText="1"/>
    </xf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" fillId="2" fontId="2" numFmtId="0" xfId="0" applyBorder="1" applyFont="1"/>
    <xf borderId="1" fillId="2" fontId="0" numFmtId="0" xfId="0" applyAlignment="1" applyBorder="1" applyFont="1">
      <alignment shrinkToFit="0" wrapText="1"/>
    </xf>
    <xf borderId="5" fillId="2" fontId="0" numFmtId="0" xfId="0" applyBorder="1" applyFont="1"/>
    <xf borderId="0" fillId="0" fontId="8" numFmtId="0" xfId="0" applyFont="1"/>
    <xf borderId="0" fillId="0" fontId="8" numFmtId="0" xfId="0" applyAlignment="1" applyFont="1">
      <alignment readingOrder="0"/>
    </xf>
    <xf borderId="0" fillId="6" fontId="9" numFmtId="0" xfId="0" applyAlignment="1" applyFill="1" applyFont="1">
      <alignment readingOrder="0"/>
    </xf>
    <xf quotePrefix="1"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7" fontId="9" numFmtId="0" xfId="0" applyAlignment="1" applyFill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5" numFmtId="0" xfId="0" applyFont="1"/>
    <xf borderId="1" fillId="2" fontId="13" numFmtId="0" xfId="0" applyBorder="1" applyFont="1"/>
    <xf borderId="1" fillId="2" fontId="1" numFmtId="0" xfId="0" applyBorder="1" applyFont="1"/>
    <xf borderId="1" fillId="8" fontId="0" numFmtId="0" xfId="0" applyBorder="1" applyFill="1" applyFont="1"/>
    <xf borderId="1" fillId="2" fontId="14" numFmtId="0" xfId="0" applyBorder="1" applyFont="1"/>
    <xf quotePrefix="1" borderId="1" fillId="2" fontId="0" numFmtId="0" xfId="0" applyBorder="1" applyFont="1"/>
    <xf borderId="4" fillId="2" fontId="0" numFmtId="0" xfId="0" applyAlignment="1" applyBorder="1" applyFont="1">
      <alignment horizontal="center"/>
    </xf>
    <xf borderId="19" fillId="2" fontId="0" numFmtId="0" xfId="0" applyBorder="1" applyFont="1"/>
    <xf borderId="5" fillId="0" fontId="0" numFmtId="0" xfId="0" applyBorder="1" applyFont="1"/>
    <xf borderId="20" fillId="2" fontId="0" numFmtId="0" xfId="0" applyBorder="1" applyFont="1"/>
    <xf borderId="0" fillId="0" fontId="1" numFmtId="0" xfId="0" applyAlignment="1" applyFont="1">
      <alignment horizontal="center" readingOrder="0" shrinkToFit="0" wrapText="1"/>
    </xf>
    <xf borderId="5" fillId="9" fontId="0" numFmtId="0" xfId="0" applyBorder="1" applyFill="1" applyFont="1"/>
    <xf quotePrefix="1" borderId="0" fillId="0" fontId="5" numFmtId="0" xfId="0" applyAlignment="1" applyFont="1">
      <alignment readingOrder="0"/>
    </xf>
    <xf borderId="5" fillId="10" fontId="0" numFmtId="0" xfId="0" applyBorder="1" applyFill="1" applyFont="1"/>
    <xf borderId="1" fillId="11" fontId="1" numFmtId="0" xfId="0" applyBorder="1" applyFill="1" applyFont="1"/>
    <xf borderId="1" fillId="12" fontId="0" numFmtId="0" xfId="0" applyBorder="1" applyFill="1" applyFont="1"/>
    <xf borderId="5" fillId="13" fontId="0" numFmtId="0" xfId="0" applyBorder="1" applyFill="1" applyFont="1"/>
    <xf borderId="21" fillId="2" fontId="0" numFmtId="0" xfId="0" applyBorder="1" applyFont="1"/>
    <xf borderId="6" fillId="2" fontId="1" numFmtId="0" xfId="0" applyAlignment="1" applyBorder="1" applyFont="1">
      <alignment horizontal="center"/>
    </xf>
    <xf borderId="22" fillId="0" fontId="3" numFmtId="0" xfId="0" applyBorder="1" applyFont="1"/>
    <xf borderId="0" fillId="0" fontId="0" numFmtId="0" xfId="0" applyAlignment="1" applyFont="1">
      <alignment horizontal="center"/>
    </xf>
    <xf borderId="5" fillId="0" fontId="1" numFmtId="0" xfId="0" applyBorder="1" applyFont="1"/>
    <xf borderId="5" fillId="12" fontId="1" numFmtId="0" xfId="0" applyBorder="1" applyFont="1"/>
    <xf borderId="5" fillId="14" fontId="1" numFmtId="0" xfId="0" applyBorder="1" applyFill="1" applyFont="1"/>
    <xf borderId="0" fillId="0" fontId="12" numFmtId="0" xfId="0" applyFont="1"/>
    <xf borderId="5" fillId="12" fontId="0" numFmtId="0" xfId="0" applyBorder="1" applyFont="1"/>
    <xf borderId="5" fillId="14" fontId="0" numFmtId="0" xfId="0" applyBorder="1" applyFont="1"/>
    <xf borderId="0" fillId="0" fontId="0" numFmtId="9" xfId="0" applyFont="1" applyNumberFormat="1"/>
    <xf quotePrefix="1" borderId="0" fillId="0" fontId="0" numFmtId="0" xfId="0" applyFont="1"/>
    <xf borderId="0" fillId="0" fontId="15" numFmtId="0" xfId="0" applyAlignment="1" applyFont="1">
      <alignment readingOrder="0"/>
    </xf>
    <xf borderId="0" fillId="0" fontId="1" numFmtId="0" xfId="0" applyFont="1"/>
    <xf borderId="1" fillId="10" fontId="1" numFmtId="0" xfId="0" applyBorder="1" applyFont="1"/>
    <xf borderId="1" fillId="15" fontId="1" numFmtId="0" xfId="0" applyBorder="1" applyFill="1" applyFont="1"/>
    <xf borderId="0" fillId="0" fontId="1" numFmtId="0" xfId="0" applyAlignment="1" applyFont="1">
      <alignment horizontal="center"/>
    </xf>
    <xf borderId="5" fillId="0" fontId="1" numFmtId="0" xfId="0" applyAlignment="1" applyBorder="1" applyFont="1">
      <alignment readingOrder="0"/>
    </xf>
    <xf borderId="5" fillId="0" fontId="16" numFmtId="0" xfId="0" applyBorder="1" applyFont="1"/>
    <xf borderId="5" fillId="0" fontId="16" numFmtId="0" xfId="0" applyAlignment="1" applyBorder="1" applyFont="1">
      <alignment readingOrder="0"/>
    </xf>
    <xf borderId="4" fillId="3" fontId="0" numFmtId="0" xfId="0" applyAlignment="1" applyBorder="1" applyFont="1">
      <alignment horizontal="center"/>
    </xf>
    <xf borderId="0" fillId="0" fontId="17" numFmtId="0" xfId="0" applyFont="1"/>
    <xf borderId="0" fillId="0" fontId="2" numFmtId="0" xfId="0" applyFont="1"/>
    <xf borderId="0" fillId="0" fontId="0" numFmtId="0" xfId="0" applyAlignment="1" applyFont="1">
      <alignment horizontal="center" shrinkToFit="0" wrapText="1"/>
    </xf>
    <xf borderId="5" fillId="5" fontId="0" numFmtId="0" xfId="0" applyBorder="1" applyFont="1"/>
    <xf borderId="5" fillId="16" fontId="0" numFmtId="0" xfId="0" applyBorder="1" applyFill="1" applyFont="1"/>
    <xf borderId="23" fillId="5" fontId="0" numFmtId="0" xfId="0" applyBorder="1" applyFont="1"/>
    <xf borderId="23" fillId="17" fontId="0" numFmtId="0" xfId="0" applyBorder="1" applyFill="1" applyFont="1"/>
    <xf borderId="20" fillId="5" fontId="0" numFmtId="0" xfId="0" applyBorder="1" applyFont="1"/>
    <xf borderId="20" fillId="17" fontId="0" numFmtId="0" xfId="0" applyBorder="1" applyFont="1"/>
    <xf borderId="21" fillId="5" fontId="0" numFmtId="0" xfId="0" applyBorder="1" applyFont="1"/>
    <xf borderId="21" fillId="17" fontId="0" numFmtId="0" xfId="0" applyBorder="1" applyFont="1"/>
    <xf borderId="1" fillId="5" fontId="0" numFmtId="0" xfId="0" applyBorder="1" applyFont="1"/>
    <xf borderId="1" fillId="17" fontId="0" numFmtId="0" xfId="0" applyBorder="1" applyFont="1"/>
    <xf borderId="5" fillId="0" fontId="0" numFmtId="0" xfId="0" applyAlignment="1" applyBorder="1" applyFont="1">
      <alignment horizontal="center"/>
    </xf>
    <xf borderId="24" fillId="0" fontId="0" numFmtId="0" xfId="0" applyAlignment="1" applyBorder="1" applyFont="1">
      <alignment horizontal="center"/>
    </xf>
    <xf borderId="25" fillId="0" fontId="1" numFmtId="0" xfId="0" applyBorder="1" applyFont="1"/>
    <xf borderId="26" fillId="0" fontId="1" numFmtId="0" xfId="0" applyBorder="1" applyFont="1"/>
    <xf borderId="27" fillId="0" fontId="0" numFmtId="0" xfId="0" applyBorder="1" applyFont="1"/>
    <xf borderId="5" fillId="10" fontId="0" numFmtId="0" xfId="0" applyAlignment="1" applyBorder="1" applyFont="1">
      <alignment horizontal="center"/>
    </xf>
    <xf borderId="0" fillId="0" fontId="0" numFmtId="0" xfId="0" applyAlignment="1" applyFont="1">
      <alignment horizontal="right"/>
    </xf>
    <xf borderId="0" fillId="0" fontId="0" numFmtId="0" xfId="0" applyFont="1"/>
    <xf borderId="28" fillId="0" fontId="0" numFmtId="0" xfId="0" applyAlignment="1" applyBorder="1" applyFont="1">
      <alignment horizontal="center" shrinkToFit="0" wrapText="1"/>
    </xf>
    <xf borderId="28" fillId="0" fontId="3" numFmtId="0" xfId="0" applyBorder="1" applyFont="1"/>
    <xf borderId="29" fillId="0" fontId="0" numFmtId="0" xfId="0" applyBorder="1" applyFont="1"/>
    <xf borderId="30" fillId="0" fontId="3" numFmtId="0" xfId="0" applyBorder="1" applyFont="1"/>
    <xf borderId="5" fillId="11" fontId="0" numFmtId="0" xfId="0" applyBorder="1" applyFont="1"/>
    <xf borderId="31" fillId="0" fontId="0" numFmtId="0" xfId="0" applyAlignment="1" applyBorder="1" applyFont="1">
      <alignment horizontal="center" shrinkToFit="0" vertical="center" wrapText="1"/>
    </xf>
    <xf borderId="32" fillId="0" fontId="3" numFmtId="0" xfId="0" applyBorder="1" applyFont="1"/>
    <xf borderId="33" fillId="0" fontId="3" numFmtId="0" xfId="0" applyBorder="1" applyFont="1"/>
    <xf borderId="5" fillId="0" fontId="1" numFmtId="164" xfId="0" applyBorder="1" applyFont="1" applyNumberFormat="1"/>
    <xf borderId="34" fillId="5" fontId="0" numFmtId="0" xfId="0" applyBorder="1" applyFont="1"/>
    <xf borderId="31" fillId="0" fontId="1" numFmtId="0" xfId="0" applyAlignment="1" applyBorder="1" applyFont="1">
      <alignment horizontal="center" shrinkToFit="0" wrapText="1"/>
    </xf>
    <xf borderId="5" fillId="8" fontId="0" numFmtId="0" xfId="0" applyBorder="1" applyFont="1"/>
    <xf borderId="35" fillId="0" fontId="0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5" fillId="0" fontId="5" numFmtId="0" xfId="0" applyAlignment="1" applyBorder="1" applyFont="1">
      <alignment readingOrder="0"/>
    </xf>
    <xf borderId="36" fillId="0" fontId="0" numFmtId="0" xfId="0" applyBorder="1" applyFont="1"/>
    <xf borderId="37" fillId="0" fontId="0" numFmtId="0" xfId="0" applyBorder="1" applyFont="1"/>
    <xf borderId="38" fillId="0" fontId="0" numFmtId="0" xfId="0" applyBorder="1" applyFont="1"/>
    <xf quotePrefix="1" borderId="0" fillId="0" fontId="0" numFmtId="2" xfId="0" applyFont="1" applyNumberFormat="1"/>
    <xf borderId="0" fillId="0" fontId="0" numFmtId="2" xfId="0" applyFont="1" applyNumberFormat="1"/>
    <xf borderId="39" fillId="0" fontId="12" numFmtId="0" xfId="0" applyAlignment="1" applyBorder="1" applyFont="1">
      <alignment readingOrder="0"/>
    </xf>
    <xf borderId="40" fillId="0" fontId="12" numFmtId="0" xfId="0" applyAlignment="1" applyBorder="1" applyFont="1">
      <alignment readingOrder="0"/>
    </xf>
    <xf borderId="41" fillId="0" fontId="5" numFmtId="0" xfId="0" applyAlignment="1" applyBorder="1" applyFont="1">
      <alignment readingOrder="0"/>
    </xf>
    <xf borderId="42" fillId="0" fontId="5" numFmtId="0" xfId="0" applyBorder="1" applyFont="1"/>
    <xf borderId="35" fillId="0" fontId="5" numFmtId="0" xfId="0" applyBorder="1" applyFont="1"/>
    <xf borderId="35" fillId="0" fontId="5" numFmtId="9" xfId="0" applyAlignment="1" applyBorder="1" applyFont="1" applyNumberFormat="1">
      <alignment readingOrder="0"/>
    </xf>
    <xf borderId="43" fillId="0" fontId="5" numFmtId="0" xfId="0" applyBorder="1" applyFont="1"/>
    <xf borderId="40" fillId="0" fontId="5" numFmtId="0" xfId="0" applyAlignment="1" applyBorder="1" applyFont="1">
      <alignment readingOrder="0"/>
    </xf>
    <xf borderId="40" fillId="0" fontId="5" numFmtId="9" xfId="0" applyAlignment="1" applyBorder="1" applyFont="1" applyNumberFormat="1">
      <alignment readingOrder="0"/>
    </xf>
    <xf borderId="44" fillId="0" fontId="5" numFmtId="0" xfId="0" applyBorder="1" applyFont="1"/>
    <xf borderId="0" fillId="0" fontId="5" numFmtId="9" xfId="0" applyAlignment="1" applyFont="1" applyNumberFormat="1">
      <alignment readingOrder="0"/>
    </xf>
    <xf borderId="35" fillId="0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304800</xdr:colOff>
      <xdr:row>2</xdr:row>
      <xdr:rowOff>0</xdr:rowOff>
    </xdr:from>
    <xdr:ext cx="381000" cy="428625"/>
    <xdr:grpSp>
      <xdr:nvGrpSpPr>
        <xdr:cNvPr id="2" name="Shape 2"/>
        <xdr:cNvGrpSpPr/>
      </xdr:nvGrpSpPr>
      <xdr:grpSpPr>
        <a:xfrm>
          <a:off x="5160263" y="3570450"/>
          <a:ext cx="371475" cy="419100"/>
          <a:chOff x="5160263" y="3570450"/>
          <a:chExt cx="371475" cy="419100"/>
        </a:xfrm>
      </xdr:grpSpPr>
      <xdr:cxnSp>
        <xdr:nvCxnSpPr>
          <xdr:cNvPr id="3" name="Shape 3"/>
          <xdr:cNvCxnSpPr/>
        </xdr:nvCxnSpPr>
        <xdr:spPr>
          <a:xfrm flipH="1">
            <a:off x="5160263" y="3570450"/>
            <a:ext cx="371475" cy="4191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12</xdr:col>
      <xdr:colOff>466725</xdr:colOff>
      <xdr:row>2</xdr:row>
      <xdr:rowOff>9525</xdr:rowOff>
    </xdr:from>
    <xdr:ext cx="466725" cy="400050"/>
    <xdr:grpSp>
      <xdr:nvGrpSpPr>
        <xdr:cNvPr id="2" name="Shape 2"/>
        <xdr:cNvGrpSpPr/>
      </xdr:nvGrpSpPr>
      <xdr:grpSpPr>
        <a:xfrm>
          <a:off x="5117400" y="3579975"/>
          <a:ext cx="457200" cy="400050"/>
          <a:chOff x="5117400" y="3579975"/>
          <a:chExt cx="457200" cy="400050"/>
        </a:xfrm>
      </xdr:grpSpPr>
      <xdr:cxnSp>
        <xdr:nvCxnSpPr>
          <xdr:cNvPr id="4" name="Shape 4"/>
          <xdr:cNvCxnSpPr/>
        </xdr:nvCxnSpPr>
        <xdr:spPr>
          <a:xfrm>
            <a:off x="5117400" y="3579975"/>
            <a:ext cx="457200" cy="40005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10</xdr:col>
      <xdr:colOff>295275</xdr:colOff>
      <xdr:row>4</xdr:row>
      <xdr:rowOff>171450</xdr:rowOff>
    </xdr:from>
    <xdr:ext cx="381000" cy="438150"/>
    <xdr:grpSp>
      <xdr:nvGrpSpPr>
        <xdr:cNvPr id="2" name="Shape 2"/>
        <xdr:cNvGrpSpPr/>
      </xdr:nvGrpSpPr>
      <xdr:grpSpPr>
        <a:xfrm>
          <a:off x="5160263" y="3565688"/>
          <a:ext cx="371475" cy="428625"/>
          <a:chOff x="5160263" y="3565688"/>
          <a:chExt cx="371475" cy="428625"/>
        </a:xfrm>
      </xdr:grpSpPr>
      <xdr:cxnSp>
        <xdr:nvCxnSpPr>
          <xdr:cNvPr id="5" name="Shape 5"/>
          <xdr:cNvCxnSpPr/>
        </xdr:nvCxnSpPr>
        <xdr:spPr>
          <a:xfrm flipH="1">
            <a:off x="5160263" y="3565688"/>
            <a:ext cx="371475" cy="4286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11</xdr:col>
      <xdr:colOff>285750</xdr:colOff>
      <xdr:row>4</xdr:row>
      <xdr:rowOff>161925</xdr:rowOff>
    </xdr:from>
    <xdr:ext cx="419100" cy="485775"/>
    <xdr:grpSp>
      <xdr:nvGrpSpPr>
        <xdr:cNvPr id="2" name="Shape 2"/>
        <xdr:cNvGrpSpPr/>
      </xdr:nvGrpSpPr>
      <xdr:grpSpPr>
        <a:xfrm>
          <a:off x="5141213" y="3541875"/>
          <a:ext cx="409575" cy="476250"/>
          <a:chOff x="5141213" y="3541875"/>
          <a:chExt cx="409575" cy="476250"/>
        </a:xfrm>
      </xdr:grpSpPr>
      <xdr:cxnSp>
        <xdr:nvCxnSpPr>
          <xdr:cNvPr id="6" name="Shape 6"/>
          <xdr:cNvCxnSpPr/>
        </xdr:nvCxnSpPr>
        <xdr:spPr>
          <a:xfrm>
            <a:off x="5141213" y="3541875"/>
            <a:ext cx="409575" cy="47625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12</xdr:col>
      <xdr:colOff>400050</xdr:colOff>
      <xdr:row>5</xdr:row>
      <xdr:rowOff>0</xdr:rowOff>
    </xdr:from>
    <xdr:ext cx="381000" cy="428625"/>
    <xdr:grpSp>
      <xdr:nvGrpSpPr>
        <xdr:cNvPr id="2" name="Shape 2"/>
        <xdr:cNvGrpSpPr/>
      </xdr:nvGrpSpPr>
      <xdr:grpSpPr>
        <a:xfrm>
          <a:off x="5160263" y="3570450"/>
          <a:ext cx="371475" cy="419100"/>
          <a:chOff x="5160263" y="3570450"/>
          <a:chExt cx="371475" cy="419100"/>
        </a:xfrm>
      </xdr:grpSpPr>
      <xdr:cxnSp>
        <xdr:nvCxnSpPr>
          <xdr:cNvPr id="7" name="Shape 7"/>
          <xdr:cNvCxnSpPr/>
        </xdr:nvCxnSpPr>
        <xdr:spPr>
          <a:xfrm flipH="1">
            <a:off x="5160263" y="3570450"/>
            <a:ext cx="371475" cy="4191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13</xdr:col>
      <xdr:colOff>381000</xdr:colOff>
      <xdr:row>5</xdr:row>
      <xdr:rowOff>0</xdr:rowOff>
    </xdr:from>
    <xdr:ext cx="419100" cy="466725"/>
    <xdr:grpSp>
      <xdr:nvGrpSpPr>
        <xdr:cNvPr id="2" name="Shape 2"/>
        <xdr:cNvGrpSpPr/>
      </xdr:nvGrpSpPr>
      <xdr:grpSpPr>
        <a:xfrm>
          <a:off x="5141213" y="3551400"/>
          <a:ext cx="409575" cy="457200"/>
          <a:chOff x="5141213" y="3551400"/>
          <a:chExt cx="409575" cy="457200"/>
        </a:xfrm>
      </xdr:grpSpPr>
      <xdr:cxnSp>
        <xdr:nvCxnSpPr>
          <xdr:cNvPr id="8" name="Shape 8"/>
          <xdr:cNvCxnSpPr/>
        </xdr:nvCxnSpPr>
        <xdr:spPr>
          <a:xfrm>
            <a:off x="5141213" y="3551400"/>
            <a:ext cx="409575" cy="4572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11</xdr:col>
      <xdr:colOff>361950</xdr:colOff>
      <xdr:row>4</xdr:row>
      <xdr:rowOff>152400</xdr:rowOff>
    </xdr:from>
    <xdr:ext cx="1485900" cy="409575"/>
    <xdr:sp>
      <xdr:nvSpPr>
        <xdr:cNvPr id="9" name="Shape 9"/>
        <xdr:cNvSpPr txBox="1"/>
      </xdr:nvSpPr>
      <xdr:spPr>
        <a:xfrm>
          <a:off x="4607813" y="3579975"/>
          <a:ext cx="1476375" cy="4000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ECONOMICS</a:t>
          </a:r>
          <a:endParaRPr sz="1400"/>
        </a:p>
      </xdr:txBody>
    </xdr:sp>
    <xdr:clientData fLocksWithSheet="0"/>
  </xdr:oneCellAnchor>
  <xdr:oneCellAnchor>
    <xdr:from>
      <xdr:col>13</xdr:col>
      <xdr:colOff>485775</xdr:colOff>
      <xdr:row>4</xdr:row>
      <xdr:rowOff>142875</xdr:rowOff>
    </xdr:from>
    <xdr:ext cx="1485900" cy="409575"/>
    <xdr:sp>
      <xdr:nvSpPr>
        <xdr:cNvPr id="10" name="Shape 10"/>
        <xdr:cNvSpPr txBox="1"/>
      </xdr:nvSpPr>
      <xdr:spPr>
        <a:xfrm>
          <a:off x="4607813" y="3579975"/>
          <a:ext cx="1476375" cy="4000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ECONOMICS</a:t>
          </a:r>
          <a:endParaRPr sz="1400"/>
        </a:p>
      </xdr:txBody>
    </xdr:sp>
    <xdr:clientData fLocksWithSheet="0"/>
  </xdr:oneCellAnchor>
  <xdr:oneCellAnchor>
    <xdr:from>
      <xdr:col>12</xdr:col>
      <xdr:colOff>381000</xdr:colOff>
      <xdr:row>5</xdr:row>
      <xdr:rowOff>161925</xdr:rowOff>
    </xdr:from>
    <xdr:ext cx="1485900" cy="409575"/>
    <xdr:sp>
      <xdr:nvSpPr>
        <xdr:cNvPr id="11" name="Shape 11"/>
        <xdr:cNvSpPr txBox="1"/>
      </xdr:nvSpPr>
      <xdr:spPr>
        <a:xfrm>
          <a:off x="4607813" y="3579975"/>
          <a:ext cx="1476375" cy="4000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STATISTICS</a:t>
          </a:r>
          <a:endParaRPr sz="1400"/>
        </a:p>
      </xdr:txBody>
    </xdr:sp>
    <xdr:clientData fLocksWithSheet="0"/>
  </xdr:oneCellAnchor>
  <xdr:oneCellAnchor>
    <xdr:from>
      <xdr:col>11</xdr:col>
      <xdr:colOff>381000</xdr:colOff>
      <xdr:row>8</xdr:row>
      <xdr:rowOff>0</xdr:rowOff>
    </xdr:from>
    <xdr:ext cx="381000" cy="428625"/>
    <xdr:grpSp>
      <xdr:nvGrpSpPr>
        <xdr:cNvPr id="2" name="Shape 2"/>
        <xdr:cNvGrpSpPr/>
      </xdr:nvGrpSpPr>
      <xdr:grpSpPr>
        <a:xfrm>
          <a:off x="5160263" y="3570450"/>
          <a:ext cx="371475" cy="419100"/>
          <a:chOff x="5160263" y="3570450"/>
          <a:chExt cx="371475" cy="419100"/>
        </a:xfrm>
      </xdr:grpSpPr>
      <xdr:cxnSp>
        <xdr:nvCxnSpPr>
          <xdr:cNvPr id="7" name="Shape 7"/>
          <xdr:cNvCxnSpPr/>
        </xdr:nvCxnSpPr>
        <xdr:spPr>
          <a:xfrm flipH="1">
            <a:off x="5160263" y="3570450"/>
            <a:ext cx="371475" cy="4191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12</xdr:col>
      <xdr:colOff>381000</xdr:colOff>
      <xdr:row>7</xdr:row>
      <xdr:rowOff>171450</xdr:rowOff>
    </xdr:from>
    <xdr:ext cx="419100" cy="485775"/>
    <xdr:grpSp>
      <xdr:nvGrpSpPr>
        <xdr:cNvPr id="2" name="Shape 2"/>
        <xdr:cNvGrpSpPr/>
      </xdr:nvGrpSpPr>
      <xdr:grpSpPr>
        <a:xfrm>
          <a:off x="5141213" y="3541875"/>
          <a:ext cx="409575" cy="476250"/>
          <a:chOff x="5141213" y="3541875"/>
          <a:chExt cx="409575" cy="476250"/>
        </a:xfrm>
      </xdr:grpSpPr>
      <xdr:cxnSp>
        <xdr:nvCxnSpPr>
          <xdr:cNvPr id="12" name="Shape 12"/>
          <xdr:cNvCxnSpPr/>
        </xdr:nvCxnSpPr>
        <xdr:spPr>
          <a:xfrm>
            <a:off x="5141213" y="3541875"/>
            <a:ext cx="409575" cy="47625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372350" cy="58102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26</xdr:col>
      <xdr:colOff>285750</xdr:colOff>
      <xdr:row>6</xdr:row>
      <xdr:rowOff>0</xdr:rowOff>
    </xdr:from>
    <xdr:ext cx="1266825" cy="409575"/>
    <xdr:sp>
      <xdr:nvSpPr>
        <xdr:cNvPr id="13" name="Shape 13"/>
        <xdr:cNvSpPr txBox="1"/>
      </xdr:nvSpPr>
      <xdr:spPr>
        <a:xfrm>
          <a:off x="4712588" y="3575213"/>
          <a:ext cx="1266825" cy="409575"/>
        </a:xfrm>
        <a:prstGeom prst="rect">
          <a:avLst/>
        </a:prstGeom>
        <a:solidFill>
          <a:schemeClr val="accent2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YES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32</xdr:col>
      <xdr:colOff>323850</xdr:colOff>
      <xdr:row>6</xdr:row>
      <xdr:rowOff>47625</xdr:rowOff>
    </xdr:from>
    <xdr:ext cx="1266825" cy="409575"/>
    <xdr:sp>
      <xdr:nvSpPr>
        <xdr:cNvPr id="14" name="Shape 14"/>
        <xdr:cNvSpPr txBox="1"/>
      </xdr:nvSpPr>
      <xdr:spPr>
        <a:xfrm>
          <a:off x="4712588" y="3575213"/>
          <a:ext cx="1266825" cy="409575"/>
        </a:xfrm>
        <a:prstGeom prst="rect">
          <a:avLst/>
        </a:prstGeom>
        <a:solidFill>
          <a:schemeClr val="lt2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NO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27</xdr:col>
      <xdr:colOff>161925</xdr:colOff>
      <xdr:row>2</xdr:row>
      <xdr:rowOff>123825</xdr:rowOff>
    </xdr:from>
    <xdr:ext cx="4162425" cy="885825"/>
    <xdr:sp>
      <xdr:nvSpPr>
        <xdr:cNvPr id="15" name="Shape 15"/>
        <xdr:cNvSpPr/>
      </xdr:nvSpPr>
      <xdr:spPr>
        <a:xfrm>
          <a:off x="3274313" y="3346613"/>
          <a:ext cx="4143375" cy="866775"/>
        </a:xfrm>
        <a:prstGeom prst="ellipse">
          <a:avLst/>
        </a:prstGeom>
        <a:noFill/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33</xdr:col>
      <xdr:colOff>590550</xdr:colOff>
      <xdr:row>2</xdr:row>
      <xdr:rowOff>123825</xdr:rowOff>
    </xdr:from>
    <xdr:ext cx="1276350" cy="361950"/>
    <xdr:sp>
      <xdr:nvSpPr>
        <xdr:cNvPr id="16" name="Shape 16"/>
        <xdr:cNvSpPr txBox="1"/>
      </xdr:nvSpPr>
      <xdr:spPr>
        <a:xfrm>
          <a:off x="4712588" y="3603788"/>
          <a:ext cx="1266825" cy="352425"/>
        </a:xfrm>
        <a:prstGeom prst="rect">
          <a:avLst/>
        </a:prstGeom>
        <a:solidFill>
          <a:srgbClr val="C4E0B2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ROOT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NODE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31</xdr:col>
      <xdr:colOff>28575</xdr:colOff>
      <xdr:row>22</xdr:row>
      <xdr:rowOff>104775</xdr:rowOff>
    </xdr:from>
    <xdr:ext cx="1266825" cy="361950"/>
    <xdr:sp>
      <xdr:nvSpPr>
        <xdr:cNvPr id="17" name="Shape 17"/>
        <xdr:cNvSpPr txBox="1"/>
      </xdr:nvSpPr>
      <xdr:spPr>
        <a:xfrm>
          <a:off x="4712588" y="3603788"/>
          <a:ext cx="1266825" cy="352425"/>
        </a:xfrm>
        <a:prstGeom prst="rect">
          <a:avLst/>
        </a:prstGeom>
        <a:solidFill>
          <a:srgbClr val="C4E0B2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TERMINAL NODE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29</xdr:col>
      <xdr:colOff>514350</xdr:colOff>
      <xdr:row>10</xdr:row>
      <xdr:rowOff>114300</xdr:rowOff>
    </xdr:from>
    <xdr:ext cx="1266825" cy="361950"/>
    <xdr:sp>
      <xdr:nvSpPr>
        <xdr:cNvPr id="18" name="Shape 18"/>
        <xdr:cNvSpPr txBox="1"/>
      </xdr:nvSpPr>
      <xdr:spPr>
        <a:xfrm>
          <a:off x="4712588" y="3603788"/>
          <a:ext cx="1266825" cy="352425"/>
        </a:xfrm>
        <a:prstGeom prst="rect">
          <a:avLst/>
        </a:prstGeom>
        <a:solidFill>
          <a:srgbClr val="C4E0B2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DECISION NODE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26</xdr:col>
      <xdr:colOff>485775</xdr:colOff>
      <xdr:row>9</xdr:row>
      <xdr:rowOff>152400</xdr:rowOff>
    </xdr:from>
    <xdr:ext cx="3562350" cy="628650"/>
    <xdr:sp>
      <xdr:nvSpPr>
        <xdr:cNvPr id="19" name="Shape 19"/>
        <xdr:cNvSpPr/>
      </xdr:nvSpPr>
      <xdr:spPr>
        <a:xfrm>
          <a:off x="3574350" y="3470438"/>
          <a:ext cx="3543300" cy="619125"/>
        </a:xfrm>
        <a:prstGeom prst="ellipse">
          <a:avLst/>
        </a:prstGeom>
        <a:noFill/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28</xdr:col>
      <xdr:colOff>342900</xdr:colOff>
      <xdr:row>20</xdr:row>
      <xdr:rowOff>133350</xdr:rowOff>
    </xdr:from>
    <xdr:ext cx="3562350" cy="885825"/>
    <xdr:sp>
      <xdr:nvSpPr>
        <xdr:cNvPr id="20" name="Shape 20"/>
        <xdr:cNvSpPr/>
      </xdr:nvSpPr>
      <xdr:spPr>
        <a:xfrm>
          <a:off x="3574350" y="3346613"/>
          <a:ext cx="3543300" cy="866775"/>
        </a:xfrm>
        <a:prstGeom prst="ellipse">
          <a:avLst/>
        </a:prstGeom>
        <a:noFill/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8048625" cy="4095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20</xdr:row>
      <xdr:rowOff>0</xdr:rowOff>
    </xdr:from>
    <xdr:ext cx="8029575" cy="44005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180975</xdr:colOff>
      <xdr:row>1</xdr:row>
      <xdr:rowOff>276225</xdr:rowOff>
    </xdr:from>
    <xdr:ext cx="6315075" cy="4533900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9.14"/>
    <col customWidth="1" min="5" max="5" width="12.14"/>
    <col customWidth="1" min="6" max="6" width="9.14"/>
    <col customWidth="1" min="7" max="10" width="18.43"/>
    <col customWidth="1" min="11" max="12" width="14.43"/>
    <col customWidth="1" min="13" max="13" width="20.57"/>
    <col customWidth="1" min="14" max="22" width="9.14"/>
    <col customWidth="1" min="23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 t="s">
        <v>1</v>
      </c>
      <c r="N2" s="1"/>
      <c r="O2" s="1"/>
      <c r="P2" s="1" t="s">
        <v>2</v>
      </c>
      <c r="Q2" s="1"/>
      <c r="R2" s="1"/>
      <c r="S2" s="1" t="s">
        <v>1</v>
      </c>
      <c r="T2" s="1" t="s">
        <v>3</v>
      </c>
      <c r="U2" s="1" t="s">
        <v>4</v>
      </c>
      <c r="V2" s="1" t="s">
        <v>5</v>
      </c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 t="s">
        <v>6</v>
      </c>
      <c r="M3" s="1"/>
      <c r="N3" s="1" t="s">
        <v>7</v>
      </c>
      <c r="O3" s="1"/>
      <c r="P3" s="1"/>
      <c r="Q3" s="1"/>
      <c r="R3" s="1"/>
      <c r="S3" s="1"/>
      <c r="T3" s="1"/>
      <c r="U3" s="1"/>
      <c r="V3" s="1" t="s">
        <v>8</v>
      </c>
      <c r="W3" s="1"/>
      <c r="X3" s="1"/>
      <c r="Y3" s="1"/>
      <c r="Z3" s="1"/>
    </row>
    <row r="4">
      <c r="A4" s="1" t="s">
        <v>9</v>
      </c>
      <c r="B4" s="1"/>
      <c r="C4" s="1" t="s">
        <v>10</v>
      </c>
      <c r="D4" s="1"/>
      <c r="E4" s="1"/>
      <c r="F4" s="1" t="s">
        <v>11</v>
      </c>
      <c r="G4" s="1" t="s">
        <v>12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 t="s">
        <v>13</v>
      </c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 t="s">
        <v>3</v>
      </c>
      <c r="M5" s="1"/>
      <c r="N5" s="1" t="s">
        <v>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14</v>
      </c>
      <c r="B6" s="1"/>
      <c r="C6" s="1" t="s">
        <v>15</v>
      </c>
      <c r="D6" s="1"/>
      <c r="E6" s="1"/>
      <c r="F6" s="1"/>
      <c r="G6" s="1" t="s">
        <v>11</v>
      </c>
      <c r="H6" s="1" t="s">
        <v>12</v>
      </c>
      <c r="I6" s="1"/>
      <c r="J6" s="1"/>
      <c r="K6" s="1" t="s">
        <v>16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 t="s">
        <v>17</v>
      </c>
      <c r="D7" s="1"/>
      <c r="E7" s="1"/>
      <c r="F7" s="1"/>
      <c r="G7" s="1" t="s">
        <v>11</v>
      </c>
      <c r="H7" s="1" t="s">
        <v>11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 t="s">
        <v>18</v>
      </c>
      <c r="D8" s="1"/>
      <c r="E8" s="1"/>
      <c r="F8" s="1"/>
      <c r="G8" s="1" t="s">
        <v>11</v>
      </c>
      <c r="H8" s="1" t="s">
        <v>11</v>
      </c>
      <c r="I8" s="1"/>
      <c r="J8" s="1"/>
      <c r="K8" s="1" t="s">
        <v>19</v>
      </c>
      <c r="L8" s="1"/>
      <c r="M8" s="1" t="s">
        <v>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 t="s">
        <v>20</v>
      </c>
      <c r="M9" s="1"/>
      <c r="N9" s="1" t="s">
        <v>21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19</v>
      </c>
      <c r="M11" s="1"/>
      <c r="N11" s="1" t="s">
        <v>22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3" t="s">
        <v>23</v>
      </c>
      <c r="H16" s="4" t="s">
        <v>24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4" t="s">
        <v>25</v>
      </c>
      <c r="H18" s="4" t="s">
        <v>26</v>
      </c>
      <c r="I18" s="4" t="s">
        <v>27</v>
      </c>
      <c r="J18" s="4" t="s">
        <v>28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4" t="s">
        <v>29</v>
      </c>
      <c r="H19" s="4" t="s">
        <v>30</v>
      </c>
      <c r="I19" s="4" t="s">
        <v>31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4">
        <v>20.0</v>
      </c>
      <c r="H20" s="4" t="s">
        <v>32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4">
        <v>15.0</v>
      </c>
      <c r="H21" s="4" t="s">
        <v>33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4">
        <v>10.0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3" t="s">
        <v>34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4" t="s">
        <v>35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3" t="s">
        <v>36</v>
      </c>
      <c r="F29" s="1"/>
      <c r="G29" s="4" t="s">
        <v>37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5">
        <v>1.0</v>
      </c>
      <c r="F31" s="1"/>
      <c r="G31" s="5">
        <v>0.3</v>
      </c>
      <c r="H31" s="4" t="s">
        <v>38</v>
      </c>
      <c r="I31" s="4" t="s">
        <v>39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5">
        <v>0.7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3" t="s">
        <v>40</v>
      </c>
      <c r="K35" s="6" t="s">
        <v>41</v>
      </c>
      <c r="L35" s="3" t="s">
        <v>42</v>
      </c>
      <c r="M35" s="6" t="s">
        <v>43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7"/>
      <c r="H36" s="7"/>
      <c r="I36" s="7"/>
      <c r="J36" s="8" t="s">
        <v>44</v>
      </c>
      <c r="K36" s="9"/>
      <c r="L36" s="8" t="s">
        <v>44</v>
      </c>
      <c r="M36" s="9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0"/>
      <c r="G37" s="11" t="s">
        <v>36</v>
      </c>
      <c r="H37" s="12" t="s">
        <v>45</v>
      </c>
      <c r="I37" s="13"/>
      <c r="J37" s="14">
        <v>0.6</v>
      </c>
      <c r="K37" s="9"/>
      <c r="L37" s="15">
        <v>0.99</v>
      </c>
      <c r="M37" s="9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0"/>
      <c r="G38" s="11" t="s">
        <v>46</v>
      </c>
      <c r="H38" s="12" t="s">
        <v>47</v>
      </c>
      <c r="I38" s="13"/>
      <c r="J38" s="14">
        <v>0.61</v>
      </c>
      <c r="K38" s="16"/>
      <c r="L38" s="15">
        <v>0.7</v>
      </c>
      <c r="M38" s="16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7" t="s">
        <v>48</v>
      </c>
      <c r="H39" s="17" t="s">
        <v>49</v>
      </c>
      <c r="I39" s="18"/>
      <c r="J39" s="17" t="s">
        <v>50</v>
      </c>
      <c r="K39" s="1"/>
      <c r="L39" s="18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3" t="s">
        <v>51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H43" s="1"/>
      <c r="I43" s="3" t="s">
        <v>52</v>
      </c>
      <c r="J43" s="5">
        <v>1.0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H45" s="1"/>
      <c r="I45" s="1"/>
      <c r="J45" s="4" t="s">
        <v>53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H46" s="1"/>
      <c r="I46" s="1"/>
      <c r="J46" s="19" t="s">
        <v>54</v>
      </c>
      <c r="K46" s="19" t="s">
        <v>55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H47" s="4" t="s">
        <v>56</v>
      </c>
      <c r="I47" s="20" t="s">
        <v>54</v>
      </c>
      <c r="J47" s="11">
        <v>75.0</v>
      </c>
      <c r="K47" s="11">
        <v>0.0</v>
      </c>
      <c r="L47" s="21" t="s">
        <v>57</v>
      </c>
      <c r="M47" s="3" t="s">
        <v>58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H48" s="1"/>
      <c r="I48" s="20" t="s">
        <v>55</v>
      </c>
      <c r="J48" s="11">
        <v>0.0</v>
      </c>
      <c r="K48" s="11">
        <v>87.0</v>
      </c>
      <c r="L48" s="21" t="s">
        <v>59</v>
      </c>
      <c r="M48" s="3" t="s">
        <v>60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H49" s="1"/>
      <c r="I49" s="1"/>
      <c r="J49" s="3" t="s">
        <v>51</v>
      </c>
      <c r="K49" s="2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H50" s="1"/>
      <c r="I50" s="10"/>
      <c r="J50" s="23" t="s">
        <v>61</v>
      </c>
      <c r="K50" s="24">
        <f>(J47+K48)/SUM(J47:K47,J48:K48)</f>
        <v>1</v>
      </c>
      <c r="L50" s="25" t="s">
        <v>62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26"/>
      <c r="H51" s="1"/>
      <c r="I51" s="10"/>
      <c r="J51" s="23" t="s">
        <v>63</v>
      </c>
      <c r="K51" s="24">
        <f>J47/(J47+K47)</f>
        <v>1</v>
      </c>
      <c r="L51" s="27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0"/>
      <c r="J52" s="23" t="s">
        <v>64</v>
      </c>
      <c r="K52" s="24">
        <f>K48/(K48+J48)</f>
        <v>1</v>
      </c>
      <c r="L52" s="27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8"/>
      <c r="K53" s="18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3" t="s">
        <v>65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9" t="s">
        <v>54</v>
      </c>
      <c r="K56" s="19" t="s">
        <v>55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28" t="s">
        <v>66</v>
      </c>
      <c r="H57" s="1"/>
      <c r="I57" s="20" t="s">
        <v>54</v>
      </c>
      <c r="J57" s="29">
        <v>29.0</v>
      </c>
      <c r="K57" s="29">
        <v>16.0</v>
      </c>
      <c r="L57" s="21" t="s">
        <v>57</v>
      </c>
      <c r="M57" s="3" t="s">
        <v>58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28" t="s">
        <v>67</v>
      </c>
      <c r="H58" s="1"/>
      <c r="I58" s="20" t="s">
        <v>55</v>
      </c>
      <c r="J58" s="29">
        <v>15.0</v>
      </c>
      <c r="K58" s="29">
        <v>48.0</v>
      </c>
      <c r="L58" s="21" t="s">
        <v>59</v>
      </c>
      <c r="M58" s="3" t="s">
        <v>60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28" t="s">
        <v>68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28" t="s">
        <v>69</v>
      </c>
      <c r="H60" s="1"/>
      <c r="I60" s="1"/>
      <c r="J60" s="3" t="s">
        <v>70</v>
      </c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28" t="s">
        <v>71</v>
      </c>
      <c r="H61" s="1"/>
      <c r="I61" s="1"/>
      <c r="J61" s="23" t="s">
        <v>61</v>
      </c>
      <c r="K61" s="24">
        <f>(J57+K58)/SUM(J57:K57,J58:K58)</f>
        <v>0.712962963</v>
      </c>
      <c r="L61" s="30">
        <f>K61-K50</f>
        <v>-0.287037037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28" t="s">
        <v>72</v>
      </c>
      <c r="H62" s="4" t="s">
        <v>73</v>
      </c>
      <c r="I62" s="4"/>
      <c r="J62" s="23" t="s">
        <v>63</v>
      </c>
      <c r="K62" s="24">
        <f>J57/(J57+K57)</f>
        <v>0.6444444444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28" t="s">
        <v>74</v>
      </c>
      <c r="H63" s="1"/>
      <c r="I63" s="4"/>
      <c r="J63" s="23" t="s">
        <v>64</v>
      </c>
      <c r="K63" s="24">
        <f>K58/(K58+J58)</f>
        <v>0.7619047619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4"/>
      <c r="K65" s="4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4" t="s">
        <v>75</v>
      </c>
      <c r="K66" s="4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3" t="s">
        <v>51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4" t="s">
        <v>53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9" t="s">
        <v>54</v>
      </c>
      <c r="K69" s="19" t="s">
        <v>55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4" t="s">
        <v>56</v>
      </c>
      <c r="I70" s="20" t="s">
        <v>54</v>
      </c>
      <c r="J70" s="11">
        <v>53.0</v>
      </c>
      <c r="K70" s="11">
        <v>33.0</v>
      </c>
      <c r="L70" s="21" t="s">
        <v>57</v>
      </c>
      <c r="M70" s="3" t="s">
        <v>58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20" t="s">
        <v>55</v>
      </c>
      <c r="J71" s="11">
        <v>22.0</v>
      </c>
      <c r="K71" s="11">
        <v>54.0</v>
      </c>
      <c r="L71" s="21" t="s">
        <v>59</v>
      </c>
      <c r="M71" s="3" t="s">
        <v>60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3" t="s">
        <v>51</v>
      </c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31" t="s">
        <v>66</v>
      </c>
      <c r="H73" s="1"/>
      <c r="I73" s="10"/>
      <c r="J73" s="23" t="s">
        <v>61</v>
      </c>
      <c r="K73" s="24">
        <f>(J70+K71)/SUM(J70:K70,J71:K71)</f>
        <v>0.6604938272</v>
      </c>
      <c r="L73" s="25" t="s">
        <v>62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4" t="s">
        <v>76</v>
      </c>
      <c r="H74" s="1"/>
      <c r="I74" s="10"/>
      <c r="J74" s="23" t="s">
        <v>63</v>
      </c>
      <c r="K74" s="24">
        <f>J70/(J70+K70)</f>
        <v>0.6162790698</v>
      </c>
      <c r="L74" s="27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4" t="s">
        <v>77</v>
      </c>
      <c r="H75" s="1"/>
      <c r="I75" s="10"/>
      <c r="J75" s="23" t="s">
        <v>64</v>
      </c>
      <c r="K75" s="24">
        <f>K71/(K71+J71)</f>
        <v>0.7105263158</v>
      </c>
      <c r="L75" s="27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3" t="s">
        <v>65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4" t="s">
        <v>53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9" t="s">
        <v>54</v>
      </c>
      <c r="K80" s="19" t="s">
        <v>55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4" t="s">
        <v>56</v>
      </c>
      <c r="I81" s="20" t="s">
        <v>54</v>
      </c>
      <c r="J81" s="11">
        <v>27.0</v>
      </c>
      <c r="K81" s="11">
        <v>25.0</v>
      </c>
      <c r="L81" s="21" t="s">
        <v>57</v>
      </c>
      <c r="M81" s="3" t="s">
        <v>58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31" t="s">
        <v>78</v>
      </c>
      <c r="H82" s="1"/>
      <c r="I82" s="20" t="s">
        <v>55</v>
      </c>
      <c r="J82" s="11">
        <v>18.0</v>
      </c>
      <c r="K82" s="11">
        <v>38.0</v>
      </c>
      <c r="L82" s="21" t="s">
        <v>59</v>
      </c>
      <c r="M82" s="3" t="s">
        <v>60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3"/>
      <c r="K83" s="2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4" t="s">
        <v>79</v>
      </c>
      <c r="H84" s="1"/>
      <c r="I84" s="10"/>
      <c r="J84" s="23" t="s">
        <v>61</v>
      </c>
      <c r="K84" s="24">
        <f>(J81+K82)/SUM(J81:K81,J82:K82)</f>
        <v>0.6018518519</v>
      </c>
      <c r="L84" s="30">
        <f>K84-K73</f>
        <v>-0.05864197531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0"/>
      <c r="J85" s="23" t="s">
        <v>63</v>
      </c>
      <c r="K85" s="24">
        <f>J81/(J81+K81)</f>
        <v>0.5192307692</v>
      </c>
      <c r="L85" s="27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0"/>
      <c r="J86" s="23" t="s">
        <v>64</v>
      </c>
      <c r="K86" s="24">
        <f>K82/(K82+J82)</f>
        <v>0.6785714286</v>
      </c>
      <c r="L86" s="27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$S$2:$V$4"/>
  <mergeCells count="4">
    <mergeCell ref="K35:K38"/>
    <mergeCell ref="M35:M38"/>
    <mergeCell ref="H37:I37"/>
    <mergeCell ref="H38:I38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86"/>
    <col customWidth="1" min="2" max="2" width="21.14"/>
    <col customWidth="1" min="3" max="3" width="8.71"/>
    <col customWidth="1" min="4" max="4" width="23.57"/>
    <col customWidth="1" min="5" max="5" width="48.86"/>
    <col customWidth="1" min="6" max="6" width="38.43"/>
    <col customWidth="1" min="7" max="7" width="9.71"/>
    <col customWidth="1" min="8" max="26" width="8.71"/>
  </cols>
  <sheetData>
    <row r="1">
      <c r="A1" s="93" t="s">
        <v>321</v>
      </c>
      <c r="E1" s="60" t="s">
        <v>322</v>
      </c>
    </row>
    <row r="2">
      <c r="A2" s="60" t="s">
        <v>5</v>
      </c>
      <c r="B2" s="60" t="s">
        <v>323</v>
      </c>
      <c r="C2" s="88" t="s">
        <v>324</v>
      </c>
      <c r="E2" s="60" t="s">
        <v>325</v>
      </c>
      <c r="F2" s="88" t="s">
        <v>326</v>
      </c>
    </row>
    <row r="3">
      <c r="A3" s="60" t="s">
        <v>327</v>
      </c>
      <c r="C3" s="60" t="s">
        <v>244</v>
      </c>
      <c r="E3" s="60" t="s">
        <v>328</v>
      </c>
    </row>
    <row r="4">
      <c r="E4" s="81" t="s">
        <v>329</v>
      </c>
      <c r="F4" s="94" t="s">
        <v>330</v>
      </c>
      <c r="G4" s="60" t="s">
        <v>331</v>
      </c>
    </row>
    <row r="5">
      <c r="A5" s="80" t="s">
        <v>332</v>
      </c>
      <c r="E5" s="95" t="s">
        <v>333</v>
      </c>
      <c r="F5" s="96" t="s">
        <v>334</v>
      </c>
    </row>
    <row r="6">
      <c r="A6" s="97" t="s">
        <v>335</v>
      </c>
      <c r="B6" s="34"/>
      <c r="C6" s="35"/>
      <c r="E6" s="60" t="s">
        <v>336</v>
      </c>
    </row>
    <row r="7">
      <c r="A7" s="98" t="s">
        <v>337</v>
      </c>
      <c r="B7" s="98" t="s">
        <v>338</v>
      </c>
      <c r="E7" s="60" t="s">
        <v>339</v>
      </c>
    </row>
    <row r="8">
      <c r="A8" s="60" t="s">
        <v>281</v>
      </c>
      <c r="B8" s="88" t="s">
        <v>340</v>
      </c>
      <c r="E8" s="99" t="s">
        <v>341</v>
      </c>
    </row>
    <row r="9">
      <c r="A9" s="60" t="s">
        <v>342</v>
      </c>
      <c r="B9" s="100" t="s">
        <v>343</v>
      </c>
      <c r="E9" s="81" t="s">
        <v>344</v>
      </c>
      <c r="F9" s="81" t="s">
        <v>334</v>
      </c>
    </row>
    <row r="10">
      <c r="A10" s="60" t="s">
        <v>345</v>
      </c>
      <c r="E10" s="101" t="s">
        <v>346</v>
      </c>
      <c r="F10" s="101" t="s">
        <v>346</v>
      </c>
    </row>
    <row r="11">
      <c r="A11" s="90" t="s">
        <v>347</v>
      </c>
      <c r="B11" s="60" t="s">
        <v>348</v>
      </c>
      <c r="E11" s="102" t="s">
        <v>349</v>
      </c>
      <c r="F11" s="102" t="s">
        <v>349</v>
      </c>
    </row>
    <row r="12">
      <c r="B12" s="60" t="s">
        <v>244</v>
      </c>
      <c r="E12" s="68" t="s">
        <v>350</v>
      </c>
      <c r="F12" s="68" t="s">
        <v>351</v>
      </c>
    </row>
    <row r="14">
      <c r="E14" s="90" t="s">
        <v>352</v>
      </c>
    </row>
    <row r="15">
      <c r="E15" s="60" t="s">
        <v>353</v>
      </c>
    </row>
    <row r="16">
      <c r="E16" s="60" t="s">
        <v>354</v>
      </c>
    </row>
    <row r="17">
      <c r="E17" s="60" t="s">
        <v>355</v>
      </c>
    </row>
    <row r="19">
      <c r="E19" s="60" t="s">
        <v>356</v>
      </c>
    </row>
    <row r="20">
      <c r="E20" s="60" t="s">
        <v>357</v>
      </c>
    </row>
    <row r="21" ht="15.75" customHeight="1">
      <c r="E21" s="60" t="s">
        <v>358</v>
      </c>
    </row>
    <row r="22" ht="15.75" customHeight="1"/>
    <row r="23" ht="15.75" customHeight="1">
      <c r="D23" s="103" t="s">
        <v>359</v>
      </c>
      <c r="E23" s="104" t="s">
        <v>360</v>
      </c>
    </row>
    <row r="24" ht="15.75" customHeight="1">
      <c r="D24" s="105" t="s">
        <v>361</v>
      </c>
      <c r="E24" s="106" t="s">
        <v>345</v>
      </c>
    </row>
    <row r="25" ht="15.75" customHeight="1">
      <c r="D25" s="105" t="s">
        <v>89</v>
      </c>
      <c r="E25" s="106" t="s">
        <v>362</v>
      </c>
    </row>
    <row r="26" ht="15.75" customHeight="1">
      <c r="D26" s="105" t="s">
        <v>363</v>
      </c>
      <c r="E26" s="106" t="s">
        <v>364</v>
      </c>
    </row>
    <row r="27" ht="15.75" customHeight="1">
      <c r="D27" s="107" t="s">
        <v>365</v>
      </c>
      <c r="E27" s="108" t="s">
        <v>366</v>
      </c>
    </row>
    <row r="28" ht="15.75" customHeight="1"/>
    <row r="29" ht="15.75" customHeight="1">
      <c r="D29" s="109" t="s">
        <v>367</v>
      </c>
      <c r="E29" s="110" t="s">
        <v>368</v>
      </c>
    </row>
    <row r="30" ht="15.75" customHeight="1">
      <c r="E30" s="110" t="s">
        <v>369</v>
      </c>
    </row>
    <row r="31" ht="15.75" customHeight="1">
      <c r="D31" s="109" t="s">
        <v>370</v>
      </c>
      <c r="E31" s="109" t="s">
        <v>371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C1"/>
    <mergeCell ref="A5:C5"/>
    <mergeCell ref="A6:C6"/>
    <mergeCell ref="B9:B10"/>
  </mergeCells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43"/>
    <col customWidth="1" min="3" max="3" width="12.0"/>
    <col customWidth="1" min="4" max="4" width="14.86"/>
    <col customWidth="1" min="5" max="6" width="8.71"/>
    <col customWidth="1" min="7" max="7" width="14.0"/>
    <col customWidth="1" min="8" max="8" width="8.71"/>
    <col customWidth="1" min="9" max="9" width="18.71"/>
    <col customWidth="1" min="10" max="10" width="17.0"/>
    <col customWidth="1" min="11" max="11" width="15.0"/>
    <col customWidth="1" min="12" max="14" width="8.71"/>
    <col customWidth="1" min="15" max="15" width="19.0"/>
    <col customWidth="1" min="16" max="16" width="62.29"/>
    <col customWidth="1" min="17" max="26" width="8.71"/>
  </cols>
  <sheetData>
    <row r="2">
      <c r="B2" s="60" t="s">
        <v>244</v>
      </c>
      <c r="C2" s="111" t="s">
        <v>5</v>
      </c>
      <c r="D2" s="111" t="s">
        <v>372</v>
      </c>
      <c r="E2" s="111" t="s">
        <v>373</v>
      </c>
      <c r="F2" s="112" t="s">
        <v>374</v>
      </c>
      <c r="G2" s="80" t="s">
        <v>375</v>
      </c>
      <c r="H2" s="60">
        <v>3.0</v>
      </c>
      <c r="K2" s="113" t="s">
        <v>152</v>
      </c>
      <c r="L2" s="114" t="s">
        <v>153</v>
      </c>
      <c r="M2" s="115"/>
    </row>
    <row r="3">
      <c r="A3" s="60">
        <f t="shared" ref="A3:A12" si="1">C3-B3</f>
        <v>0</v>
      </c>
      <c r="B3" s="60">
        <f t="shared" ref="B3:B9" si="2">C3</f>
        <v>22</v>
      </c>
      <c r="C3" s="116">
        <v>22.0</v>
      </c>
      <c r="D3" s="116">
        <v>153.0</v>
      </c>
      <c r="E3" s="116">
        <v>253.0</v>
      </c>
      <c r="F3" s="116">
        <v>247.0</v>
      </c>
      <c r="G3" s="117" t="s">
        <v>376</v>
      </c>
      <c r="H3" s="80">
        <v>10.0</v>
      </c>
      <c r="K3" s="68" t="s">
        <v>377</v>
      </c>
      <c r="L3" s="118" t="s">
        <v>377</v>
      </c>
      <c r="M3" s="119" t="s">
        <v>378</v>
      </c>
    </row>
    <row r="4">
      <c r="A4" s="60">
        <f t="shared" si="1"/>
        <v>0</v>
      </c>
      <c r="B4" s="60">
        <f t="shared" si="2"/>
        <v>15</v>
      </c>
      <c r="C4" s="116">
        <v>15.0</v>
      </c>
      <c r="D4" s="116">
        <v>160.0</v>
      </c>
      <c r="E4" s="116">
        <v>338.0</v>
      </c>
      <c r="F4" s="116">
        <v>286.0</v>
      </c>
      <c r="K4" s="68" t="s">
        <v>379</v>
      </c>
      <c r="L4" s="118" t="s">
        <v>379</v>
      </c>
      <c r="M4" s="120"/>
    </row>
    <row r="5">
      <c r="A5" s="60">
        <f t="shared" si="1"/>
        <v>0</v>
      </c>
      <c r="B5" s="60">
        <f t="shared" si="2"/>
        <v>21</v>
      </c>
      <c r="C5" s="111">
        <v>21.0</v>
      </c>
      <c r="D5" s="111">
        <v>119.0</v>
      </c>
      <c r="E5" s="111">
        <v>255.0</v>
      </c>
      <c r="F5" s="60">
        <v>111.0</v>
      </c>
      <c r="G5" s="60" t="s">
        <v>380</v>
      </c>
      <c r="K5" s="68" t="s">
        <v>381</v>
      </c>
      <c r="L5" s="118" t="s">
        <v>381</v>
      </c>
      <c r="M5" s="120"/>
    </row>
    <row r="6">
      <c r="A6" s="60">
        <f t="shared" si="1"/>
        <v>0</v>
      </c>
      <c r="B6" s="60">
        <f t="shared" si="2"/>
        <v>22</v>
      </c>
      <c r="C6" s="116">
        <v>22.0</v>
      </c>
      <c r="D6" s="116">
        <v>137.0</v>
      </c>
      <c r="E6" s="116">
        <v>372.0</v>
      </c>
      <c r="F6" s="116">
        <v>349.0</v>
      </c>
      <c r="G6" s="60" t="s">
        <v>382</v>
      </c>
      <c r="K6" s="68" t="s">
        <v>31</v>
      </c>
      <c r="L6" s="121" t="s">
        <v>31</v>
      </c>
      <c r="M6" s="122"/>
    </row>
    <row r="7">
      <c r="A7" s="60">
        <f t="shared" si="1"/>
        <v>0</v>
      </c>
      <c r="B7" s="60">
        <f t="shared" si="2"/>
        <v>27</v>
      </c>
      <c r="C7" s="116">
        <v>27.0</v>
      </c>
      <c r="D7" s="116">
        <v>114.0</v>
      </c>
      <c r="E7" s="116">
        <v>209.0</v>
      </c>
      <c r="F7" s="116">
        <v>343.0</v>
      </c>
    </row>
    <row r="8">
      <c r="A8" s="60">
        <f t="shared" si="1"/>
        <v>0</v>
      </c>
      <c r="B8" s="60">
        <f t="shared" si="2"/>
        <v>28</v>
      </c>
      <c r="C8" s="111">
        <v>28.0</v>
      </c>
      <c r="D8" s="111">
        <v>119.0</v>
      </c>
      <c r="E8" s="111">
        <v>398.0</v>
      </c>
      <c r="F8" s="60">
        <v>457.0</v>
      </c>
    </row>
    <row r="9">
      <c r="A9" s="60">
        <f t="shared" si="1"/>
        <v>0</v>
      </c>
      <c r="B9" s="60">
        <f t="shared" si="2"/>
        <v>28</v>
      </c>
      <c r="C9" s="116">
        <v>28.0</v>
      </c>
      <c r="D9" s="116">
        <v>146.0</v>
      </c>
      <c r="E9" s="116">
        <v>300.0</v>
      </c>
      <c r="F9" s="116">
        <v>363.0</v>
      </c>
    </row>
    <row r="10">
      <c r="A10" s="60">
        <f t="shared" si="1"/>
        <v>-974</v>
      </c>
      <c r="B10" s="60">
        <v>1000.0</v>
      </c>
      <c r="C10" s="111">
        <v>26.0</v>
      </c>
      <c r="D10" s="111">
        <v>161.0</v>
      </c>
      <c r="E10" s="111">
        <v>373.0</v>
      </c>
      <c r="F10" s="60">
        <v>451.0</v>
      </c>
    </row>
    <row r="11">
      <c r="A11" s="60">
        <f t="shared" si="1"/>
        <v>-179</v>
      </c>
      <c r="B11" s="60">
        <v>200.0</v>
      </c>
      <c r="C11" s="111">
        <v>21.0</v>
      </c>
      <c r="D11" s="111">
        <v>161.0</v>
      </c>
      <c r="E11" s="111">
        <v>322.0</v>
      </c>
      <c r="F11" s="60">
        <v>308.0</v>
      </c>
    </row>
    <row r="12">
      <c r="A12" s="60">
        <f t="shared" si="1"/>
        <v>-19982</v>
      </c>
      <c r="B12" s="60">
        <v>20000.0</v>
      </c>
      <c r="C12" s="111">
        <v>18.0</v>
      </c>
      <c r="D12" s="111">
        <v>108.0</v>
      </c>
      <c r="E12" s="111">
        <v>334.0</v>
      </c>
      <c r="F12" s="60">
        <v>306.0</v>
      </c>
    </row>
    <row r="14">
      <c r="B14" s="90" t="s">
        <v>345</v>
      </c>
      <c r="C14" s="90" t="s">
        <v>383</v>
      </c>
    </row>
    <row r="15">
      <c r="B15" s="123" t="s">
        <v>5</v>
      </c>
      <c r="C15" s="101" t="s">
        <v>372</v>
      </c>
      <c r="D15" s="101" t="s">
        <v>373</v>
      </c>
      <c r="E15" s="101" t="s">
        <v>384</v>
      </c>
      <c r="F15" s="101" t="s">
        <v>385</v>
      </c>
      <c r="G15" s="101" t="s">
        <v>386</v>
      </c>
      <c r="H15" s="101" t="s">
        <v>387</v>
      </c>
      <c r="I15" s="101" t="s">
        <v>275</v>
      </c>
      <c r="J15" s="101" t="s">
        <v>388</v>
      </c>
      <c r="K15" s="124" t="s">
        <v>389</v>
      </c>
    </row>
    <row r="16">
      <c r="A16" s="60">
        <v>1.0</v>
      </c>
      <c r="B16" s="123">
        <v>1.0</v>
      </c>
      <c r="C16" s="101"/>
      <c r="D16" s="101"/>
      <c r="E16" s="101"/>
      <c r="F16" s="101"/>
      <c r="G16" s="101"/>
      <c r="H16" s="101"/>
      <c r="I16" s="101"/>
      <c r="J16" s="101"/>
      <c r="K16" s="125"/>
    </row>
    <row r="17">
      <c r="A17" s="60">
        <v>2.0</v>
      </c>
      <c r="B17" s="123">
        <v>1.0</v>
      </c>
      <c r="C17" s="101"/>
      <c r="D17" s="101"/>
      <c r="E17" s="101"/>
      <c r="F17" s="101"/>
      <c r="G17" s="101"/>
      <c r="H17" s="101"/>
      <c r="I17" s="101"/>
      <c r="J17" s="101"/>
      <c r="K17" s="125"/>
    </row>
    <row r="18">
      <c r="A18" s="60">
        <v>3.0</v>
      </c>
      <c r="B18" s="123">
        <v>0.0</v>
      </c>
      <c r="C18" s="101"/>
      <c r="D18" s="101"/>
      <c r="E18" s="101"/>
      <c r="F18" s="101"/>
      <c r="G18" s="101"/>
      <c r="H18" s="101"/>
      <c r="I18" s="101"/>
      <c r="J18" s="101"/>
      <c r="K18" s="125"/>
    </row>
    <row r="19">
      <c r="A19" s="60">
        <v>4.0</v>
      </c>
      <c r="B19" s="123">
        <v>1.0</v>
      </c>
      <c r="C19" s="101"/>
      <c r="D19" s="101"/>
      <c r="E19" s="101"/>
      <c r="F19" s="101"/>
      <c r="G19" s="101"/>
      <c r="H19" s="101"/>
      <c r="I19" s="101"/>
      <c r="J19" s="101"/>
      <c r="K19" s="125"/>
    </row>
    <row r="20">
      <c r="A20" s="60" t="s">
        <v>31</v>
      </c>
      <c r="B20" s="123">
        <v>1.0</v>
      </c>
      <c r="C20" s="101"/>
      <c r="D20" s="101"/>
      <c r="E20" s="101"/>
      <c r="F20" s="101"/>
      <c r="G20" s="101"/>
      <c r="H20" s="101"/>
      <c r="I20" s="101"/>
      <c r="J20" s="101"/>
      <c r="K20" s="125"/>
    </row>
    <row r="21" ht="15.75" customHeight="1">
      <c r="A21" s="60">
        <v>10000.0</v>
      </c>
      <c r="B21" s="123">
        <v>0.0</v>
      </c>
      <c r="C21" s="101"/>
      <c r="D21" s="101"/>
      <c r="E21" s="101"/>
      <c r="F21" s="101"/>
      <c r="G21" s="101"/>
      <c r="H21" s="101"/>
      <c r="I21" s="101"/>
      <c r="J21" s="101"/>
      <c r="K21" s="126"/>
    </row>
    <row r="22" ht="15.75" customHeight="1"/>
    <row r="23" ht="15.75" customHeight="1">
      <c r="C23" s="81" t="s">
        <v>390</v>
      </c>
      <c r="D23" s="81">
        <v>200.0</v>
      </c>
    </row>
    <row r="24" ht="15.75" customHeight="1">
      <c r="C24" s="81" t="s">
        <v>391</v>
      </c>
      <c r="D24" s="127">
        <v>10000.0</v>
      </c>
    </row>
    <row r="25" ht="15.75" customHeight="1"/>
    <row r="26" ht="15.75" customHeight="1">
      <c r="C26" s="60" t="s">
        <v>392</v>
      </c>
      <c r="D26" s="60">
        <v>1000.0</v>
      </c>
    </row>
    <row r="27" ht="15.75" customHeight="1">
      <c r="D27" s="93" t="s">
        <v>393</v>
      </c>
    </row>
    <row r="28" ht="15.75" customHeight="1">
      <c r="B28" s="68" t="s">
        <v>394</v>
      </c>
      <c r="C28" s="123" t="s">
        <v>5</v>
      </c>
      <c r="D28" s="101" t="s">
        <v>372</v>
      </c>
      <c r="E28" s="101" t="s">
        <v>384</v>
      </c>
      <c r="F28" s="101" t="s">
        <v>386</v>
      </c>
      <c r="G28" s="101" t="s">
        <v>31</v>
      </c>
      <c r="H28" s="101" t="s">
        <v>395</v>
      </c>
      <c r="J28" s="128" t="s">
        <v>396</v>
      </c>
    </row>
    <row r="29" ht="15.75" customHeight="1">
      <c r="B29" s="129" t="s">
        <v>397</v>
      </c>
      <c r="C29" s="68">
        <v>1.0</v>
      </c>
      <c r="D29" s="68"/>
      <c r="E29" s="68"/>
      <c r="F29" s="68"/>
      <c r="G29" s="68"/>
      <c r="H29" s="68"/>
      <c r="I29" s="28" t="s">
        <v>398</v>
      </c>
    </row>
    <row r="30" ht="15.75" customHeight="1">
      <c r="B30" s="125"/>
      <c r="C30" s="68">
        <v>100.0</v>
      </c>
      <c r="D30" s="68"/>
      <c r="E30" s="68"/>
      <c r="F30" s="68"/>
      <c r="G30" s="68"/>
      <c r="H30" s="68"/>
    </row>
    <row r="31" ht="15.75" customHeight="1">
      <c r="B31" s="125"/>
      <c r="C31" s="130">
        <v>120.0</v>
      </c>
      <c r="D31" s="130"/>
      <c r="E31" s="130"/>
      <c r="F31" s="130"/>
      <c r="G31" s="130"/>
      <c r="H31" s="130"/>
    </row>
    <row r="32" ht="15.75" customHeight="1">
      <c r="B32" s="125"/>
      <c r="C32" s="68" t="s">
        <v>31</v>
      </c>
      <c r="D32" s="68"/>
      <c r="E32" s="68"/>
      <c r="F32" s="68"/>
      <c r="G32" s="68"/>
      <c r="H32" s="68"/>
    </row>
    <row r="33" ht="15.75" customHeight="1">
      <c r="B33" s="126"/>
      <c r="C33" s="68">
        <v>7500.0</v>
      </c>
      <c r="D33" s="68"/>
      <c r="E33" s="68"/>
      <c r="F33" s="68"/>
      <c r="G33" s="68"/>
      <c r="H33" s="68"/>
    </row>
    <row r="34" ht="15.75" customHeight="1">
      <c r="B34" s="131"/>
      <c r="D34" s="93" t="s">
        <v>399</v>
      </c>
    </row>
    <row r="35" ht="15.75" customHeight="1">
      <c r="B35" s="68" t="s">
        <v>400</v>
      </c>
      <c r="C35" s="123" t="s">
        <v>5</v>
      </c>
      <c r="D35" s="101" t="s">
        <v>373</v>
      </c>
      <c r="E35" s="101" t="s">
        <v>385</v>
      </c>
      <c r="F35" s="101" t="s">
        <v>401</v>
      </c>
      <c r="G35" s="101" t="s">
        <v>31</v>
      </c>
      <c r="H35" s="101" t="s">
        <v>388</v>
      </c>
    </row>
    <row r="36" ht="15.75" customHeight="1">
      <c r="B36" s="129" t="s">
        <v>397</v>
      </c>
      <c r="C36" s="68">
        <v>2.0</v>
      </c>
      <c r="D36" s="68"/>
      <c r="E36" s="68"/>
      <c r="F36" s="68"/>
      <c r="G36" s="68"/>
      <c r="H36" s="68"/>
    </row>
    <row r="37" ht="15.75" customHeight="1">
      <c r="B37" s="125"/>
      <c r="C37" s="130">
        <v>120.0</v>
      </c>
      <c r="D37" s="130"/>
      <c r="E37" s="130"/>
      <c r="F37" s="130"/>
      <c r="G37" s="130"/>
      <c r="H37" s="130"/>
    </row>
    <row r="38" ht="15.75" customHeight="1">
      <c r="B38" s="125"/>
      <c r="C38" s="68">
        <v>7500.0</v>
      </c>
      <c r="D38" s="68"/>
      <c r="E38" s="68"/>
      <c r="F38" s="68"/>
      <c r="G38" s="68"/>
      <c r="H38" s="68"/>
    </row>
    <row r="39" ht="15.75" customHeight="1">
      <c r="B39" s="125"/>
      <c r="C39" s="68" t="s">
        <v>31</v>
      </c>
      <c r="D39" s="68"/>
      <c r="E39" s="68"/>
      <c r="F39" s="68"/>
      <c r="G39" s="68"/>
      <c r="H39" s="68"/>
    </row>
    <row r="40" ht="15.75" customHeight="1">
      <c r="B40" s="126"/>
      <c r="C40" s="68">
        <v>10000.0</v>
      </c>
      <c r="D40" s="68"/>
      <c r="E40" s="68"/>
      <c r="F40" s="68"/>
      <c r="G40" s="68"/>
      <c r="H40" s="68"/>
    </row>
    <row r="41" ht="15.75" customHeight="1">
      <c r="B41" s="132" t="s">
        <v>402</v>
      </c>
      <c r="K41" s="60" t="s">
        <v>403</v>
      </c>
    </row>
    <row r="42" ht="15.75" customHeight="1">
      <c r="B42" s="68" t="s">
        <v>394</v>
      </c>
      <c r="C42" s="68" t="s">
        <v>400</v>
      </c>
      <c r="D42" s="68" t="s">
        <v>404</v>
      </c>
      <c r="E42" s="68" t="s">
        <v>405</v>
      </c>
      <c r="F42" s="68" t="s">
        <v>406</v>
      </c>
      <c r="G42" s="68" t="s">
        <v>407</v>
      </c>
      <c r="H42" s="68" t="s">
        <v>31</v>
      </c>
      <c r="I42" s="68" t="s">
        <v>408</v>
      </c>
      <c r="J42" s="133" t="s">
        <v>409</v>
      </c>
      <c r="K42" s="115" t="s">
        <v>410</v>
      </c>
    </row>
    <row r="43" ht="15.75" customHeight="1">
      <c r="A43" s="60" t="s">
        <v>411</v>
      </c>
      <c r="B43" s="68">
        <v>1.0</v>
      </c>
      <c r="C43" s="68">
        <v>0.0</v>
      </c>
      <c r="D43" s="68">
        <v>1.0</v>
      </c>
      <c r="E43" s="68">
        <v>0.0</v>
      </c>
      <c r="F43" s="68">
        <v>1.0</v>
      </c>
      <c r="G43" s="68">
        <v>1.0</v>
      </c>
      <c r="H43" s="68"/>
      <c r="I43" s="68">
        <v>1.0</v>
      </c>
      <c r="J43" s="133">
        <v>1.0</v>
      </c>
      <c r="K43" s="134">
        <v>1.0</v>
      </c>
      <c r="L43" s="60" t="s">
        <v>44</v>
      </c>
    </row>
    <row r="44" ht="15.75" customHeight="1">
      <c r="B44" s="68">
        <v>0.0</v>
      </c>
      <c r="C44" s="68">
        <v>0.0</v>
      </c>
      <c r="D44" s="68">
        <v>0.0</v>
      </c>
      <c r="E44" s="68">
        <v>0.0</v>
      </c>
      <c r="F44" s="68">
        <v>0.0</v>
      </c>
      <c r="G44" s="68">
        <v>0.0</v>
      </c>
      <c r="H44" s="68"/>
      <c r="I44" s="68">
        <v>0.0</v>
      </c>
      <c r="J44" s="133">
        <v>1.0</v>
      </c>
      <c r="K44" s="135">
        <v>0.0</v>
      </c>
    </row>
    <row r="45" ht="15.75" customHeight="1">
      <c r="A45" s="60" t="s">
        <v>412</v>
      </c>
      <c r="B45" s="60">
        <v>110.0</v>
      </c>
      <c r="C45" s="60">
        <v>100.0</v>
      </c>
      <c r="D45" s="60">
        <v>120.0</v>
      </c>
      <c r="K45" s="136">
        <f>AVERAGE(B45:I45)</f>
        <v>110</v>
      </c>
    </row>
    <row r="46" ht="15.75" customHeight="1"/>
    <row r="47" ht="15.75" customHeight="1"/>
    <row r="48" ht="15.75" customHeight="1">
      <c r="D48" s="60" t="s">
        <v>413</v>
      </c>
      <c r="G48" s="60" t="s">
        <v>414</v>
      </c>
    </row>
    <row r="49" ht="15.75" customHeight="1"/>
    <row r="50" ht="15.75" customHeight="1">
      <c r="D50" s="60" t="s">
        <v>415</v>
      </c>
      <c r="E50" s="60">
        <v>20.0</v>
      </c>
      <c r="F50" s="60" t="s">
        <v>416</v>
      </c>
    </row>
    <row r="51" ht="15.75" customHeight="1">
      <c r="D51" s="60" t="s">
        <v>417</v>
      </c>
      <c r="E51" s="60">
        <v>1000.0</v>
      </c>
      <c r="F51" s="60" t="s">
        <v>418</v>
      </c>
    </row>
    <row r="52" ht="15.75" customHeight="1"/>
    <row r="53" ht="15.75" customHeight="1">
      <c r="D53" s="60" t="s">
        <v>419</v>
      </c>
    </row>
    <row r="54" ht="15.75" customHeight="1"/>
    <row r="55" ht="15.75" customHeight="1">
      <c r="D55" s="60">
        <v>1000.0</v>
      </c>
      <c r="E55" s="60" t="s">
        <v>420</v>
      </c>
      <c r="G55" s="137" t="s">
        <v>421</v>
      </c>
      <c r="H55" s="137" t="s">
        <v>422</v>
      </c>
    </row>
    <row r="56" ht="15.75" customHeight="1">
      <c r="D56" s="138">
        <f>2/3*1000</f>
        <v>666.6666667</v>
      </c>
      <c r="G56" s="60" t="s">
        <v>145</v>
      </c>
      <c r="H56" s="60" t="s">
        <v>423</v>
      </c>
    </row>
    <row r="57" ht="15.75" customHeight="1">
      <c r="D57" s="138">
        <f>D55-D56</f>
        <v>333.3333333</v>
      </c>
      <c r="E57" s="60" t="s">
        <v>423</v>
      </c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>
      <c r="I66" s="28" t="s">
        <v>424</v>
      </c>
      <c r="J66" s="28" t="s">
        <v>357</v>
      </c>
    </row>
    <row r="67" ht="15.75" customHeight="1">
      <c r="G67" s="139" t="s">
        <v>425</v>
      </c>
      <c r="H67" s="140" t="s">
        <v>420</v>
      </c>
      <c r="I67" s="140" t="s">
        <v>389</v>
      </c>
      <c r="J67" s="140" t="s">
        <v>426</v>
      </c>
      <c r="K67" s="141" t="s">
        <v>427</v>
      </c>
    </row>
    <row r="68" ht="15.75" customHeight="1">
      <c r="G68" s="142"/>
      <c r="H68" s="143"/>
      <c r="I68" s="144">
        <v>0.9</v>
      </c>
      <c r="J68" s="144">
        <v>0.88</v>
      </c>
      <c r="K68" s="145"/>
    </row>
    <row r="69" ht="15.75" customHeight="1"/>
    <row r="70" ht="15.75" customHeight="1">
      <c r="G70" s="139" t="s">
        <v>345</v>
      </c>
      <c r="H70" s="146" t="s">
        <v>427</v>
      </c>
      <c r="I70" s="147">
        <v>0.9</v>
      </c>
      <c r="J70" s="147">
        <v>0.88</v>
      </c>
      <c r="K70" s="141" t="s">
        <v>428</v>
      </c>
    </row>
    <row r="71" ht="15.75" customHeight="1">
      <c r="G71" s="148"/>
      <c r="H71" s="28" t="s">
        <v>429</v>
      </c>
      <c r="I71" s="149">
        <v>0.92</v>
      </c>
      <c r="J71" s="149">
        <v>0.9</v>
      </c>
      <c r="K71" s="141" t="s">
        <v>430</v>
      </c>
    </row>
    <row r="72" ht="15.75" customHeight="1">
      <c r="G72" s="148"/>
      <c r="H72" s="28" t="s">
        <v>431</v>
      </c>
      <c r="I72" s="149">
        <v>0.85</v>
      </c>
      <c r="J72" s="149">
        <v>0.82</v>
      </c>
      <c r="K72" s="141" t="s">
        <v>432</v>
      </c>
    </row>
    <row r="73" ht="15.75" customHeight="1">
      <c r="G73" s="148"/>
      <c r="H73" s="28" t="s">
        <v>433</v>
      </c>
      <c r="I73" s="149">
        <v>0.9</v>
      </c>
      <c r="J73" s="149">
        <v>0.88</v>
      </c>
      <c r="K73" s="141" t="s">
        <v>434</v>
      </c>
    </row>
    <row r="74" ht="15.75" customHeight="1">
      <c r="G74" s="142"/>
      <c r="H74" s="150" t="s">
        <v>31</v>
      </c>
      <c r="I74" s="143"/>
      <c r="J74" s="143"/>
      <c r="K74" s="145"/>
    </row>
    <row r="75" ht="15.75" customHeight="1"/>
    <row r="76" ht="15.75" customHeight="1">
      <c r="K76" s="28" t="s">
        <v>435</v>
      </c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M3:M6"/>
    <mergeCell ref="K15:K21"/>
    <mergeCell ref="D27:H27"/>
    <mergeCell ref="B29:B33"/>
    <mergeCell ref="D34:H34"/>
    <mergeCell ref="B36:B40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14"/>
    <col customWidth="1" min="2" max="2" width="59.57"/>
    <col customWidth="1" min="3" max="3" width="26.43"/>
    <col customWidth="1" min="4" max="4" width="56.29"/>
    <col customWidth="1" min="5" max="9" width="9.14"/>
    <col customWidth="1" min="10" max="26" width="8.71"/>
  </cols>
  <sheetData>
    <row r="1">
      <c r="A1" s="32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3" t="s">
        <v>81</v>
      </c>
      <c r="B3" s="34"/>
      <c r="C3" s="35"/>
      <c r="D3" s="36" t="s">
        <v>82</v>
      </c>
      <c r="E3" s="33"/>
      <c r="F3" s="35"/>
      <c r="G3" s="33" t="s">
        <v>83</v>
      </c>
      <c r="H3" s="34"/>
      <c r="I3" s="35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ht="120.0" customHeight="1">
      <c r="A4" s="37" t="s">
        <v>84</v>
      </c>
      <c r="B4" s="34"/>
      <c r="C4" s="35"/>
      <c r="D4" s="38" t="s">
        <v>85</v>
      </c>
      <c r="E4" s="34"/>
      <c r="F4" s="35"/>
      <c r="G4" s="39" t="s">
        <v>86</v>
      </c>
      <c r="H4" s="34"/>
      <c r="I4" s="35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40" t="s">
        <v>87</v>
      </c>
      <c r="B5" s="41"/>
      <c r="C5" s="4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3" t="s">
        <v>88</v>
      </c>
      <c r="Q5" s="1"/>
      <c r="R5" s="1"/>
      <c r="S5" s="1"/>
      <c r="T5" s="3" t="s">
        <v>89</v>
      </c>
      <c r="U5" s="1"/>
      <c r="V5" s="1"/>
      <c r="W5" s="1"/>
      <c r="X5" s="1"/>
      <c r="Y5" s="1"/>
      <c r="Z5" s="1"/>
    </row>
    <row r="6">
      <c r="A6" s="43"/>
      <c r="C6" s="44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4" t="s">
        <v>90</v>
      </c>
      <c r="Q6" s="1"/>
      <c r="R6" s="1"/>
      <c r="S6" s="1"/>
      <c r="T6" s="4" t="s">
        <v>91</v>
      </c>
      <c r="U6" s="1"/>
      <c r="V6" s="1"/>
      <c r="W6" s="1"/>
      <c r="X6" s="1"/>
      <c r="Y6" s="1"/>
      <c r="Z6" s="1"/>
    </row>
    <row r="7">
      <c r="A7" s="43"/>
      <c r="C7" s="44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43"/>
      <c r="C8" s="44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4" t="s">
        <v>92</v>
      </c>
      <c r="Q8" s="1"/>
      <c r="R8" s="1"/>
      <c r="S8" s="1"/>
      <c r="T8" s="4" t="s">
        <v>92</v>
      </c>
      <c r="U8" s="1"/>
      <c r="V8" s="1"/>
      <c r="W8" s="1"/>
      <c r="X8" s="1"/>
      <c r="Y8" s="1"/>
      <c r="Z8" s="1"/>
    </row>
    <row r="9">
      <c r="A9" s="43"/>
      <c r="C9" s="44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45"/>
      <c r="B10" s="46"/>
      <c r="C10" s="4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3" t="s">
        <v>93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4" t="s">
        <v>94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4" t="s">
        <v>95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4" t="s">
        <v>96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 t="s">
        <v>97</v>
      </c>
      <c r="C14" s="1" t="s">
        <v>98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">
        <v>99</v>
      </c>
      <c r="B15" s="1" t="s">
        <v>100</v>
      </c>
      <c r="C15" s="1" t="s">
        <v>101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 t="s">
        <v>102</v>
      </c>
      <c r="B16" s="48" t="s">
        <v>103</v>
      </c>
      <c r="C16" s="1" t="s">
        <v>104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 t="s">
        <v>105</v>
      </c>
      <c r="C17" s="1" t="s">
        <v>106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49" t="s">
        <v>107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 t="s">
        <v>108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 t="s">
        <v>109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 t="s">
        <v>110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 t="s">
        <v>111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 t="s">
        <v>112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50" t="s">
        <v>42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50" t="s">
        <v>113</v>
      </c>
      <c r="C28" s="50" t="s">
        <v>114</v>
      </c>
      <c r="D28" s="1" t="s">
        <v>115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50" t="s">
        <v>116</v>
      </c>
      <c r="C29" s="50" t="s">
        <v>117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 t="s">
        <v>118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50" t="s">
        <v>113</v>
      </c>
      <c r="C32" s="50" t="s">
        <v>119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50" t="s">
        <v>116</v>
      </c>
      <c r="C33" s="50" t="s">
        <v>119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50" t="s">
        <v>40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50" t="s">
        <v>113</v>
      </c>
      <c r="C36" s="50" t="s">
        <v>120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50" t="s">
        <v>116</v>
      </c>
      <c r="C37" s="50" t="s">
        <v>120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 t="s">
        <v>121</v>
      </c>
      <c r="C40" s="1" t="s">
        <v>122</v>
      </c>
      <c r="D40" s="1" t="s">
        <v>123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50" t="s">
        <v>124</v>
      </c>
      <c r="C41" s="50" t="s">
        <v>125</v>
      </c>
      <c r="D41" s="50" t="s">
        <v>126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50" t="s">
        <v>127</v>
      </c>
      <c r="C42" s="50" t="s">
        <v>128</v>
      </c>
      <c r="D42" s="50" t="s">
        <v>129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50" t="s">
        <v>130</v>
      </c>
      <c r="C43" s="50" t="s">
        <v>130</v>
      </c>
      <c r="D43" s="50" t="s">
        <v>130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 t="s">
        <v>131</v>
      </c>
      <c r="D45" s="1" t="s">
        <v>132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 t="s">
        <v>133</v>
      </c>
      <c r="C46" s="1" t="s">
        <v>134</v>
      </c>
      <c r="D46" s="1" t="s">
        <v>134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 t="s">
        <v>135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 t="s">
        <v>136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 t="s">
        <v>137</v>
      </c>
      <c r="C50" s="1" t="s">
        <v>138</v>
      </c>
      <c r="D50" s="1" t="s">
        <v>139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 t="s">
        <v>140</v>
      </c>
      <c r="C51" s="1"/>
      <c r="D51" s="1" t="s">
        <v>141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 t="s">
        <v>142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 t="s">
        <v>143</v>
      </c>
      <c r="C53" s="1"/>
      <c r="D53" s="1" t="s">
        <v>144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 t="s">
        <v>145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 t="s">
        <v>146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A3:C3"/>
    <mergeCell ref="E3:F3"/>
    <mergeCell ref="G3:I3"/>
    <mergeCell ref="A4:C4"/>
    <mergeCell ref="D4:F4"/>
    <mergeCell ref="G4:I4"/>
    <mergeCell ref="A5:C10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9.71"/>
    <col customWidth="1" min="3" max="3" width="82.57"/>
  </cols>
  <sheetData>
    <row r="1">
      <c r="A1" s="51"/>
      <c r="B1" s="52" t="s">
        <v>147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>
      <c r="A2" s="51"/>
      <c r="B2" s="53" t="s">
        <v>148</v>
      </c>
      <c r="C2" s="54" t="s">
        <v>149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>
      <c r="A3" s="51"/>
      <c r="B3" s="51"/>
      <c r="C3" s="54" t="s">
        <v>150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>
      <c r="A4" s="51"/>
      <c r="B4" s="51"/>
      <c r="C4" s="54" t="s">
        <v>151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>
      <c r="A5" s="51"/>
      <c r="B5" s="51"/>
      <c r="C5" s="51"/>
      <c r="D5" s="51"/>
      <c r="E5" s="51"/>
      <c r="F5" s="51"/>
      <c r="G5" s="55" t="s">
        <v>152</v>
      </c>
      <c r="H5" s="55" t="s">
        <v>153</v>
      </c>
      <c r="I5" s="55" t="s">
        <v>154</v>
      </c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>
      <c r="A6" s="51"/>
      <c r="B6" s="56" t="s">
        <v>155</v>
      </c>
      <c r="C6" s="54" t="s">
        <v>156</v>
      </c>
      <c r="D6" s="51"/>
      <c r="E6" s="51"/>
      <c r="F6" s="51"/>
      <c r="G6" s="52" t="s">
        <v>157</v>
      </c>
      <c r="H6" s="52" t="s">
        <v>158</v>
      </c>
      <c r="I6" s="52" t="s">
        <v>157</v>
      </c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>
      <c r="A7" s="51"/>
      <c r="B7" s="51"/>
      <c r="C7" s="54" t="s">
        <v>159</v>
      </c>
      <c r="D7" s="51"/>
      <c r="E7" s="51"/>
      <c r="F7" s="51"/>
      <c r="G7" s="52" t="s">
        <v>157</v>
      </c>
      <c r="H7" s="52" t="s">
        <v>157</v>
      </c>
      <c r="I7" s="52" t="s">
        <v>157</v>
      </c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>
      <c r="A8" s="51"/>
      <c r="B8" s="51"/>
      <c r="C8" s="54" t="s">
        <v>160</v>
      </c>
      <c r="D8" s="51"/>
      <c r="E8" s="51"/>
      <c r="F8" s="51"/>
      <c r="G8" s="52" t="s">
        <v>157</v>
      </c>
      <c r="H8" s="52" t="s">
        <v>158</v>
      </c>
      <c r="I8" s="52" t="s">
        <v>157</v>
      </c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>
      <c r="A9" s="51"/>
      <c r="B9" s="51"/>
      <c r="C9" s="54" t="s">
        <v>161</v>
      </c>
      <c r="D9" s="51"/>
      <c r="E9" s="51"/>
      <c r="F9" s="51"/>
      <c r="G9" s="52" t="s">
        <v>157</v>
      </c>
      <c r="H9" s="52" t="s">
        <v>157</v>
      </c>
      <c r="I9" s="52" t="s">
        <v>158</v>
      </c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>
      <c r="A10" s="51"/>
      <c r="B10" s="51"/>
      <c r="C10" s="57" t="s">
        <v>162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>
      <c r="A11" s="51"/>
      <c r="B11" s="51"/>
      <c r="C11" s="52" t="s">
        <v>163</v>
      </c>
      <c r="D11" s="51"/>
      <c r="E11" s="51"/>
      <c r="F11" s="51"/>
      <c r="G11" s="52" t="s">
        <v>164</v>
      </c>
      <c r="H11" s="52" t="s">
        <v>165</v>
      </c>
      <c r="I11" s="52" t="s">
        <v>166</v>
      </c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>
      <c r="A14" s="51"/>
      <c r="B14" s="52" t="s">
        <v>167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>
      <c r="A16" s="51"/>
      <c r="B16" s="55" t="s">
        <v>168</v>
      </c>
      <c r="C16" s="52" t="s">
        <v>169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>
      <c r="A17" s="51"/>
      <c r="B17" s="51"/>
      <c r="C17" s="52" t="s">
        <v>170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>
      <c r="A18" s="51"/>
      <c r="B18" s="51"/>
      <c r="C18" s="52" t="s">
        <v>171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9.14"/>
    <col customWidth="1" min="7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hidden="1" min="2" max="6" width="14.43"/>
    <col customWidth="1" min="7" max="7" width="22.29"/>
  </cols>
  <sheetData>
    <row r="1">
      <c r="G1" s="58" t="s">
        <v>172</v>
      </c>
      <c r="I1" s="58" t="s">
        <v>173</v>
      </c>
    </row>
    <row r="2">
      <c r="G2" s="59" t="s">
        <v>174</v>
      </c>
      <c r="I2" s="59" t="s">
        <v>175</v>
      </c>
    </row>
    <row r="4">
      <c r="G4" s="58" t="s">
        <v>176</v>
      </c>
      <c r="I4" s="58" t="s">
        <v>177</v>
      </c>
    </row>
    <row r="5">
      <c r="L5" s="28" t="s">
        <v>178</v>
      </c>
    </row>
    <row r="6">
      <c r="L6" s="28">
        <v>0.0</v>
      </c>
      <c r="M6" s="28">
        <v>1.0</v>
      </c>
    </row>
    <row r="7">
      <c r="J7" s="28" t="s">
        <v>73</v>
      </c>
      <c r="K7" s="28">
        <v>0.0</v>
      </c>
      <c r="L7" s="28" t="s">
        <v>60</v>
      </c>
      <c r="M7" s="28" t="s">
        <v>59</v>
      </c>
      <c r="N7" s="28">
        <v>2.0</v>
      </c>
      <c r="O7" s="28">
        <v>3.0</v>
      </c>
    </row>
    <row r="8">
      <c r="G8" s="59" t="s">
        <v>179</v>
      </c>
      <c r="H8" s="28" t="s">
        <v>180</v>
      </c>
      <c r="K8" s="28">
        <v>1.0</v>
      </c>
      <c r="L8" s="28" t="s">
        <v>58</v>
      </c>
      <c r="M8" s="28" t="s">
        <v>57</v>
      </c>
      <c r="N8" s="28">
        <v>4.0</v>
      </c>
      <c r="O8" s="28">
        <v>6.0</v>
      </c>
    </row>
    <row r="9">
      <c r="H9" s="60">
        <f>O8/(O8+O7)</f>
        <v>0.6666666667</v>
      </c>
      <c r="O9" s="60">
        <f>O8/(O8+O7)</f>
        <v>0.6666666667</v>
      </c>
    </row>
    <row r="12">
      <c r="G12" s="59" t="s">
        <v>181</v>
      </c>
      <c r="H12" s="28" t="s">
        <v>182</v>
      </c>
    </row>
    <row r="13">
      <c r="H13" s="60">
        <f>O8/(O8+N8)</f>
        <v>0.6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0" width="9.14"/>
    <col customWidth="1" min="41" max="42" width="14.29"/>
    <col customWidth="1" min="43" max="43" width="13.71"/>
    <col customWidth="1" min="44" max="44" width="9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60" t="s">
        <v>183</v>
      </c>
      <c r="AR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61" t="s">
        <v>184</v>
      </c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 t="s">
        <v>185</v>
      </c>
      <c r="AR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62" t="s">
        <v>186</v>
      </c>
      <c r="AP3" s="1"/>
      <c r="AQ3" s="63" t="s">
        <v>187</v>
      </c>
      <c r="AR3" s="1" t="s">
        <v>188</v>
      </c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63" t="s">
        <v>189</v>
      </c>
      <c r="AP4" s="1" t="s">
        <v>188</v>
      </c>
      <c r="AQ4" s="63" t="s">
        <v>190</v>
      </c>
      <c r="AR4" s="1" t="s">
        <v>188</v>
      </c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4" t="s">
        <v>191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 t="s">
        <v>192</v>
      </c>
      <c r="AP5" s="1"/>
      <c r="AQ5" s="1" t="s">
        <v>193</v>
      </c>
      <c r="AR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5" t="s">
        <v>194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 t="s">
        <v>195</v>
      </c>
      <c r="AP6" s="1"/>
      <c r="AQ6" s="63" t="s">
        <v>196</v>
      </c>
      <c r="AR6" s="1" t="s">
        <v>188</v>
      </c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63" t="s">
        <v>197</v>
      </c>
      <c r="AP7" s="1" t="s">
        <v>188</v>
      </c>
      <c r="AQ7" s="1" t="s">
        <v>198</v>
      </c>
      <c r="AR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63" t="s">
        <v>199</v>
      </c>
      <c r="AP8" s="1" t="s">
        <v>188</v>
      </c>
      <c r="AQ8" s="63" t="s">
        <v>200</v>
      </c>
      <c r="AR8" s="1" t="s">
        <v>188</v>
      </c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63" t="s">
        <v>201</v>
      </c>
      <c r="AP9" s="1" t="s">
        <v>188</v>
      </c>
      <c r="AQ9" s="63" t="s">
        <v>202</v>
      </c>
      <c r="AR9" s="1" t="s">
        <v>188</v>
      </c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 t="s">
        <v>203</v>
      </c>
      <c r="AR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63" t="s">
        <v>204</v>
      </c>
      <c r="AR11" s="1" t="s">
        <v>188</v>
      </c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 t="s">
        <v>205</v>
      </c>
      <c r="AR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63" t="s">
        <v>206</v>
      </c>
      <c r="AR13" s="1" t="s">
        <v>188</v>
      </c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63" t="s">
        <v>207</v>
      </c>
      <c r="AR14" s="1" t="s">
        <v>188</v>
      </c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63" t="s">
        <v>208</v>
      </c>
      <c r="AR15" s="1" t="s">
        <v>188</v>
      </c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63" t="s">
        <v>209</v>
      </c>
      <c r="AR16" s="1" t="s">
        <v>188</v>
      </c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63" t="s">
        <v>210</v>
      </c>
      <c r="AR17" s="1" t="s">
        <v>188</v>
      </c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R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R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R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R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R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R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R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R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R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R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R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R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R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R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R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R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R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R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R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R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R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R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R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R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R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R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R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R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R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R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R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R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R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R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R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R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R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R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R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R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R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R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R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R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R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R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R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R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R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R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R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R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R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R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R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R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R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R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R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R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R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R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R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R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R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R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R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R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R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R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R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R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R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R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R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R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R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R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R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R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R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R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R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R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R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R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R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R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R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R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R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R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R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R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R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R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R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R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R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R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R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R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R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R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R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R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R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R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R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R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R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R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R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R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R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R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R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R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R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R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R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R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R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R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R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R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R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R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R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R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R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R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R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R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R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R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R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R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R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R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R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R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R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R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R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R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R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R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R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R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R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R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R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R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R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R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R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R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R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R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R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R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R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R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R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R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R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R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R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R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R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R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R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R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R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R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R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R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R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R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R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R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R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R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R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R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R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R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R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R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R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R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R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R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R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R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R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R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R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R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R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R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R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</row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38.14"/>
    <col customWidth="1" min="3" max="3" width="3.43"/>
    <col customWidth="1" min="4" max="4" width="18.57"/>
    <col customWidth="1" min="5" max="5" width="12.29"/>
    <col customWidth="1" min="6" max="6" width="36.86"/>
    <col customWidth="1" min="7" max="8" width="9.14"/>
    <col customWidth="1" min="9" max="9" width="16.0"/>
    <col customWidth="1" min="10" max="10" width="9.14"/>
    <col customWidth="1" min="11" max="11" width="39.29"/>
    <col customWidth="1" min="12" max="12" width="34.14"/>
    <col customWidth="1" min="13" max="14" width="9.14"/>
    <col customWidth="1" min="15" max="15" width="14.0"/>
    <col customWidth="1" min="16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62" t="s">
        <v>211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 t="s">
        <v>212</v>
      </c>
      <c r="C2" s="1"/>
      <c r="D2" s="1"/>
      <c r="E2" s="1" t="s">
        <v>213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5</v>
      </c>
      <c r="B3" s="65" t="s">
        <v>214</v>
      </c>
      <c r="C3" s="1" t="s">
        <v>215</v>
      </c>
      <c r="D3" s="1"/>
      <c r="E3" s="1" t="s">
        <v>216</v>
      </c>
      <c r="F3" s="1"/>
      <c r="G3" s="1"/>
      <c r="H3" s="1"/>
      <c r="I3" s="1"/>
      <c r="J3" s="1"/>
      <c r="K3" s="66" t="s">
        <v>217</v>
      </c>
      <c r="L3" s="3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67" t="s">
        <v>218</v>
      </c>
      <c r="L4" s="67" t="s">
        <v>219</v>
      </c>
      <c r="M4" s="1"/>
      <c r="N4" s="1"/>
      <c r="O4" s="68" t="s">
        <v>220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221</v>
      </c>
      <c r="B5" s="1"/>
      <c r="C5" s="1"/>
      <c r="D5" s="1"/>
      <c r="E5" s="1"/>
      <c r="F5" s="1"/>
      <c r="G5" s="1"/>
      <c r="H5" s="1"/>
      <c r="I5" s="1"/>
      <c r="J5" s="1"/>
      <c r="K5" s="69"/>
      <c r="L5" s="69"/>
      <c r="M5" s="1"/>
      <c r="N5" s="1"/>
      <c r="O5" s="68" t="s">
        <v>222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70" t="s">
        <v>223</v>
      </c>
      <c r="C6" s="28" t="s">
        <v>224</v>
      </c>
      <c r="D6" s="1"/>
      <c r="E6" s="1"/>
      <c r="F6" s="1"/>
      <c r="G6" s="1"/>
      <c r="H6" s="1"/>
      <c r="I6" s="1"/>
      <c r="J6" s="1"/>
      <c r="K6" s="69"/>
      <c r="L6" s="69"/>
      <c r="M6" s="1"/>
      <c r="N6" s="1"/>
      <c r="O6" s="71" t="s">
        <v>183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59" t="s">
        <v>225</v>
      </c>
      <c r="C7" s="72" t="s">
        <v>226</v>
      </c>
      <c r="D7" s="1"/>
      <c r="E7" s="1"/>
      <c r="F7" s="1"/>
      <c r="G7" s="1"/>
      <c r="H7" s="1"/>
      <c r="I7" s="1"/>
      <c r="J7" s="1"/>
      <c r="K7" s="69" t="s">
        <v>227</v>
      </c>
      <c r="L7" s="69" t="s">
        <v>227</v>
      </c>
      <c r="M7" s="1"/>
      <c r="N7" s="1"/>
      <c r="O7" s="68" t="s">
        <v>228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69"/>
      <c r="L8" s="69"/>
      <c r="M8" s="1"/>
      <c r="N8" s="1"/>
      <c r="O8" s="68" t="s">
        <v>229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 t="s">
        <v>230</v>
      </c>
      <c r="F9" s="1"/>
      <c r="G9" s="1"/>
      <c r="H9" s="1"/>
      <c r="I9" s="1"/>
      <c r="J9" s="1"/>
      <c r="K9" s="69"/>
      <c r="L9" s="69"/>
      <c r="M9" s="1"/>
      <c r="N9" s="1"/>
      <c r="O9" s="73" t="s">
        <v>186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74" t="s">
        <v>231</v>
      </c>
      <c r="C10" s="62" t="s">
        <v>232</v>
      </c>
      <c r="D10" s="62" t="s">
        <v>233</v>
      </c>
      <c r="E10" s="74" t="s">
        <v>234</v>
      </c>
      <c r="F10" s="62" t="s">
        <v>235</v>
      </c>
      <c r="G10" s="75" t="s">
        <v>236</v>
      </c>
      <c r="H10" s="1"/>
      <c r="I10" s="1"/>
      <c r="J10" s="1"/>
      <c r="K10" s="69"/>
      <c r="L10" s="69"/>
      <c r="M10" s="1"/>
      <c r="N10" s="1"/>
      <c r="O10" s="68" t="s">
        <v>237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69"/>
      <c r="L11" s="69"/>
      <c r="M11" s="1"/>
      <c r="N11" s="1"/>
      <c r="O11" s="68" t="s">
        <v>238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69"/>
      <c r="L12" s="69"/>
      <c r="M12" s="1"/>
      <c r="N12" s="1"/>
      <c r="O12" s="76" t="s">
        <v>239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62" t="s">
        <v>240</v>
      </c>
      <c r="C13" s="1"/>
      <c r="D13" s="1"/>
      <c r="E13" s="1"/>
      <c r="F13" s="1"/>
      <c r="G13" s="1"/>
      <c r="H13" s="1"/>
      <c r="I13" s="1"/>
      <c r="J13" s="1"/>
      <c r="K13" s="77"/>
      <c r="L13" s="77"/>
      <c r="M13" s="1"/>
      <c r="N13" s="1"/>
      <c r="O13" s="68" t="s">
        <v>241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62" t="s">
        <v>242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68" t="s">
        <v>243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62" t="s">
        <v>244</v>
      </c>
      <c r="C15" s="1"/>
      <c r="D15" s="1"/>
      <c r="E15" s="1"/>
      <c r="F15" s="1"/>
      <c r="G15" s="1"/>
      <c r="H15" s="1"/>
      <c r="I15" s="1"/>
      <c r="J15" s="1"/>
      <c r="K15" s="1" t="s">
        <v>245</v>
      </c>
      <c r="L15" s="1"/>
      <c r="M15" s="1"/>
      <c r="N15" s="1"/>
      <c r="O15" s="68" t="s">
        <v>246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 t="s">
        <v>247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 t="s">
        <v>248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62" t="s">
        <v>244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 t="s">
        <v>249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62" t="s">
        <v>250</v>
      </c>
      <c r="C20" s="1"/>
      <c r="D20" s="1"/>
      <c r="E20" s="1"/>
      <c r="F20" s="1"/>
      <c r="G20" s="1"/>
      <c r="H20" s="1"/>
      <c r="I20" s="1"/>
      <c r="J20" s="1"/>
      <c r="K20" s="50" t="s">
        <v>251</v>
      </c>
      <c r="L20" s="50" t="s">
        <v>252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50" t="s">
        <v>62</v>
      </c>
      <c r="L21" s="50" t="s">
        <v>253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 t="s">
        <v>254</v>
      </c>
      <c r="C22" s="1"/>
      <c r="D22" s="1"/>
      <c r="E22" s="1"/>
      <c r="F22" s="1"/>
      <c r="G22" s="1"/>
      <c r="H22" s="1"/>
      <c r="I22" s="1"/>
      <c r="J22" s="1"/>
      <c r="K22" s="50" t="s">
        <v>255</v>
      </c>
      <c r="L22" s="50" t="s">
        <v>256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50" t="s">
        <v>257</v>
      </c>
      <c r="L23" s="50" t="s">
        <v>257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78" t="s">
        <v>258</v>
      </c>
      <c r="C26" s="79"/>
      <c r="D26" s="13"/>
      <c r="E26" s="1" t="s">
        <v>259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62" t="s">
        <v>260</v>
      </c>
      <c r="C28" s="1"/>
      <c r="D28" s="62" t="s">
        <v>261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 t="s">
        <v>262</v>
      </c>
      <c r="C29" s="1"/>
      <c r="D29" s="1" t="s">
        <v>263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 t="s">
        <v>264</v>
      </c>
      <c r="C30" s="1"/>
      <c r="D30" s="1" t="s">
        <v>264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 t="s">
        <v>265</v>
      </c>
      <c r="C31" s="1"/>
      <c r="D31" s="1" t="s">
        <v>266</v>
      </c>
      <c r="E31" s="1"/>
      <c r="F31" s="62" t="s">
        <v>267</v>
      </c>
      <c r="G31" s="1"/>
      <c r="H31" s="1"/>
      <c r="I31" s="62" t="s">
        <v>268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 t="s">
        <v>269</v>
      </c>
      <c r="C32" s="1"/>
      <c r="D32" s="1" t="s">
        <v>270</v>
      </c>
      <c r="E32" s="1"/>
      <c r="F32" s="1" t="s">
        <v>271</v>
      </c>
      <c r="G32" s="1"/>
      <c r="H32" s="1"/>
      <c r="I32" s="1" t="s">
        <v>272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 t="s">
        <v>273</v>
      </c>
      <c r="C33" s="1"/>
      <c r="D33" s="1" t="s">
        <v>274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 t="s">
        <v>275</v>
      </c>
      <c r="C34" s="1"/>
      <c r="D34" s="1" t="s">
        <v>275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 t="s">
        <v>31</v>
      </c>
      <c r="C35" s="1"/>
      <c r="D35" s="1" t="s">
        <v>31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 t="s">
        <v>276</v>
      </c>
      <c r="C36" s="1"/>
      <c r="D36" s="1" t="s">
        <v>277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4" t="s">
        <v>138</v>
      </c>
      <c r="C37" s="1"/>
      <c r="D37" s="4" t="s">
        <v>278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 t="s">
        <v>134</v>
      </c>
      <c r="C39" s="1"/>
      <c r="D39" s="1" t="s">
        <v>134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 t="s">
        <v>279</v>
      </c>
      <c r="C40" s="1"/>
      <c r="D40" s="1" t="s">
        <v>280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K3:L3"/>
    <mergeCell ref="B26:D26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3" width="8.71"/>
    <col customWidth="1" min="4" max="4" width="43.29"/>
    <col customWidth="1" min="5" max="8" width="8.71"/>
    <col customWidth="1" min="9" max="9" width="21.0"/>
    <col customWidth="1" min="10" max="10" width="12.71"/>
    <col customWidth="1" min="11" max="11" width="16.57"/>
    <col customWidth="1" min="12" max="14" width="8.71"/>
    <col customWidth="1" min="15" max="15" width="34.57"/>
    <col customWidth="1" min="16" max="20" width="8.71"/>
    <col customWidth="1" min="21" max="21" width="1.29"/>
    <col customWidth="1" min="22" max="22" width="13.29"/>
    <col customWidth="1" min="23" max="23" width="11.14"/>
    <col customWidth="1" min="24" max="24" width="8.71"/>
    <col customWidth="1" min="25" max="25" width="10.57"/>
    <col customWidth="1" min="26" max="26" width="8.71"/>
  </cols>
  <sheetData>
    <row r="1">
      <c r="D1" s="80" t="s">
        <v>281</v>
      </c>
      <c r="G1" s="60" t="s">
        <v>5</v>
      </c>
      <c r="J1" s="60" t="s">
        <v>282</v>
      </c>
      <c r="K1" s="60" t="s">
        <v>283</v>
      </c>
    </row>
    <row r="2">
      <c r="A2" s="60" t="s">
        <v>284</v>
      </c>
      <c r="B2" s="60" t="s">
        <v>285</v>
      </c>
      <c r="D2" s="60" t="s">
        <v>286</v>
      </c>
      <c r="E2" s="60" t="s">
        <v>287</v>
      </c>
      <c r="F2" s="60" t="s">
        <v>288</v>
      </c>
      <c r="G2" s="60" t="s">
        <v>289</v>
      </c>
      <c r="I2" s="81" t="s">
        <v>287</v>
      </c>
      <c r="J2" s="82">
        <f t="shared" ref="J2:L2" si="1">SUM(J3:J4)</f>
        <v>15</v>
      </c>
      <c r="K2" s="83">
        <f t="shared" si="1"/>
        <v>15</v>
      </c>
      <c r="L2" s="81">
        <f t="shared" si="1"/>
        <v>30</v>
      </c>
      <c r="M2" s="84" t="s">
        <v>290</v>
      </c>
      <c r="N2" s="84" t="s">
        <v>291</v>
      </c>
      <c r="O2" s="28" t="s">
        <v>292</v>
      </c>
      <c r="T2" s="59" t="s">
        <v>5</v>
      </c>
      <c r="V2" s="28" t="s">
        <v>293</v>
      </c>
    </row>
    <row r="3">
      <c r="C3" s="60">
        <v>1.0</v>
      </c>
      <c r="D3" s="60" t="s">
        <v>294</v>
      </c>
      <c r="E3" s="60" t="s">
        <v>295</v>
      </c>
      <c r="G3" s="60">
        <v>1.0</v>
      </c>
      <c r="I3" s="68" t="s">
        <v>296</v>
      </c>
      <c r="J3" s="85">
        <v>13.0</v>
      </c>
      <c r="K3" s="86">
        <f t="shared" ref="K3:K4" si="2">L3-J3</f>
        <v>7</v>
      </c>
      <c r="L3" s="68">
        <v>20.0</v>
      </c>
      <c r="M3" s="87">
        <f t="shared" ref="M3:M4" si="3">J3/L3</f>
        <v>0.65</v>
      </c>
      <c r="N3" s="87">
        <f t="shared" ref="N3:N4" si="4">1-M3</f>
        <v>0.35</v>
      </c>
      <c r="O3" s="60" t="s">
        <v>297</v>
      </c>
      <c r="T3" s="28" t="s">
        <v>298</v>
      </c>
    </row>
    <row r="4">
      <c r="C4" s="60">
        <v>2.0</v>
      </c>
      <c r="G4" s="60">
        <v>0.0</v>
      </c>
      <c r="I4" s="68" t="s">
        <v>299</v>
      </c>
      <c r="J4" s="85">
        <v>2.0</v>
      </c>
      <c r="K4" s="86">
        <f t="shared" si="2"/>
        <v>8</v>
      </c>
      <c r="L4" s="68">
        <v>10.0</v>
      </c>
      <c r="M4" s="87">
        <f t="shared" si="3"/>
        <v>0.2</v>
      </c>
      <c r="N4" s="87">
        <f t="shared" si="4"/>
        <v>0.8</v>
      </c>
      <c r="O4" s="60" t="s">
        <v>300</v>
      </c>
      <c r="T4" s="28" t="s">
        <v>301</v>
      </c>
    </row>
    <row r="5">
      <c r="T5" s="28" t="s">
        <v>301</v>
      </c>
    </row>
    <row r="6">
      <c r="I6" s="81" t="s">
        <v>302</v>
      </c>
      <c r="J6" s="82">
        <f t="shared" ref="J6:L6" si="5">SUM(J7:J8)</f>
        <v>15</v>
      </c>
      <c r="K6" s="83">
        <f t="shared" si="5"/>
        <v>15</v>
      </c>
      <c r="L6" s="81">
        <f t="shared" si="5"/>
        <v>30</v>
      </c>
      <c r="P6" s="60" t="s">
        <v>287</v>
      </c>
      <c r="T6" s="28" t="s">
        <v>298</v>
      </c>
    </row>
    <row r="7">
      <c r="C7" s="60">
        <v>30.0</v>
      </c>
      <c r="I7" s="68" t="s">
        <v>303</v>
      </c>
      <c r="J7" s="85">
        <v>8.0</v>
      </c>
      <c r="K7" s="86">
        <f t="shared" ref="K7:K8" si="6">L7-J7</f>
        <v>10</v>
      </c>
      <c r="L7" s="68">
        <v>18.0</v>
      </c>
      <c r="M7" s="87">
        <f t="shared" ref="M7:M8" si="7">J7/L7</f>
        <v>0.4444444444</v>
      </c>
      <c r="N7" s="87">
        <f t="shared" ref="N7:N8" si="8">1-M7</f>
        <v>0.5555555556</v>
      </c>
      <c r="T7" s="28" t="s">
        <v>301</v>
      </c>
    </row>
    <row r="8">
      <c r="I8" s="68" t="s">
        <v>304</v>
      </c>
      <c r="J8" s="85">
        <v>7.0</v>
      </c>
      <c r="K8" s="86">
        <f t="shared" si="6"/>
        <v>5</v>
      </c>
      <c r="L8" s="68">
        <v>12.0</v>
      </c>
      <c r="M8" s="87">
        <f t="shared" si="7"/>
        <v>0.5833333333</v>
      </c>
      <c r="N8" s="87">
        <f t="shared" si="8"/>
        <v>0.4166666667</v>
      </c>
      <c r="T8" s="28" t="s">
        <v>298</v>
      </c>
    </row>
    <row r="9">
      <c r="D9" s="88" t="s">
        <v>305</v>
      </c>
      <c r="T9" s="28" t="s">
        <v>301</v>
      </c>
    </row>
    <row r="10">
      <c r="I10" s="81" t="s">
        <v>4</v>
      </c>
      <c r="J10" s="82">
        <f t="shared" ref="J10:L10" si="9">SUM(J11:J12)</f>
        <v>15</v>
      </c>
      <c r="K10" s="83">
        <f t="shared" si="9"/>
        <v>15</v>
      </c>
      <c r="L10" s="81">
        <f t="shared" si="9"/>
        <v>30</v>
      </c>
      <c r="V10" s="28" t="s">
        <v>306</v>
      </c>
    </row>
    <row r="11">
      <c r="I11" s="68" t="s">
        <v>307</v>
      </c>
      <c r="J11" s="85">
        <v>8.0</v>
      </c>
      <c r="K11" s="86">
        <f t="shared" ref="K11:K12" si="10">L11-J11</f>
        <v>8</v>
      </c>
      <c r="L11" s="68">
        <v>16.0</v>
      </c>
      <c r="M11" s="87">
        <f t="shared" ref="M11:M12" si="11">J11/L11</f>
        <v>0.5</v>
      </c>
      <c r="N11" s="87">
        <f t="shared" ref="N11:N12" si="12">1-M11</f>
        <v>0.5</v>
      </c>
      <c r="V11" s="28" t="s">
        <v>298</v>
      </c>
      <c r="W11" s="28" t="s">
        <v>301</v>
      </c>
      <c r="Y11" s="28" t="s">
        <v>298</v>
      </c>
      <c r="Z11" s="28" t="s">
        <v>301</v>
      </c>
    </row>
    <row r="12">
      <c r="I12" s="68" t="s">
        <v>21</v>
      </c>
      <c r="J12" s="85">
        <v>7.0</v>
      </c>
      <c r="K12" s="86">
        <f t="shared" si="10"/>
        <v>7</v>
      </c>
      <c r="L12" s="68">
        <v>14.0</v>
      </c>
      <c r="M12" s="87">
        <f t="shared" si="11"/>
        <v>0.5</v>
      </c>
      <c r="N12" s="87">
        <f t="shared" si="12"/>
        <v>0.5</v>
      </c>
      <c r="V12" s="28" t="s">
        <v>298</v>
      </c>
      <c r="W12" s="28" t="s">
        <v>301</v>
      </c>
      <c r="Y12" s="89" t="s">
        <v>301</v>
      </c>
      <c r="Z12" s="89" t="s">
        <v>298</v>
      </c>
    </row>
    <row r="13">
      <c r="V13" s="28" t="s">
        <v>298</v>
      </c>
      <c r="W13" s="28" t="s">
        <v>301</v>
      </c>
      <c r="Y13" s="89" t="s">
        <v>301</v>
      </c>
      <c r="Z13" s="89" t="s">
        <v>298</v>
      </c>
    </row>
    <row r="14">
      <c r="I14" s="90" t="s">
        <v>1</v>
      </c>
      <c r="J14" s="90" t="s">
        <v>3</v>
      </c>
      <c r="K14" s="90" t="s">
        <v>4</v>
      </c>
      <c r="V14" s="28" t="s">
        <v>298</v>
      </c>
      <c r="W14" s="28" t="s">
        <v>301</v>
      </c>
      <c r="Y14" s="28" t="s">
        <v>298</v>
      </c>
      <c r="Z14" s="28" t="s">
        <v>301</v>
      </c>
    </row>
    <row r="16">
      <c r="D16" s="60" t="s">
        <v>308</v>
      </c>
      <c r="E16" s="60">
        <v>30.0</v>
      </c>
      <c r="I16" s="60" t="s">
        <v>309</v>
      </c>
      <c r="V16" s="28" t="s">
        <v>310</v>
      </c>
      <c r="W16" s="28" t="s">
        <v>311</v>
      </c>
      <c r="Y16" s="28" t="s">
        <v>310</v>
      </c>
      <c r="Z16" s="28" t="s">
        <v>311</v>
      </c>
    </row>
    <row r="17">
      <c r="D17" s="91" t="s">
        <v>312</v>
      </c>
      <c r="I17" s="60" t="s">
        <v>313</v>
      </c>
      <c r="V17" s="28" t="s">
        <v>314</v>
      </c>
    </row>
    <row r="18">
      <c r="D18" s="60" t="s">
        <v>287</v>
      </c>
      <c r="V18" s="28" t="s">
        <v>315</v>
      </c>
      <c r="Y18" s="28" t="s">
        <v>316</v>
      </c>
    </row>
    <row r="19">
      <c r="D19" s="60" t="s">
        <v>317</v>
      </c>
      <c r="E19" s="60" t="s">
        <v>318</v>
      </c>
      <c r="I19" s="60" t="s">
        <v>19</v>
      </c>
    </row>
    <row r="20">
      <c r="D20" s="60" t="s">
        <v>288</v>
      </c>
      <c r="I20" s="60" t="s">
        <v>319</v>
      </c>
    </row>
    <row r="21" ht="15.75" customHeight="1">
      <c r="D21" s="92" t="s">
        <v>99</v>
      </c>
    </row>
    <row r="22" ht="15.75" customHeight="1">
      <c r="D22" s="88" t="s">
        <v>320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1:F1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2018-03-04T05:37:05Z</dcterms:created>
  <dc:creator>Kumar Ganguly, A.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0x010100FAD5CA1B8366664A8BA3DE7991AA405E</vt:lpwstr>
  </property>
</Properties>
</file>