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arbp.sharepoint.com/sites/Auresys.id-ProsedurKerja/Dokumen Berbagi/Prosedur Kerja/02. Working Paper file/Working Paper - Mila/Bahan Pembuatan Timeline/"/>
    </mc:Choice>
  </mc:AlternateContent>
  <xr:revisionPtr revIDLastSave="0" documentId="8_{741BBFE8-CA16-40C3-A46B-A15EA6C162AB}" xr6:coauthVersionLast="47" xr6:coauthVersionMax="47" xr10:uidLastSave="{00000000-0000-0000-0000-000000000000}"/>
  <bookViews>
    <workbookView xWindow="-103" yWindow="-103" windowWidth="22149" windowHeight="13320" xr2:uid="{74FDBE98-8F0F-47DB-ACD4-957B624212B2}"/>
  </bookViews>
  <sheets>
    <sheet name="Overall (with%prog)" sheetId="3" r:id="rId1"/>
    <sheet name="Overall" sheetId="2" r:id="rId2"/>
  </sheets>
  <externalReferences>
    <externalReference r:id="rId3"/>
    <externalReference r:id="rId4"/>
    <externalReference r:id="rId5"/>
    <externalReference r:id="rId6"/>
  </externalReferences>
  <definedNames>
    <definedName name="Calculations">'[1]Drop Lists'!$D$2:$D$7</definedName>
    <definedName name="_xlnm.Print_Area" localSheetId="1">Overall!$B$1:$BL$25</definedName>
    <definedName name="_xlnm.Print_Area" localSheetId="0">'Overall (with%prog)'!$B$1:$BL$40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173" i="3" l="1"/>
  <c r="CG129" i="3" l="1"/>
  <c r="CG66" i="3"/>
  <c r="BY80" i="3" l="1"/>
  <c r="CG80" i="3" s="1"/>
  <c r="BY49" i="2" l="1"/>
  <c r="CK28" i="2"/>
  <c r="BY49" i="3"/>
  <c r="CK28" i="3" l="1"/>
  <c r="BY43" i="2" l="1"/>
  <c r="BY43" i="3"/>
  <c r="CB188" i="3" l="1"/>
  <c r="CB19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Togi Sidabutar</author>
  </authors>
  <commentList>
    <comment ref="BY43" authorId="0" shapeId="0" xr:uid="{1082775F-6AAA-4B54-8959-D5580A66208E}">
      <text>
        <r>
          <rPr>
            <b/>
            <sz val="9"/>
            <color indexed="81"/>
            <rFont val="Tahoma"/>
            <family val="2"/>
          </rPr>
          <t>VOWD (up to May'24 + ETC (up to Dec'24)</t>
        </r>
      </text>
    </comment>
    <comment ref="BY49" authorId="0" shapeId="0" xr:uid="{3E5EA907-E099-4279-AF6F-C741780096BF}">
      <text>
        <r>
          <rPr>
            <b/>
            <sz val="9"/>
            <color indexed="81"/>
            <rFont val="Tahoma"/>
            <family val="2"/>
          </rPr>
          <t>VOWD (up to May'24 + ETC (up to Dec'24)</t>
        </r>
      </text>
    </comment>
    <comment ref="C126" authorId="0" shapeId="0" xr:uid="{3A5465E6-BB53-494B-8F7E-8B6B47E45B6F}">
      <text>
        <r>
          <rPr>
            <b/>
            <sz val="9"/>
            <color indexed="81"/>
            <rFont val="Tahoma"/>
            <family val="2"/>
          </rPr>
          <t>both Daewoo USD and IDR contracts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Togi Sidabutar</author>
  </authors>
  <commentList>
    <comment ref="BY43" authorId="0" shapeId="0" xr:uid="{B9653264-C64A-4A45-891F-75B5468FDC24}">
      <text>
        <r>
          <rPr>
            <b/>
            <sz val="9"/>
            <color indexed="81"/>
            <rFont val="Tahoma"/>
            <family val="2"/>
          </rPr>
          <t>VOWD (up to May'24 + ETC (up to Dec'24)</t>
        </r>
      </text>
    </comment>
    <comment ref="BY49" authorId="0" shapeId="0" xr:uid="{7327BC1C-8833-4A81-944C-E20DBABBC5C5}">
      <text>
        <r>
          <rPr>
            <b/>
            <sz val="9"/>
            <color indexed="81"/>
            <rFont val="Tahoma"/>
            <family val="2"/>
          </rPr>
          <t>VOWD (up to May'24 + ETC (up to Dec'24)</t>
        </r>
      </text>
    </comment>
  </commentList>
</comments>
</file>

<file path=xl/sharedStrings.xml><?xml version="1.0" encoding="utf-8"?>
<sst xmlns="http://schemas.openxmlformats.org/spreadsheetml/2006/main" count="281" uniqueCount="159">
  <si>
    <t>1 - 12</t>
  </si>
  <si>
    <t>1 - 3</t>
  </si>
  <si>
    <t>4 - 6</t>
  </si>
  <si>
    <t>7 - 9</t>
  </si>
  <si>
    <t>10-12</t>
  </si>
  <si>
    <t>Before COVID-19</t>
  </si>
  <si>
    <t>COVID-19 Pandemic</t>
  </si>
  <si>
    <t>Force Majeure (FM)</t>
  </si>
  <si>
    <t>2nd Outbreak</t>
  </si>
  <si>
    <t>EPCI Contract
Key Dates</t>
  </si>
  <si>
    <t>CONTRACT VALUE 
TRANSFORMATION</t>
  </si>
  <si>
    <t>ORIGINAL</t>
  </si>
  <si>
    <t>LUMP SUM 2,396 MUSD</t>
  </si>
  <si>
    <t>PROV SUM 36 MUSD</t>
  </si>
  <si>
    <t>AMD-2</t>
  </si>
  <si>
    <t>LUMP SUM (incl.LOGI)</t>
  </si>
  <si>
    <t>LUMP SUM (excl.LOGI); TOTAL LUMP SUM 2,667 MUSD</t>
  </si>
  <si>
    <t>FGRS RCE 188 MUSD</t>
  </si>
  <si>
    <t>Demobilization</t>
  </si>
  <si>
    <t>LOGI RCE 250 MUSD</t>
  </si>
  <si>
    <t>AMD-3</t>
  </si>
  <si>
    <t>LUMP SUM (excl.LOGI); TOTAL LUMP SUM 2,643 MUSD</t>
  </si>
  <si>
    <t>FGRS RCE 421 MUSD</t>
  </si>
  <si>
    <t>LOGI RCE 310 MUSD</t>
  </si>
  <si>
    <t>PROV SUM 273 MUSD (incl. COVID Response 236 MUSD)</t>
  </si>
  <si>
    <t>Backcharge on Fuel Equipment -20 MUSD</t>
  </si>
  <si>
    <t>AMD-4</t>
  </si>
  <si>
    <t>FGRS RCE 854 MUSD</t>
  </si>
  <si>
    <t>LOGI RCE 342 MUSD</t>
  </si>
  <si>
    <t>PROV SUM 445 MUSD (incl. COVID Response 408 MUSD)</t>
  </si>
  <si>
    <t>AMD-5</t>
  </si>
  <si>
    <t>FGRS RCE 1,510 MUSD</t>
  </si>
  <si>
    <t>LOGI RCE 447 MUSD</t>
  </si>
  <si>
    <t>PROV SUM 467 MUSD (incl. COVID Response 420 MUSD)</t>
  </si>
  <si>
    <t>Post 
AMD-5</t>
  </si>
  <si>
    <t>FGRS RCE 1,830 MUSD</t>
  </si>
  <si>
    <t>LOGI RCE 479 MUSD</t>
  </si>
  <si>
    <t>PROV SUM 478 MUSD (incl. COVID Response 420 MUSD)</t>
  </si>
  <si>
    <t>FGRS RCE ACTUAL COST (MUSD)</t>
  </si>
  <si>
    <t>Monthly FGRS</t>
  </si>
  <si>
    <t>AMD-3 Est.Period</t>
  </si>
  <si>
    <t>FGRS RCE 675 MUSD</t>
  </si>
  <si>
    <t>AMD-4 Est.Period</t>
  </si>
  <si>
    <t>FGRS RCE 1215</t>
  </si>
  <si>
    <t>AMD-5 Est.Period</t>
  </si>
  <si>
    <t>FGRS RCE 1,541</t>
  </si>
  <si>
    <t>Post AMD-5</t>
  </si>
  <si>
    <t>Cummulative FGRS RCE (VOWD+ETC): 1,837</t>
  </si>
  <si>
    <t>LOGI RCE ACTUAL COST (MUSD)</t>
  </si>
  <si>
    <t>Monhtly LOGI</t>
  </si>
  <si>
    <t>LOGI RCE 351 MUSD</t>
  </si>
  <si>
    <t>LOGI RCE 386 MUSD</t>
  </si>
  <si>
    <t>LOGI RCE 415 MUSD</t>
  </si>
  <si>
    <t>Cummulative LOGI RCE (VOWD+ETC): 482 MUSD</t>
  </si>
  <si>
    <t>POB (CSTS+SubCon)</t>
  </si>
  <si>
    <t>Workers at Site Isolation Facility</t>
  </si>
  <si>
    <t>KEY HIGHLIGHTS</t>
  </si>
  <si>
    <t>- Indonesia declared COVID-19 pandemic in March 2020.
- As a response, Site POB was restricted to 6,300 and continue with a ramp-up. 
- POB was capped with max. of 7,700 (as basis for AMD-3)
- Project activities (especially critical ones) continued to run at a slower pace due to reduced POB.
- Project had difficulties to moblize supervisor to Site due to restriction by regulation to enter Indonesia or travel within the country.
- Preservation works.</t>
  </si>
  <si>
    <t>- 1st Outbreak at Site (Alfa variant).
- Mass demobilization.
- Main project activities stopped with 0% progress.
- Continue preservation works.</t>
  </si>
  <si>
    <t>- Slow POB ramp-up limited by the logistical capability.
Implement quarantine prior to Site.
- Flight restriction by regulation.
- Project had difficulties to control the right composition of workers and supervision due to many workers infected by the virus.
- Continue preservation works.</t>
  </si>
  <si>
    <t>- 2nd Outbreak Site (Delta variant) with 0% progress in  Jul-Aug'21.
- Main project activities stopped due to most of the workers were in isolation.
- 3rd Outbreak was in Oct-21 (Omicron variant) which forced progress continued with lower pace.
- Vaccination program at Site.
- Jul-Oct'21: Ceramic bolt replacement.</t>
  </si>
  <si>
    <t>- Considering the phase of project with 90% progress and majority of remaining activities are required to be in-sequence (commissioning), hence its resulting average plan progress per month of 0.4%.
- Finishing activities found there were reworks required – additional resources mobilized to minimize the impact on base activities.
- Sep-Nov'22: Permali blocks replacement.
- Feb-Apr'23: Inconel bolts replacement.</t>
  </si>
  <si>
    <t>PIPING ERECTION CASE:</t>
  </si>
  <si>
    <t>Meindo</t>
  </si>
  <si>
    <t>Subcontract Duration and Value</t>
  </si>
  <si>
    <t>Achieved Mhrs</t>
  </si>
  <si>
    <t>Invoice Value (MUSD)</t>
  </si>
  <si>
    <t>Actual/VOWD</t>
  </si>
  <si>
    <t>- Total VOWD (Sep'20 to Sep'23): 17.85 MUSD
- SC Value: 48.6 MUSD (final value subject to close out)
BP only pay 17.8 MUSD out of 48.6 MUSD SC value.</t>
  </si>
  <si>
    <t>up to Sep'23</t>
  </si>
  <si>
    <t>POB</t>
  </si>
  <si>
    <t>Plan Cumm.Prog</t>
  </si>
  <si>
    <t>Actual Cumm. Prog</t>
  </si>
  <si>
    <t>Plan per Month</t>
  </si>
  <si>
    <t>Actual per Month</t>
  </si>
  <si>
    <t xml:space="preserve">- Preservation works
- Piping reworks/repair
</t>
  </si>
  <si>
    <t>No progress means no major activities performed.</t>
  </si>
  <si>
    <t>- Preservation works
- Piping reworks/repair</t>
  </si>
  <si>
    <t>- Piping works at the completion phase, most of the works is smail dia-inches and in average 30% of the crew allocated for piping reworks
- Piping reworks/repair</t>
  </si>
  <si>
    <t>Penta</t>
  </si>
  <si>
    <t>- Total VOWD (up to Sep'24): 49.35 MUSD
- SC Value: 69.9 MUSD (final value subject to close out)
BP only pay 49.3 MUSD out of 69.9 MUSD SC value.</t>
  </si>
  <si>
    <t>Penta not performing as per plan due to a combination of reasons: workfront availability (steel structure erection was late) hence impacting productivity as well</t>
  </si>
  <si>
    <t xml:space="preserve">Penta is prioritizing the large DI pipe once the workfront is available
</t>
  </si>
  <si>
    <t xml:space="preserve">No progress means no major activities performed. </t>
  </si>
  <si>
    <t>Piping reworks/repair</t>
  </si>
  <si>
    <t>Contract Rev.0; Mar-2019 - Nov-2020 (21 months)</t>
  </si>
  <si>
    <t>Contract Rev.1 and Rev.2; Dec-2019 - Oct-2022 (22 months extension)</t>
  </si>
  <si>
    <t>Contract Rev.3 (extension up to May-2023) --&gt; Contract Rev.4 (up to Oct-2023) --&gt; Contract Rev.5 (up to May-2024) (Total 20 monthts)</t>
  </si>
  <si>
    <t>Contract is effective before start of the reimbursable period (1-Sep-20)</t>
  </si>
  <si>
    <t>Extension to complete remaining scope.</t>
  </si>
  <si>
    <t>Extension to complete remaining scope and additional various activities. Compensation changed to time rate (timesheet) basis in Contract Rev.3</t>
  </si>
  <si>
    <t>Compensation: Unit Price basis</t>
  </si>
  <si>
    <t>1) Reflect actual progress payment as of Contract rev.1, reduced scope, and some settlement claim between Penta and CSTS.</t>
  </si>
  <si>
    <t>1) No change since Contract Rev.2 up to Rev.5</t>
  </si>
  <si>
    <t>2) Settlement claim due to COVID-19 impact, such as reduced POB, and time for remobilisation after COVID outbreaks.</t>
  </si>
  <si>
    <t>2) No change since Contract Rev.1</t>
  </si>
  <si>
    <t>3) To stimulate increment of productivity, efficiency, quality of work and safety. The criteria invcludes achievement of milestones by monthly and by system, and zero safety incident.</t>
  </si>
  <si>
    <t>3) No change since Contract Rev.1</t>
  </si>
  <si>
    <t>4) No change since Contract Rev.1</t>
  </si>
  <si>
    <t>4) Manpower standby due to work interruption in Feb and Oct-20; and flight cancellation.</t>
  </si>
  <si>
    <t>5) Compensation as per PP No.35/2021 upon expiration of employment agreement. Payment from bp to CSTS is based on actual payment made by Subcontractor to workers.</t>
  </si>
  <si>
    <t>5) Compensation as per PP No.35/2021 upon expiration of employment agreement. Payment from bp to CSTS is based on actual payment made by Subcontractor to  workers.</t>
  </si>
  <si>
    <t>6) - Backcharges are additional services provided by CSTS to support Subcontractor. 
- CWO includes supply of equipment and operator, manpower supply and other required supports.</t>
  </si>
  <si>
    <t>6) Value decreases due to inclusion of additional CWO such as support to other Subcontractors at ORF area, equipment supply, temporary spools fabrication, etc.</t>
  </si>
  <si>
    <t>7) Reflect latest estimate. Provisional to cover COVID-19 related cost e.g., standby cost during outbreaks.</t>
  </si>
  <si>
    <t>7) Provisional to cover COVID-19 related cost e.g., standby cost during outbreaks.</t>
  </si>
  <si>
    <t>8) Supply of manpower and equipment from Nov'22 - May'24 for various activities outside its original scope e.g.,: modification works, reinstatement, red spade and spools removal, ceramic bolt replacement, punch close-out, shelter demolition, etc.</t>
  </si>
  <si>
    <t>9) Manpower supply to support Start-Up activity.</t>
  </si>
  <si>
    <t>TOTAL payment from 1 Sep'20:</t>
  </si>
  <si>
    <t>in thousand USD</t>
  </si>
  <si>
    <t>Daewoo
(Contract No.
1306754
1306984)</t>
  </si>
  <si>
    <t>- Total VOWD (up to Jul'23): 131.35 MUSD
- SC Value: 179.1 MUSD (final value subject to close out)
BP only pay 131.3 MUSD out of 179.1 MUSD SC value.</t>
  </si>
  <si>
    <t>Plan POB</t>
  </si>
  <si>
    <t>Actual POB</t>
  </si>
  <si>
    <t>Daewoo not performing as per plan due to a combination of reasons: workfront availability (steel structure erection was late) hence impacting productivity as well</t>
  </si>
  <si>
    <t>Daewoo is prioritizing the large DI pipe once the workfront is available</t>
  </si>
  <si>
    <t>USD PORTION</t>
  </si>
  <si>
    <t>Contract Rev.0; Dec-2019 - Mar-2021 (16 months)</t>
  </si>
  <si>
    <t>Contract Rev.1; Dec-2019 - Oct-2022 (19 months extension)</t>
  </si>
  <si>
    <t>Contract Rev.2; Dec-2019 - Jun-2023 (8 months extension)</t>
  </si>
  <si>
    <t>Contract is effective before start of the reimbursable period (1-Sep-2020)</t>
  </si>
  <si>
    <t>Extension to complete remaining and additional scope.</t>
  </si>
  <si>
    <t>Compensation:</t>
  </si>
  <si>
    <t>Time Rate basis (timesheet)</t>
  </si>
  <si>
    <t>Estimated Total Personnel:</t>
  </si>
  <si>
    <t>1) -Include Fabrication, Testing, Storing of Temporary Spool (27ea) for commissioning activity. 
- Include additional scope related to Train 3 Warm Section Area and Degreasing</t>
  </si>
  <si>
    <t>1) Include inconnel bolt replacement, commissioning support,  KIV modification/installation, leak test support, mechanical support incl. punch clearance.</t>
  </si>
  <si>
    <t>No. of Personnel:</t>
  </si>
  <si>
    <t>2) Mobiisation cost based on USD 10,600/person</t>
  </si>
  <si>
    <t>2) - Include additional mobilisation of 205 personnel to cover the additional warm scope
- Change mobilisation cost from USD 10,600/person to cost plus fee (10%)</t>
  </si>
  <si>
    <t>2) Reflect actual spend + estimated to complete</t>
  </si>
  <si>
    <t>3) Milestone for Cold Section of Train-3 area.</t>
  </si>
  <si>
    <t>3) Revise Miltestone with additional of USD 2,650 K for the additional scope</t>
  </si>
  <si>
    <t>3) No change</t>
  </si>
  <si>
    <t>4) Additional services for WPS and WQT from Migas (cost plus fee 10%)</t>
  </si>
  <si>
    <t>4) Reflect actual spend</t>
  </si>
  <si>
    <t>5) To stimulate increment of productivity, efficiency, quality of work and safety. The criteria includes completion of 4 system reinstatements, achievement of test pakacges, and zero safety incident.</t>
  </si>
  <si>
    <t>5) Increase to reflect the actual incentive payment</t>
  </si>
  <si>
    <t>6) Separate incentive for night workers for the same purpose above.</t>
  </si>
  <si>
    <t>6) Decrease to reflect the actual incentive payment</t>
  </si>
  <si>
    <t>7) Additional services to provide OPITO Training for banksman/riggers (cost plus fee 10%)</t>
  </si>
  <si>
    <t>7) No change</t>
  </si>
  <si>
    <t>8) Provisional to cover COVID-19 related cost e.g., standby cost during outbreaks.</t>
  </si>
  <si>
    <t>bp pay from 1 Sep'20:</t>
  </si>
  <si>
    <t>IDR PORTION</t>
  </si>
  <si>
    <t>Extension is required to support the completion of remaining piping works.</t>
  </si>
  <si>
    <t>Contract covers equipment and operator/driver/manpower to support piping works carried out by Daewoo</t>
  </si>
  <si>
    <t>Additional Riggers to support piping activity at Train-3</t>
  </si>
  <si>
    <t>Additional 22 Riggers from Feb-2020 to Aug-2020</t>
  </si>
  <si>
    <t>Additional 17 Riggers from Sep-2020 to Feb-2021</t>
  </si>
  <si>
    <t>1) Reflect actual spend + estimate to complete</t>
  </si>
  <si>
    <t>1) Estimated Manpower/Operator:</t>
  </si>
  <si>
    <t>man-month</t>
  </si>
  <si>
    <t>2) Estimated Equipment:</t>
  </si>
  <si>
    <t>unit</t>
  </si>
  <si>
    <t>2) Reflect actual spend + estimate to complete</t>
  </si>
  <si>
    <t>FM</t>
  </si>
  <si>
    <t>CONTRACT VALUE TRANSFORMATION</t>
  </si>
  <si>
    <t>--&gt; increase due to vessel extension from Jun'24 to Sep'24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</si>
</sst>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-* #,##0_-;\-* #,##0_-;_-* &quot;-&quot;??_-;_-@_-"/>
    <numFmt numFmtId="166" formatCode="0.0%"/>
    <numFmt numFmtId="167" formatCode="_-* #,##0.0_-;\-* #,##0.0_-;_-* &quot;-&quot;_-;_-@_-"/>
    <numFmt numFmtId="168" formatCode="_-* #,##0.00_-;\-* #,##0.00_-;_-* &quot;-&quot;_-;_-@_-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1"/>
      <color theme="0"/>
      <name val="Aptos Narrow"/>
      <family val="2"/>
    </font>
    <font>
      <b/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Aptos Narrow"/>
      <family val="2"/>
    </font>
    <font>
      <b/>
      <sz val="11"/>
      <color rgb="FF00B050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00B050"/>
      <name val="Tahoma"/>
      <family val="2"/>
    </font>
    <font>
      <b/>
      <u val="singleAccounting"/>
      <sz val="11"/>
      <color rgb="FF00B050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6BD3"/>
        <bgColor indexed="64"/>
      </patternFill>
    </fill>
    <fill>
      <patternFill patternType="gray0625">
        <bgColor theme="7" tint="0.79995117038483843"/>
      </patternFill>
    </fill>
    <fill>
      <patternFill patternType="solid">
        <fgColor rgb="FF85D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gray0625">
        <bgColor theme="3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/>
      <right style="dashDotDot">
        <color auto="1"/>
      </right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DashDotDot">
        <color rgb="FFFF0000"/>
      </left>
      <right/>
      <top style="mediumDashDotDot">
        <color rgb="FFFF0000"/>
      </top>
      <bottom style="mediumDashDotDot">
        <color rgb="FFFF0000"/>
      </bottom>
      <diagonal/>
    </border>
    <border>
      <left/>
      <right/>
      <top style="mediumDashDotDot">
        <color rgb="FFFF0000"/>
      </top>
      <bottom style="mediumDashDotDot">
        <color rgb="FFFF0000"/>
      </bottom>
      <diagonal/>
    </border>
    <border>
      <left/>
      <right style="mediumDashDotDot">
        <color rgb="FFFF0000"/>
      </right>
      <top style="mediumDashDotDot">
        <color rgb="FFFF0000"/>
      </top>
      <bottom style="mediumDashDotDot">
        <color rgb="FFFF0000"/>
      </bottom>
      <diagonal/>
    </border>
    <border>
      <left style="slantDashDot">
        <color auto="1"/>
      </left>
      <right/>
      <top style="slantDashDot">
        <color auto="1"/>
      </top>
      <bottom style="slantDashDot">
        <color auto="1"/>
      </bottom>
      <diagonal/>
    </border>
    <border>
      <left/>
      <right/>
      <top style="slantDashDot">
        <color auto="1"/>
      </top>
      <bottom style="slantDashDot">
        <color auto="1"/>
      </bottom>
      <diagonal/>
    </border>
    <border>
      <left/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8F45C7"/>
      </left>
      <right/>
      <top style="medium">
        <color rgb="FF8F45C7"/>
      </top>
      <bottom/>
      <diagonal/>
    </border>
    <border>
      <left/>
      <right/>
      <top style="medium">
        <color rgb="FF8F45C7"/>
      </top>
      <bottom/>
      <diagonal/>
    </border>
    <border>
      <left/>
      <right style="medium">
        <color rgb="FF8F45C7"/>
      </right>
      <top style="medium">
        <color rgb="FF8F45C7"/>
      </top>
      <bottom/>
      <diagonal/>
    </border>
    <border>
      <left style="medium">
        <color rgb="FF8F45C7"/>
      </left>
      <right/>
      <top/>
      <bottom/>
      <diagonal/>
    </border>
    <border>
      <left/>
      <right style="medium">
        <color rgb="FF8F45C7"/>
      </right>
      <top/>
      <bottom/>
      <diagonal/>
    </border>
    <border>
      <left style="medium">
        <color rgb="FF8F45C7"/>
      </left>
      <right/>
      <top/>
      <bottom style="medium">
        <color rgb="FF8F45C7"/>
      </bottom>
      <diagonal/>
    </border>
    <border>
      <left/>
      <right/>
      <top/>
      <bottom style="medium">
        <color rgb="FF8F45C7"/>
      </bottom>
      <diagonal/>
    </border>
    <border>
      <left/>
      <right style="medium">
        <color rgb="FF8F45C7"/>
      </right>
      <top/>
      <bottom style="medium">
        <color rgb="FF8F45C7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/>
    </xf>
    <xf numFmtId="0" fontId="3" fillId="3" borderId="0" xfId="0" applyFont="1" applyFill="1" applyAlignment="1">
      <alignment horizontal="center" vertical="center" textRotation="90" wrapText="1"/>
    </xf>
    <xf numFmtId="0" fontId="0" fillId="0" borderId="0" xfId="0" applyAlignment="1">
      <alignment textRotation="90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11" xfId="0" applyFill="1" applyBorder="1"/>
    <xf numFmtId="0" fontId="0" fillId="3" borderId="11" xfId="0" applyFill="1" applyBorder="1"/>
    <xf numFmtId="0" fontId="0" fillId="0" borderId="11" xfId="0" applyBorder="1"/>
    <xf numFmtId="0" fontId="0" fillId="0" borderId="12" xfId="0" applyBorder="1"/>
    <xf numFmtId="15" fontId="0" fillId="0" borderId="0" xfId="0" applyNumberFormat="1"/>
    <xf numFmtId="0" fontId="7" fillId="0" borderId="0" xfId="0" applyFont="1"/>
    <xf numFmtId="0" fontId="5" fillId="3" borderId="11" xfId="0" applyFont="1" applyFill="1" applyBorder="1"/>
    <xf numFmtId="0" fontId="5" fillId="3" borderId="0" xfId="0" applyFont="1" applyFill="1"/>
    <xf numFmtId="0" fontId="1" fillId="8" borderId="0" xfId="0" applyFont="1" applyFill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10" fontId="0" fillId="0" borderId="0" xfId="0" applyNumberFormat="1" applyAlignment="1">
      <alignment vertical="center"/>
    </xf>
    <xf numFmtId="0" fontId="5" fillId="3" borderId="1" xfId="0" applyFont="1" applyFill="1" applyBorder="1"/>
    <xf numFmtId="0" fontId="1" fillId="8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10" fontId="10" fillId="0" borderId="1" xfId="0" applyNumberFormat="1" applyFont="1" applyBorder="1" applyAlignment="1">
      <alignment vertical="center"/>
    </xf>
    <xf numFmtId="166" fontId="10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8" borderId="1" xfId="0" applyFont="1" applyFill="1" applyBorder="1" applyAlignment="1">
      <alignment vertical="center"/>
    </xf>
    <xf numFmtId="1" fontId="1" fillId="8" borderId="0" xfId="0" applyNumberFormat="1" applyFont="1" applyFill="1" applyAlignment="1">
      <alignment vertical="center"/>
    </xf>
    <xf numFmtId="1" fontId="1" fillId="8" borderId="2" xfId="0" applyNumberFormat="1" applyFont="1" applyFill="1" applyBorder="1" applyAlignment="1">
      <alignment vertical="center"/>
    </xf>
    <xf numFmtId="1" fontId="1" fillId="8" borderId="1" xfId="0" applyNumberFormat="1" applyFont="1" applyFill="1" applyBorder="1" applyAlignment="1">
      <alignment vertical="center"/>
    </xf>
    <xf numFmtId="1" fontId="0" fillId="0" borderId="0" xfId="0" applyNumberFormat="1"/>
    <xf numFmtId="0" fontId="14" fillId="0" borderId="0" xfId="0" applyFont="1" applyAlignment="1">
      <alignment vertical="center"/>
    </xf>
    <xf numFmtId="0" fontId="15" fillId="8" borderId="0" xfId="0" applyFont="1" applyFill="1" applyAlignment="1">
      <alignment vertical="center"/>
    </xf>
    <xf numFmtId="0" fontId="15" fillId="8" borderId="1" xfId="0" applyFont="1" applyFill="1" applyBorder="1" applyAlignment="1">
      <alignment vertical="center"/>
    </xf>
    <xf numFmtId="1" fontId="15" fillId="8" borderId="0" xfId="0" applyNumberFormat="1" applyFont="1" applyFill="1" applyAlignment="1">
      <alignment vertical="center"/>
    </xf>
    <xf numFmtId="1" fontId="15" fillId="8" borderId="2" xfId="0" applyNumberFormat="1" applyFont="1" applyFill="1" applyBorder="1" applyAlignment="1">
      <alignment vertical="center"/>
    </xf>
    <xf numFmtId="1" fontId="15" fillId="8" borderId="1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right"/>
    </xf>
    <xf numFmtId="1" fontId="1" fillId="0" borderId="2" xfId="0" applyNumberFormat="1" applyFont="1" applyBorder="1" applyAlignment="1">
      <alignment horizontal="right"/>
    </xf>
    <xf numFmtId="0" fontId="0" fillId="16" borderId="0" xfId="0" applyFill="1" applyAlignment="1">
      <alignment horizontal="left"/>
    </xf>
    <xf numFmtId="0" fontId="0" fillId="16" borderId="0" xfId="0" applyFill="1"/>
    <xf numFmtId="0" fontId="0" fillId="16" borderId="1" xfId="0" applyFill="1" applyBorder="1"/>
    <xf numFmtId="0" fontId="0" fillId="16" borderId="2" xfId="0" applyFill="1" applyBorder="1"/>
    <xf numFmtId="1" fontId="0" fillId="16" borderId="36" xfId="0" applyNumberFormat="1" applyFill="1" applyBorder="1"/>
    <xf numFmtId="1" fontId="0" fillId="16" borderId="37" xfId="0" applyNumberFormat="1" applyFill="1" applyBorder="1"/>
    <xf numFmtId="1" fontId="0" fillId="16" borderId="38" xfId="0" applyNumberFormat="1" applyFill="1" applyBorder="1"/>
    <xf numFmtId="1" fontId="0" fillId="16" borderId="39" xfId="0" applyNumberFormat="1" applyFill="1" applyBorder="1"/>
    <xf numFmtId="1" fontId="0" fillId="16" borderId="40" xfId="0" applyNumberFormat="1" applyFill="1" applyBorder="1"/>
    <xf numFmtId="1" fontId="0" fillId="16" borderId="34" xfId="0" applyNumberFormat="1" applyFill="1" applyBorder="1"/>
    <xf numFmtId="1" fontId="0" fillId="16" borderId="35" xfId="0" applyNumberFormat="1" applyFill="1" applyBorder="1"/>
    <xf numFmtId="1" fontId="0" fillId="16" borderId="41" xfId="0" applyNumberFormat="1" applyFill="1" applyBorder="1"/>
    <xf numFmtId="1" fontId="0" fillId="16" borderId="28" xfId="0" applyNumberFormat="1" applyFill="1" applyBorder="1"/>
    <xf numFmtId="1" fontId="0" fillId="16" borderId="29" xfId="0" applyNumberFormat="1" applyFill="1" applyBorder="1"/>
    <xf numFmtId="1" fontId="0" fillId="16" borderId="30" xfId="0" applyNumberFormat="1" applyFill="1" applyBorder="1"/>
    <xf numFmtId="1" fontId="0" fillId="16" borderId="32" xfId="0" applyNumberFormat="1" applyFill="1" applyBorder="1"/>
    <xf numFmtId="1" fontId="0" fillId="16" borderId="31" xfId="0" applyNumberFormat="1" applyFill="1" applyBorder="1"/>
    <xf numFmtId="1" fontId="0" fillId="16" borderId="33" xfId="0" applyNumberFormat="1" applyFill="1" applyBorder="1"/>
    <xf numFmtId="0" fontId="5" fillId="16" borderId="0" xfId="0" applyFont="1" applyFill="1"/>
    <xf numFmtId="0" fontId="5" fillId="16" borderId="1" xfId="0" applyFont="1" applyFill="1" applyBorder="1"/>
    <xf numFmtId="0" fontId="0" fillId="18" borderId="0" xfId="0" applyFill="1" applyAlignment="1">
      <alignment vertical="center"/>
    </xf>
    <xf numFmtId="0" fontId="0" fillId="18" borderId="1" xfId="0" applyFill="1" applyBorder="1" applyAlignment="1">
      <alignment vertical="center"/>
    </xf>
    <xf numFmtId="0" fontId="5" fillId="18" borderId="0" xfId="0" applyFont="1" applyFill="1" applyAlignment="1">
      <alignment vertical="center"/>
    </xf>
    <xf numFmtId="0" fontId="5" fillId="18" borderId="1" xfId="0" applyFont="1" applyFill="1" applyBorder="1" applyAlignment="1">
      <alignment vertical="center"/>
    </xf>
    <xf numFmtId="41" fontId="18" fillId="18" borderId="0" xfId="2" applyFont="1" applyFill="1" applyAlignment="1">
      <alignment vertical="center"/>
    </xf>
    <xf numFmtId="41" fontId="18" fillId="18" borderId="2" xfId="2" applyFont="1" applyFill="1" applyBorder="1" applyAlignment="1">
      <alignment vertical="center"/>
    </xf>
    <xf numFmtId="41" fontId="18" fillId="18" borderId="1" xfId="2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0" fontId="0" fillId="0" borderId="0" xfId="0" quotePrefix="1"/>
    <xf numFmtId="0" fontId="14" fillId="16" borderId="0" xfId="0" applyFont="1" applyFill="1" applyAlignment="1">
      <alignment horizontal="left" vertical="center"/>
    </xf>
    <xf numFmtId="0" fontId="14" fillId="16" borderId="0" xfId="0" applyFont="1" applyFill="1" applyAlignment="1">
      <alignment vertical="center"/>
    </xf>
    <xf numFmtId="0" fontId="14" fillId="16" borderId="1" xfId="0" applyFont="1" applyFill="1" applyBorder="1" applyAlignment="1">
      <alignment vertical="center"/>
    </xf>
    <xf numFmtId="0" fontId="14" fillId="16" borderId="2" xfId="0" applyFont="1" applyFill="1" applyBorder="1" applyAlignment="1">
      <alignment vertical="center"/>
    </xf>
    <xf numFmtId="1" fontId="16" fillId="16" borderId="28" xfId="0" applyNumberFormat="1" applyFont="1" applyFill="1" applyBorder="1" applyAlignment="1">
      <alignment vertical="center"/>
    </xf>
    <xf numFmtId="1" fontId="16" fillId="16" borderId="29" xfId="0" applyNumberFormat="1" applyFont="1" applyFill="1" applyBorder="1" applyAlignment="1">
      <alignment vertical="center"/>
    </xf>
    <xf numFmtId="1" fontId="16" fillId="16" borderId="30" xfId="0" applyNumberFormat="1" applyFont="1" applyFill="1" applyBorder="1" applyAlignment="1">
      <alignment vertical="center"/>
    </xf>
    <xf numFmtId="1" fontId="16" fillId="16" borderId="32" xfId="0" applyNumberFormat="1" applyFont="1" applyFill="1" applyBorder="1" applyAlignment="1">
      <alignment vertical="center"/>
    </xf>
    <xf numFmtId="1" fontId="16" fillId="16" borderId="31" xfId="0" applyNumberFormat="1" applyFont="1" applyFill="1" applyBorder="1" applyAlignment="1">
      <alignment vertical="center"/>
    </xf>
    <xf numFmtId="1" fontId="16" fillId="16" borderId="33" xfId="0" applyNumberFormat="1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1" fontId="16" fillId="16" borderId="36" xfId="0" applyNumberFormat="1" applyFont="1" applyFill="1" applyBorder="1" applyAlignment="1">
      <alignment vertical="center"/>
    </xf>
    <xf numFmtId="1" fontId="16" fillId="16" borderId="37" xfId="0" applyNumberFormat="1" applyFont="1" applyFill="1" applyBorder="1" applyAlignment="1">
      <alignment vertical="center"/>
    </xf>
    <xf numFmtId="1" fontId="16" fillId="16" borderId="38" xfId="0" applyNumberFormat="1" applyFont="1" applyFill="1" applyBorder="1" applyAlignment="1">
      <alignment vertical="center"/>
    </xf>
    <xf numFmtId="1" fontId="16" fillId="16" borderId="39" xfId="0" applyNumberFormat="1" applyFont="1" applyFill="1" applyBorder="1" applyAlignment="1">
      <alignment vertical="center"/>
    </xf>
    <xf numFmtId="1" fontId="16" fillId="16" borderId="40" xfId="0" applyNumberFormat="1" applyFont="1" applyFill="1" applyBorder="1" applyAlignment="1">
      <alignment vertical="center"/>
    </xf>
    <xf numFmtId="1" fontId="16" fillId="16" borderId="34" xfId="0" applyNumberFormat="1" applyFont="1" applyFill="1" applyBorder="1" applyAlignment="1">
      <alignment vertical="center"/>
    </xf>
    <xf numFmtId="1" fontId="16" fillId="16" borderId="35" xfId="0" applyNumberFormat="1" applyFont="1" applyFill="1" applyBorder="1" applyAlignment="1">
      <alignment vertical="center"/>
    </xf>
    <xf numFmtId="1" fontId="16" fillId="16" borderId="41" xfId="0" applyNumberFormat="1" applyFont="1" applyFill="1" applyBorder="1" applyAlignment="1">
      <alignment vertical="center"/>
    </xf>
    <xf numFmtId="41" fontId="18" fillId="4" borderId="0" xfId="2" applyFont="1" applyFill="1" applyAlignment="1">
      <alignment vertical="center"/>
    </xf>
    <xf numFmtId="41" fontId="18" fillId="21" borderId="0" xfId="2" applyFont="1" applyFill="1" applyAlignment="1">
      <alignment vertical="center"/>
    </xf>
    <xf numFmtId="41" fontId="18" fillId="4" borderId="2" xfId="2" applyFont="1" applyFill="1" applyBorder="1" applyAlignment="1">
      <alignment vertical="center"/>
    </xf>
    <xf numFmtId="41" fontId="18" fillId="4" borderId="1" xfId="2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0" fillId="19" borderId="0" xfId="0" applyFill="1" applyAlignment="1">
      <alignment vertical="center"/>
    </xf>
    <xf numFmtId="0" fontId="0" fillId="19" borderId="1" xfId="0" applyFill="1" applyBorder="1" applyAlignment="1">
      <alignment vertical="center"/>
    </xf>
    <xf numFmtId="0" fontId="0" fillId="19" borderId="2" xfId="0" applyFill="1" applyBorder="1" applyAlignment="1">
      <alignment vertical="center"/>
    </xf>
    <xf numFmtId="0" fontId="0" fillId="18" borderId="2" xfId="0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1" fillId="18" borderId="0" xfId="0" applyFont="1" applyFill="1" applyAlignment="1">
      <alignment vertical="center"/>
    </xf>
    <xf numFmtId="0" fontId="1" fillId="18" borderId="2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41" fontId="1" fillId="3" borderId="42" xfId="2" applyFont="1" applyFill="1" applyBorder="1" applyAlignment="1">
      <alignment vertical="center"/>
    </xf>
    <xf numFmtId="41" fontId="1" fillId="3" borderId="43" xfId="2" applyFont="1" applyFill="1" applyBorder="1" applyAlignment="1">
      <alignment vertical="center"/>
    </xf>
    <xf numFmtId="41" fontId="1" fillId="3" borderId="44" xfId="2" applyFont="1" applyFill="1" applyBorder="1" applyAlignment="1">
      <alignment vertical="center"/>
    </xf>
    <xf numFmtId="0" fontId="0" fillId="22" borderId="0" xfId="0" applyFill="1" applyAlignment="1">
      <alignment vertical="center"/>
    </xf>
    <xf numFmtId="0" fontId="0" fillId="22" borderId="1" xfId="0" applyFill="1" applyBorder="1" applyAlignment="1">
      <alignment vertical="center"/>
    </xf>
    <xf numFmtId="0" fontId="0" fillId="22" borderId="2" xfId="0" applyFill="1" applyBorder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166" fontId="16" fillId="0" borderId="0" xfId="0" applyNumberFormat="1" applyFont="1" applyAlignment="1">
      <alignment vertical="center"/>
    </xf>
    <xf numFmtId="166" fontId="16" fillId="0" borderId="0" xfId="3" applyNumberFormat="1" applyFont="1" applyFill="1" applyBorder="1" applyAlignment="1">
      <alignment vertical="center"/>
    </xf>
    <xf numFmtId="166" fontId="16" fillId="0" borderId="1" xfId="0" applyNumberFormat="1" applyFont="1" applyBorder="1" applyAlignment="1">
      <alignment vertical="center"/>
    </xf>
    <xf numFmtId="166" fontId="16" fillId="0" borderId="1" xfId="3" applyNumberFormat="1" applyFont="1" applyFill="1" applyBorder="1" applyAlignment="1">
      <alignment vertical="center"/>
    </xf>
    <xf numFmtId="9" fontId="16" fillId="0" borderId="0" xfId="0" applyNumberFormat="1" applyFont="1" applyAlignment="1">
      <alignment vertical="center"/>
    </xf>
    <xf numFmtId="9" fontId="16" fillId="0" borderId="0" xfId="3" applyFont="1" applyFill="1" applyBorder="1" applyAlignment="1">
      <alignment vertical="center"/>
    </xf>
    <xf numFmtId="9" fontId="16" fillId="0" borderId="0" xfId="3" applyFont="1" applyFill="1" applyAlignment="1">
      <alignment vertical="center"/>
    </xf>
    <xf numFmtId="9" fontId="16" fillId="0" borderId="1" xfId="3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166" fontId="16" fillId="0" borderId="2" xfId="0" applyNumberFormat="1" applyFont="1" applyBorder="1" applyAlignment="1">
      <alignment vertical="center"/>
    </xf>
    <xf numFmtId="9" fontId="16" fillId="0" borderId="1" xfId="0" applyNumberFormat="1" applyFont="1" applyBorder="1" applyAlignment="1">
      <alignment vertical="center"/>
    </xf>
    <xf numFmtId="10" fontId="16" fillId="0" borderId="1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66" fontId="17" fillId="0" borderId="0" xfId="0" applyNumberFormat="1" applyFont="1" applyAlignment="1">
      <alignment vertical="center"/>
    </xf>
    <xf numFmtId="166" fontId="17" fillId="0" borderId="1" xfId="0" applyNumberFormat="1" applyFont="1" applyBorder="1" applyAlignment="1">
      <alignment vertical="center"/>
    </xf>
    <xf numFmtId="10" fontId="17" fillId="0" borderId="1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9" fontId="16" fillId="0" borderId="2" xfId="0" applyNumberFormat="1" applyFont="1" applyBorder="1" applyAlignment="1">
      <alignment vertical="center"/>
    </xf>
    <xf numFmtId="1" fontId="21" fillId="21" borderId="0" xfId="0" applyNumberFormat="1" applyFont="1" applyFill="1" applyAlignment="1">
      <alignment vertical="center"/>
    </xf>
    <xf numFmtId="1" fontId="5" fillId="21" borderId="0" xfId="0" applyNumberFormat="1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1" fontId="21" fillId="4" borderId="0" xfId="0" applyNumberFormat="1" applyFont="1" applyFill="1" applyAlignment="1">
      <alignment vertical="center"/>
    </xf>
    <xf numFmtId="1" fontId="21" fillId="4" borderId="2" xfId="0" applyNumberFormat="1" applyFont="1" applyFill="1" applyBorder="1" applyAlignment="1">
      <alignment vertical="center"/>
    </xf>
    <xf numFmtId="1" fontId="21" fillId="4" borderId="1" xfId="0" applyNumberFormat="1" applyFont="1" applyFill="1" applyBorder="1" applyAlignment="1">
      <alignment vertical="center"/>
    </xf>
    <xf numFmtId="1" fontId="5" fillId="4" borderId="2" xfId="0" applyNumberFormat="1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" xfId="0" applyFont="1" applyBorder="1" applyAlignment="1">
      <alignment vertical="center"/>
    </xf>
    <xf numFmtId="0" fontId="23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vertical="center"/>
    </xf>
    <xf numFmtId="0" fontId="22" fillId="3" borderId="1" xfId="0" applyFont="1" applyFill="1" applyBorder="1" applyAlignment="1">
      <alignment vertical="center"/>
    </xf>
    <xf numFmtId="167" fontId="22" fillId="3" borderId="0" xfId="2" applyNumberFormat="1" applyFont="1" applyFill="1" applyAlignment="1">
      <alignment vertical="center"/>
    </xf>
    <xf numFmtId="167" fontId="22" fillId="3" borderId="2" xfId="2" applyNumberFormat="1" applyFont="1" applyFill="1" applyBorder="1" applyAlignment="1">
      <alignment vertical="center"/>
    </xf>
    <xf numFmtId="167" fontId="22" fillId="3" borderId="1" xfId="2" applyNumberFormat="1" applyFont="1" applyFill="1" applyBorder="1" applyAlignment="1">
      <alignment vertical="center"/>
    </xf>
    <xf numFmtId="2" fontId="22" fillId="3" borderId="0" xfId="2" applyNumberFormat="1" applyFont="1" applyFill="1" applyAlignment="1">
      <alignment vertical="center"/>
    </xf>
    <xf numFmtId="2" fontId="22" fillId="3" borderId="2" xfId="2" applyNumberFormat="1" applyFont="1" applyFill="1" applyBorder="1" applyAlignment="1">
      <alignment vertical="center"/>
    </xf>
    <xf numFmtId="2" fontId="22" fillId="3" borderId="1" xfId="2" applyNumberFormat="1" applyFont="1" applyFill="1" applyBorder="1" applyAlignment="1">
      <alignment vertical="center"/>
    </xf>
    <xf numFmtId="2" fontId="22" fillId="3" borderId="0" xfId="0" applyNumberFormat="1" applyFont="1" applyFill="1" applyAlignment="1">
      <alignment vertical="center"/>
    </xf>
    <xf numFmtId="0" fontId="22" fillId="3" borderId="2" xfId="0" applyFont="1" applyFill="1" applyBorder="1" applyAlignment="1">
      <alignment vertical="center"/>
    </xf>
    <xf numFmtId="41" fontId="22" fillId="3" borderId="0" xfId="2" applyFont="1" applyFill="1" applyAlignment="1">
      <alignment vertical="center"/>
    </xf>
    <xf numFmtId="41" fontId="22" fillId="3" borderId="2" xfId="2" applyFont="1" applyFill="1" applyBorder="1" applyAlignment="1">
      <alignment vertical="center"/>
    </xf>
    <xf numFmtId="41" fontId="22" fillId="3" borderId="1" xfId="2" applyFont="1" applyFill="1" applyBorder="1" applyAlignment="1">
      <alignment vertical="center"/>
    </xf>
    <xf numFmtId="168" fontId="22" fillId="3" borderId="0" xfId="2" applyNumberFormat="1" applyFont="1" applyFill="1" applyAlignment="1">
      <alignment vertical="center"/>
    </xf>
    <xf numFmtId="168" fontId="22" fillId="3" borderId="2" xfId="2" applyNumberFormat="1" applyFont="1" applyFill="1" applyBorder="1" applyAlignment="1">
      <alignment vertical="center"/>
    </xf>
    <xf numFmtId="168" fontId="22" fillId="3" borderId="1" xfId="2" applyNumberFormat="1" applyFont="1" applyFill="1" applyBorder="1" applyAlignment="1">
      <alignment vertical="center"/>
    </xf>
    <xf numFmtId="41" fontId="22" fillId="3" borderId="0" xfId="2" applyFont="1" applyFill="1" applyBorder="1" applyAlignment="1">
      <alignment vertical="center"/>
    </xf>
    <xf numFmtId="41" fontId="16" fillId="3" borderId="0" xfId="2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2" borderId="0" xfId="0" applyFont="1" applyFill="1"/>
    <xf numFmtId="2" fontId="22" fillId="3" borderId="2" xfId="0" applyNumberFormat="1" applyFont="1" applyFill="1" applyBorder="1" applyAlignment="1">
      <alignment vertical="center"/>
    </xf>
    <xf numFmtId="2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5" fillId="8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19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2" borderId="0" xfId="0" applyFont="1" applyFill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 wrapText="1"/>
    </xf>
    <xf numFmtId="10" fontId="10" fillId="0" borderId="0" xfId="0" applyNumberFormat="1" applyFont="1" applyAlignment="1">
      <alignment vertical="top" wrapText="1"/>
    </xf>
    <xf numFmtId="10" fontId="10" fillId="0" borderId="2" xfId="0" applyNumberFormat="1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8" fillId="0" borderId="0" xfId="0" applyFont="1"/>
    <xf numFmtId="0" fontId="28" fillId="0" borderId="1" xfId="0" applyFont="1" applyBorder="1"/>
    <xf numFmtId="0" fontId="30" fillId="0" borderId="0" xfId="0" applyFont="1" applyAlignment="1">
      <alignment horizontal="right"/>
    </xf>
    <xf numFmtId="3" fontId="0" fillId="3" borderId="0" xfId="0" applyNumberFormat="1" applyFill="1"/>
    <xf numFmtId="41" fontId="0" fillId="2" borderId="0" xfId="2" applyFont="1" applyFill="1" applyBorder="1"/>
    <xf numFmtId="0" fontId="10" fillId="0" borderId="0" xfId="0" applyFont="1"/>
    <xf numFmtId="0" fontId="27" fillId="0" borderId="0" xfId="0" quotePrefix="1" applyFont="1" applyAlignment="1">
      <alignment vertical="top" wrapText="1"/>
    </xf>
    <xf numFmtId="0" fontId="27" fillId="0" borderId="62" xfId="0" quotePrefix="1" applyFont="1" applyBorder="1" applyAlignment="1">
      <alignment vertical="top" wrapText="1"/>
    </xf>
    <xf numFmtId="0" fontId="0" fillId="2" borderId="0" xfId="0" applyFill="1" applyAlignment="1">
      <alignment vertical="center"/>
    </xf>
    <xf numFmtId="10" fontId="0" fillId="2" borderId="0" xfId="0" applyNumberFormat="1" applyFill="1" applyAlignment="1">
      <alignment vertical="center"/>
    </xf>
    <xf numFmtId="10" fontId="10" fillId="2" borderId="0" xfId="0" applyNumberFormat="1" applyFont="1" applyFill="1" applyAlignment="1">
      <alignment vertical="center"/>
    </xf>
    <xf numFmtId="10" fontId="10" fillId="3" borderId="0" xfId="0" applyNumberFormat="1" applyFont="1" applyFill="1" applyAlignment="1">
      <alignment vertical="center"/>
    </xf>
    <xf numFmtId="10" fontId="0" fillId="3" borderId="0" xfId="0" applyNumberFormat="1" applyFill="1" applyAlignment="1">
      <alignment vertical="center"/>
    </xf>
    <xf numFmtId="0" fontId="29" fillId="0" borderId="8" xfId="0" applyFont="1" applyBorder="1"/>
    <xf numFmtId="10" fontId="29" fillId="0" borderId="0" xfId="0" applyNumberFormat="1" applyFont="1" applyAlignment="1">
      <alignment vertical="center"/>
    </xf>
    <xf numFmtId="0" fontId="0" fillId="0" borderId="0" xfId="0" applyAlignment="1">
      <alignment horizontal="left" vertical="center" indent="1"/>
    </xf>
    <xf numFmtId="10" fontId="0" fillId="0" borderId="1" xfId="0" applyNumberFormat="1" applyBorder="1" applyAlignment="1">
      <alignment vertical="center"/>
    </xf>
    <xf numFmtId="0" fontId="29" fillId="2" borderId="0" xfId="0" applyFont="1" applyFill="1"/>
    <xf numFmtId="0" fontId="28" fillId="0" borderId="2" xfId="0" applyFont="1" applyBorder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31" fillId="0" borderId="0" xfId="0" applyFont="1" applyAlignment="1">
      <alignment horizontal="right" vertical="center"/>
    </xf>
    <xf numFmtId="0" fontId="10" fillId="0" borderId="2" xfId="0" applyFont="1" applyBorder="1"/>
    <xf numFmtId="0" fontId="0" fillId="0" borderId="8" xfId="0" applyBorder="1"/>
    <xf numFmtId="41" fontId="32" fillId="0" borderId="0" xfId="2" applyFont="1" applyFill="1" applyBorder="1" applyAlignment="1">
      <alignment vertical="center"/>
    </xf>
    <xf numFmtId="41" fontId="32" fillId="0" borderId="2" xfId="2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left" vertical="center"/>
    </xf>
    <xf numFmtId="9" fontId="10" fillId="0" borderId="0" xfId="3" applyFont="1" applyAlignment="1">
      <alignment vertical="center"/>
    </xf>
    <xf numFmtId="0" fontId="10" fillId="14" borderId="20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4" borderId="24" xfId="0" applyFont="1" applyFill="1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/>
    </xf>
    <xf numFmtId="0" fontId="10" fillId="14" borderId="26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wrapText="1" indent="1"/>
    </xf>
    <xf numFmtId="0" fontId="27" fillId="0" borderId="59" xfId="0" quotePrefix="1" applyFont="1" applyBorder="1" applyAlignment="1">
      <alignment horizontal="left" vertical="top" wrapText="1"/>
    </xf>
    <xf numFmtId="0" fontId="27" fillId="0" borderId="60" xfId="0" quotePrefix="1" applyFont="1" applyBorder="1" applyAlignment="1">
      <alignment horizontal="left" vertical="top" wrapText="1"/>
    </xf>
    <xf numFmtId="0" fontId="27" fillId="0" borderId="61" xfId="0" quotePrefix="1" applyFont="1" applyBorder="1" applyAlignment="1">
      <alignment horizontal="left" vertical="top" wrapText="1"/>
    </xf>
    <xf numFmtId="0" fontId="27" fillId="0" borderId="62" xfId="0" quotePrefix="1" applyFont="1" applyBorder="1" applyAlignment="1">
      <alignment horizontal="left" vertical="top" wrapText="1"/>
    </xf>
    <xf numFmtId="0" fontId="27" fillId="0" borderId="0" xfId="0" quotePrefix="1" applyFont="1" applyAlignment="1">
      <alignment horizontal="left" vertical="top" wrapText="1"/>
    </xf>
    <xf numFmtId="0" fontId="27" fillId="0" borderId="63" xfId="0" quotePrefix="1" applyFont="1" applyBorder="1" applyAlignment="1">
      <alignment horizontal="left" vertical="top" wrapText="1"/>
    </xf>
    <xf numFmtId="0" fontId="27" fillId="0" borderId="64" xfId="0" quotePrefix="1" applyFont="1" applyBorder="1" applyAlignment="1">
      <alignment horizontal="left" vertical="top" wrapText="1"/>
    </xf>
    <xf numFmtId="0" fontId="27" fillId="0" borderId="65" xfId="0" quotePrefix="1" applyFont="1" applyBorder="1" applyAlignment="1">
      <alignment horizontal="left" vertical="top" wrapText="1"/>
    </xf>
    <xf numFmtId="0" fontId="27" fillId="0" borderId="66" xfId="0" quotePrefix="1" applyFont="1" applyBorder="1" applyAlignment="1">
      <alignment horizontal="left" vertical="top" wrapText="1"/>
    </xf>
    <xf numFmtId="0" fontId="29" fillId="3" borderId="0" xfId="0" applyFont="1" applyFill="1" applyAlignment="1">
      <alignment horizontal="center"/>
    </xf>
    <xf numFmtId="0" fontId="27" fillId="0" borderId="48" xfId="0" quotePrefix="1" applyFont="1" applyBorder="1" applyAlignment="1">
      <alignment horizontal="left" vertical="top" wrapText="1"/>
    </xf>
    <xf numFmtId="0" fontId="27" fillId="0" borderId="49" xfId="0" applyFont="1" applyBorder="1" applyAlignment="1">
      <alignment horizontal="left" vertical="top" wrapText="1"/>
    </xf>
    <xf numFmtId="0" fontId="27" fillId="0" borderId="50" xfId="0" applyFont="1" applyBorder="1" applyAlignment="1">
      <alignment horizontal="left" vertical="top" wrapText="1"/>
    </xf>
    <xf numFmtId="0" fontId="27" fillId="0" borderId="51" xfId="0" quotePrefix="1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52" xfId="0" applyFont="1" applyBorder="1" applyAlignment="1">
      <alignment horizontal="left" vertical="top" wrapText="1"/>
    </xf>
    <xf numFmtId="0" fontId="27" fillId="0" borderId="51" xfId="0" applyFont="1" applyBorder="1" applyAlignment="1">
      <alignment horizontal="left" vertical="top" wrapText="1"/>
    </xf>
    <xf numFmtId="0" fontId="27" fillId="0" borderId="53" xfId="0" applyFont="1" applyBorder="1" applyAlignment="1">
      <alignment horizontal="left" vertical="top" wrapText="1"/>
    </xf>
    <xf numFmtId="0" fontId="27" fillId="0" borderId="54" xfId="0" applyFont="1" applyBorder="1" applyAlignment="1">
      <alignment horizontal="left" vertical="top" wrapText="1"/>
    </xf>
    <xf numFmtId="0" fontId="27" fillId="0" borderId="55" xfId="0" applyFont="1" applyBorder="1" applyAlignment="1">
      <alignment horizontal="left" vertical="top" wrapText="1"/>
    </xf>
    <xf numFmtId="10" fontId="24" fillId="20" borderId="0" xfId="0" applyNumberFormat="1" applyFont="1" applyFill="1" applyAlignment="1">
      <alignment horizontal="left" vertical="top" wrapText="1"/>
    </xf>
    <xf numFmtId="10" fontId="11" fillId="20" borderId="0" xfId="0" applyNumberFormat="1" applyFont="1" applyFill="1" applyAlignment="1">
      <alignment horizontal="left" vertical="top" wrapText="1"/>
    </xf>
    <xf numFmtId="10" fontId="0" fillId="3" borderId="0" xfId="0" applyNumberFormat="1" applyFill="1" applyAlignment="1">
      <alignment horizontal="left" vertical="top" wrapText="1"/>
    </xf>
    <xf numFmtId="0" fontId="0" fillId="0" borderId="0" xfId="0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10" fontId="24" fillId="20" borderId="0" xfId="0" quotePrefix="1" applyNumberFormat="1" applyFont="1" applyFill="1" applyAlignment="1">
      <alignment horizontal="left" vertical="top" wrapText="1"/>
    </xf>
    <xf numFmtId="10" fontId="11" fillId="20" borderId="0" xfId="0" quotePrefix="1" applyNumberFormat="1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 inden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/>
    </xf>
    <xf numFmtId="0" fontId="31" fillId="23" borderId="0" xfId="0" applyFont="1" applyFill="1" applyAlignment="1">
      <alignment horizontal="center" vertical="center"/>
    </xf>
    <xf numFmtId="41" fontId="32" fillId="23" borderId="0" xfId="2" applyFont="1" applyFill="1" applyBorder="1" applyAlignment="1">
      <alignment horizontal="center" vertical="center"/>
    </xf>
    <xf numFmtId="41" fontId="32" fillId="23" borderId="2" xfId="2" applyFont="1" applyFill="1" applyBorder="1" applyAlignment="1">
      <alignment horizontal="center" vertical="center"/>
    </xf>
    <xf numFmtId="10" fontId="24" fillId="20" borderId="1" xfId="0" quotePrefix="1" applyNumberFormat="1" applyFont="1" applyFill="1" applyBorder="1" applyAlignment="1">
      <alignment horizontal="left" vertical="top" wrapText="1"/>
    </xf>
    <xf numFmtId="10" fontId="24" fillId="20" borderId="1" xfId="0" applyNumberFormat="1" applyFont="1" applyFill="1" applyBorder="1" applyAlignment="1">
      <alignment horizontal="left" vertical="top" wrapText="1"/>
    </xf>
    <xf numFmtId="2" fontId="22" fillId="3" borderId="1" xfId="0" applyNumberFormat="1" applyFont="1" applyFill="1" applyBorder="1" applyAlignment="1">
      <alignment horizontal="center" vertical="center"/>
    </xf>
    <xf numFmtId="2" fontId="22" fillId="3" borderId="0" xfId="0" applyNumberFormat="1" applyFont="1" applyFill="1" applyAlignment="1">
      <alignment horizontal="center" vertical="center"/>
    </xf>
    <xf numFmtId="2" fontId="22" fillId="3" borderId="2" xfId="0" applyNumberFormat="1" applyFont="1" applyFill="1" applyBorder="1" applyAlignment="1">
      <alignment horizontal="center" vertical="center"/>
    </xf>
    <xf numFmtId="0" fontId="27" fillId="0" borderId="56" xfId="0" quotePrefix="1" applyFont="1" applyBorder="1" applyAlignment="1">
      <alignment horizontal="center" vertical="top" wrapText="1"/>
    </xf>
    <xf numFmtId="0" fontId="27" fillId="0" borderId="57" xfId="0" quotePrefix="1" applyFont="1" applyBorder="1" applyAlignment="1">
      <alignment horizontal="center" vertical="top" wrapText="1"/>
    </xf>
    <xf numFmtId="0" fontId="27" fillId="0" borderId="58" xfId="0" quotePrefix="1" applyFont="1" applyBorder="1" applyAlignment="1">
      <alignment horizontal="center" vertical="top" wrapText="1"/>
    </xf>
    <xf numFmtId="10" fontId="11" fillId="20" borderId="0" xfId="0" applyNumberFormat="1" applyFont="1" applyFill="1" applyAlignment="1">
      <alignment horizontal="left" vertical="top"/>
    </xf>
    <xf numFmtId="10" fontId="0" fillId="3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horizontal="center"/>
    </xf>
    <xf numFmtId="0" fontId="15" fillId="8" borderId="0" xfId="0" applyFont="1" applyFill="1" applyAlignment="1">
      <alignment horizontal="center" vertical="center" wrapText="1"/>
    </xf>
    <xf numFmtId="0" fontId="0" fillId="22" borderId="45" xfId="0" quotePrefix="1" applyFill="1" applyBorder="1" applyAlignment="1">
      <alignment horizontal="left" vertical="top" wrapText="1"/>
    </xf>
    <xf numFmtId="0" fontId="0" fillId="22" borderId="46" xfId="0" applyFill="1" applyBorder="1" applyAlignment="1">
      <alignment horizontal="left" vertical="top"/>
    </xf>
    <xf numFmtId="0" fontId="0" fillId="22" borderId="47" xfId="0" applyFill="1" applyBorder="1" applyAlignment="1">
      <alignment horizontal="left" vertical="top"/>
    </xf>
    <xf numFmtId="0" fontId="0" fillId="22" borderId="46" xfId="0" applyFill="1" applyBorder="1" applyAlignment="1">
      <alignment horizontal="left" vertical="top" wrapText="1"/>
    </xf>
    <xf numFmtId="0" fontId="0" fillId="22" borderId="47" xfId="0" applyFill="1" applyBorder="1" applyAlignment="1">
      <alignment horizontal="left" vertical="top" wrapText="1"/>
    </xf>
    <xf numFmtId="0" fontId="9" fillId="22" borderId="45" xfId="0" quotePrefix="1" applyFont="1" applyFill="1" applyBorder="1" applyAlignment="1">
      <alignment horizontal="left" vertical="top" wrapText="1"/>
    </xf>
    <xf numFmtId="0" fontId="9" fillId="22" borderId="46" xfId="0" applyFont="1" applyFill="1" applyBorder="1" applyAlignment="1">
      <alignment horizontal="left" vertical="top" wrapText="1"/>
    </xf>
    <xf numFmtId="0" fontId="9" fillId="22" borderId="47" xfId="0" applyFont="1" applyFill="1" applyBorder="1" applyAlignment="1">
      <alignment horizontal="left" vertical="top" wrapText="1"/>
    </xf>
    <xf numFmtId="0" fontId="25" fillId="22" borderId="45" xfId="0" quotePrefix="1" applyFont="1" applyFill="1" applyBorder="1" applyAlignment="1">
      <alignment horizontal="left" vertical="top" wrapText="1"/>
    </xf>
    <xf numFmtId="0" fontId="25" fillId="22" borderId="46" xfId="0" quotePrefix="1" applyFont="1" applyFill="1" applyBorder="1" applyAlignment="1">
      <alignment horizontal="left" vertical="top" wrapText="1"/>
    </xf>
    <xf numFmtId="0" fontId="25" fillId="22" borderId="47" xfId="0" quotePrefix="1" applyFont="1" applyFill="1" applyBorder="1" applyAlignment="1">
      <alignment horizontal="left" vertical="top" wrapText="1"/>
    </xf>
    <xf numFmtId="0" fontId="5" fillId="18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22" borderId="0" xfId="0" applyFont="1" applyFill="1" applyAlignment="1">
      <alignment horizontal="left" vertical="center" wrapText="1"/>
    </xf>
    <xf numFmtId="0" fontId="1" fillId="19" borderId="0" xfId="0" applyFont="1" applyFill="1" applyAlignment="1">
      <alignment horizontal="left" vertical="center" wrapText="1"/>
    </xf>
    <xf numFmtId="0" fontId="12" fillId="16" borderId="0" xfId="0" applyFont="1" applyFill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right"/>
    </xf>
    <xf numFmtId="1" fontId="1" fillId="5" borderId="10" xfId="0" applyNumberFormat="1" applyFont="1" applyFill="1" applyBorder="1" applyAlignment="1">
      <alignment horizontal="right"/>
    </xf>
    <xf numFmtId="1" fontId="1" fillId="5" borderId="5" xfId="0" applyNumberFormat="1" applyFont="1" applyFill="1" applyBorder="1" applyAlignment="1">
      <alignment horizontal="right"/>
    </xf>
    <xf numFmtId="1" fontId="0" fillId="17" borderId="4" xfId="0" applyNumberFormat="1" applyFill="1" applyBorder="1" applyAlignment="1">
      <alignment horizontal="center"/>
    </xf>
    <xf numFmtId="1" fontId="0" fillId="17" borderId="10" xfId="0" applyNumberFormat="1" applyFill="1" applyBorder="1" applyAlignment="1">
      <alignment horizontal="center"/>
    </xf>
    <xf numFmtId="1" fontId="0" fillId="17" borderId="5" xfId="0" applyNumberFormat="1" applyFill="1" applyBorder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165" fontId="1" fillId="15" borderId="13" xfId="0" applyNumberFormat="1" applyFont="1" applyFill="1" applyBorder="1" applyAlignment="1">
      <alignment horizontal="right"/>
    </xf>
    <xf numFmtId="165" fontId="1" fillId="15" borderId="6" xfId="0" applyNumberFormat="1" applyFont="1" applyFill="1" applyBorder="1" applyAlignment="1">
      <alignment horizontal="right"/>
    </xf>
    <xf numFmtId="165" fontId="1" fillId="15" borderId="7" xfId="0" applyNumberFormat="1" applyFont="1" applyFill="1" applyBorder="1" applyAlignment="1">
      <alignment horizontal="right"/>
    </xf>
    <xf numFmtId="165" fontId="1" fillId="15" borderId="4" xfId="0" applyNumberFormat="1" applyFont="1" applyFill="1" applyBorder="1" applyAlignment="1">
      <alignment horizontal="right"/>
    </xf>
    <xf numFmtId="165" fontId="1" fillId="15" borderId="10" xfId="0" applyNumberFormat="1" applyFont="1" applyFill="1" applyBorder="1" applyAlignment="1">
      <alignment horizontal="right"/>
    </xf>
    <xf numFmtId="165" fontId="1" fillId="15" borderId="5" xfId="0" applyNumberFormat="1" applyFont="1" applyFill="1" applyBorder="1" applyAlignment="1">
      <alignment horizontal="right"/>
    </xf>
    <xf numFmtId="1" fontId="1" fillId="5" borderId="13" xfId="0" applyNumberFormat="1" applyFont="1" applyFill="1" applyBorder="1" applyAlignment="1">
      <alignment horizontal="right"/>
    </xf>
    <xf numFmtId="0" fontId="1" fillId="5" borderId="6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right"/>
    </xf>
    <xf numFmtId="41" fontId="1" fillId="5" borderId="13" xfId="2" applyFont="1" applyFill="1" applyBorder="1" applyAlignment="1">
      <alignment horizontal="right"/>
    </xf>
    <xf numFmtId="41" fontId="1" fillId="5" borderId="6" xfId="2" applyFont="1" applyFill="1" applyBorder="1" applyAlignment="1">
      <alignment horizontal="right"/>
    </xf>
    <xf numFmtId="41" fontId="1" fillId="5" borderId="7" xfId="2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center" textRotation="90" wrapText="1"/>
    </xf>
    <xf numFmtId="0" fontId="20" fillId="3" borderId="0" xfId="0" applyFont="1" applyFill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9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9" fillId="2" borderId="8" xfId="0" applyFont="1" applyFill="1" applyBorder="1" applyAlignment="1">
      <alignment horizontal="center"/>
    </xf>
    <xf numFmtId="0" fontId="29" fillId="3" borderId="8" xfId="0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wrapText="1"/>
    </xf>
    <xf numFmtId="16" fontId="0" fillId="0" borderId="4" xfId="0" quotePrefix="1" applyNumberFormat="1" applyBorder="1" applyAlignment="1">
      <alignment horizontal="center" vertical="center"/>
    </xf>
    <xf numFmtId="16" fontId="0" fillId="0" borderId="5" xfId="0" quotePrefix="1" applyNumberForma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16" fontId="0" fillId="0" borderId="10" xfId="0" quotePrefix="1" applyNumberFormat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1" fontId="32" fillId="0" borderId="0" xfId="2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3" fillId="3" borderId="0" xfId="0" applyFont="1" applyFill="1" applyAlignment="1">
      <alignment horizontal="center" vertical="center" textRotation="90" wrapText="1"/>
    </xf>
    <xf numFmtId="0" fontId="0" fillId="16" borderId="0" xfId="0" applyFill="1" applyAlignment="1">
      <alignment horizontal="left"/>
    </xf>
    <xf numFmtId="1" fontId="16" fillId="17" borderId="4" xfId="0" applyNumberFormat="1" applyFont="1" applyFill="1" applyBorder="1" applyAlignment="1">
      <alignment horizontal="center" vertical="center"/>
    </xf>
    <xf numFmtId="1" fontId="16" fillId="17" borderId="10" xfId="0" applyNumberFormat="1" applyFont="1" applyFill="1" applyBorder="1" applyAlignment="1">
      <alignment horizontal="center" vertical="center"/>
    </xf>
    <xf numFmtId="1" fontId="16" fillId="17" borderId="5" xfId="0" applyNumberFormat="1" applyFont="1" applyFill="1" applyBorder="1" applyAlignment="1">
      <alignment horizontal="center" vertical="center"/>
    </xf>
    <xf numFmtId="0" fontId="14" fillId="16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 textRotation="90"/>
    </xf>
    <xf numFmtId="16" fontId="0" fillId="0" borderId="10" xfId="0" applyNumberForma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4">
    <cellStyle name="Comma [0]" xfId="2" builtinId="6"/>
    <cellStyle name="Comma 2" xfId="1" xr:uid="{C9911901-7071-4F91-AF7C-90FDB881F24D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8F45C7"/>
      <color rgb="FF0000FF"/>
      <color rgb="FFFF8F75"/>
      <color rgb="FF85DFFF"/>
      <color rgb="FFA6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F4F56FB-BD57-4E4D-83D2-059756417725}" type="doc">
      <dgm:prSet loTypeId="urn:microsoft.com/office/officeart/2005/8/layout/hProcess11" loCatId="process" qsTypeId="urn:microsoft.com/office/officeart/2005/8/quickstyle/3d3" qsCatId="3D" csTypeId="urn:microsoft.com/office/officeart/2005/8/colors/colorful4" csCatId="colorful" phldr="1"/>
      <dgm:spPr/>
    </dgm:pt>
    <dgm:pt modelId="{03656B3D-DBED-4B02-A278-CF4D93117E84}" type="pres">
      <dgm:prSet presAssocID="{4F4F56FB-BD57-4E4D-83D2-059756417725}" presName="Name0" presStyleCnt="0">
        <dgm:presLayoutVars>
          <dgm:dir/>
          <dgm:resizeHandles val="exact"/>
        </dgm:presLayoutVars>
      </dgm:prSet>
      <dgm:spPr/>
    </dgm:pt>
    <dgm:pt modelId="{35604612-C64C-4C0E-8879-32F3376F49F4}" type="pres">
      <dgm:prSet presAssocID="{4F4F56FB-BD57-4E4D-83D2-059756417725}" presName="arrow" presStyleLbl="bgShp" presStyleIdx="0" presStyleCnt="1"/>
      <dgm:spPr/>
    </dgm:pt>
    <dgm:pt modelId="{388F0676-7930-43F5-A8B1-3091FC3F339D}" type="pres">
      <dgm:prSet presAssocID="{4F4F56FB-BD57-4E4D-83D2-059756417725}" presName="points" presStyleCnt="0"/>
      <dgm:spPr/>
    </dgm:pt>
  </dgm:ptLst>
  <dgm:cxnLst>
    <dgm:cxn modelId="{9943ED12-673F-4D95-BABA-A5E9964C751A}" type="presOf" srcId="{4F4F56FB-BD57-4E4D-83D2-059756417725}" destId="{03656B3D-DBED-4B02-A278-CF4D93117E84}" srcOrd="0" destOrd="0" presId="urn:microsoft.com/office/officeart/2005/8/layout/hProcess11"/>
    <dgm:cxn modelId="{2D46C06B-405A-4614-BBAF-5D4BEF928DA3}" type="presParOf" srcId="{03656B3D-DBED-4B02-A278-CF4D93117E84}" destId="{35604612-C64C-4C0E-8879-32F3376F49F4}" srcOrd="0" destOrd="0" presId="urn:microsoft.com/office/officeart/2005/8/layout/hProcess11"/>
    <dgm:cxn modelId="{95154B02-F9D9-4C8B-9097-3D8699766E9E}" type="presParOf" srcId="{03656B3D-DBED-4B02-A278-CF4D93117E84}" destId="{388F0676-7930-43F5-A8B1-3091FC3F339D}" srcOrd="1" destOrd="0" presId="urn:microsoft.com/office/officeart/2005/8/layout/hProcess1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F4F56FB-BD57-4E4D-83D2-059756417725}" type="doc">
      <dgm:prSet loTypeId="urn:microsoft.com/office/officeart/2005/8/layout/hProcess11" loCatId="process" qsTypeId="urn:microsoft.com/office/officeart/2005/8/quickstyle/3d3" qsCatId="3D" csTypeId="urn:microsoft.com/office/officeart/2005/8/colors/colorful4" csCatId="colorful" phldr="1"/>
      <dgm:spPr/>
    </dgm:pt>
    <dgm:pt modelId="{03656B3D-DBED-4B02-A278-CF4D93117E84}" type="pres">
      <dgm:prSet presAssocID="{4F4F56FB-BD57-4E4D-83D2-059756417725}" presName="Name0" presStyleCnt="0">
        <dgm:presLayoutVars>
          <dgm:dir/>
          <dgm:resizeHandles val="exact"/>
        </dgm:presLayoutVars>
      </dgm:prSet>
      <dgm:spPr/>
    </dgm:pt>
    <dgm:pt modelId="{35604612-C64C-4C0E-8879-32F3376F49F4}" type="pres">
      <dgm:prSet presAssocID="{4F4F56FB-BD57-4E4D-83D2-059756417725}" presName="arrow" presStyleLbl="bgShp" presStyleIdx="0" presStyleCnt="1"/>
      <dgm:spPr/>
    </dgm:pt>
    <dgm:pt modelId="{388F0676-7930-43F5-A8B1-3091FC3F339D}" type="pres">
      <dgm:prSet presAssocID="{4F4F56FB-BD57-4E4D-83D2-059756417725}" presName="points" presStyleCnt="0"/>
      <dgm:spPr/>
    </dgm:pt>
  </dgm:ptLst>
  <dgm:cxnLst>
    <dgm:cxn modelId="{9943ED12-673F-4D95-BABA-A5E9964C751A}" type="presOf" srcId="{4F4F56FB-BD57-4E4D-83D2-059756417725}" destId="{03656B3D-DBED-4B02-A278-CF4D93117E84}" srcOrd="0" destOrd="0" presId="urn:microsoft.com/office/officeart/2005/8/layout/hProcess11"/>
    <dgm:cxn modelId="{2D46C06B-405A-4614-BBAF-5D4BEF928DA3}" type="presParOf" srcId="{03656B3D-DBED-4B02-A278-CF4D93117E84}" destId="{35604612-C64C-4C0E-8879-32F3376F49F4}" srcOrd="0" destOrd="0" presId="urn:microsoft.com/office/officeart/2005/8/layout/hProcess11"/>
    <dgm:cxn modelId="{95154B02-F9D9-4C8B-9097-3D8699766E9E}" type="presParOf" srcId="{03656B3D-DBED-4B02-A278-CF4D93117E84}" destId="{388F0676-7930-43F5-A8B1-3091FC3F339D}" srcOrd="1" destOrd="0" presId="urn:microsoft.com/office/officeart/2005/8/layout/hProcess1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5604612-C64C-4C0E-8879-32F3376F49F4}">
      <dsp:nvSpPr>
        <dsp:cNvPr id="0" name=""/>
        <dsp:cNvSpPr/>
      </dsp:nvSpPr>
      <dsp:spPr>
        <a:xfrm>
          <a:off x="0" y="198741"/>
          <a:ext cx="35312411" cy="264989"/>
        </a:xfrm>
        <a:prstGeom prst="notchedRightArrow">
          <a:avLst/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300000" prstMaterial="plastic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5604612-C64C-4C0E-8879-32F3376F49F4}">
      <dsp:nvSpPr>
        <dsp:cNvPr id="0" name=""/>
        <dsp:cNvSpPr/>
      </dsp:nvSpPr>
      <dsp:spPr>
        <a:xfrm>
          <a:off x="0" y="202917"/>
          <a:ext cx="18323177" cy="270556"/>
        </a:xfrm>
        <a:prstGeom prst="notchedRightArrow">
          <a:avLst/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300000" prstMaterial="plastic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11">
  <dgm:title val=""/>
  <dgm:desc val=""/>
  <dgm:catLst>
    <dgm:cat type="process" pri="8000"/>
    <dgm:cat type="convert" pri="14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l" for="ch" forName="arrow"/>
          <dgm:constr type="w" for="ch" forName="points" refType="w" fact="0.9"/>
          <dgm:constr type="h" for="ch" forName="points" refType="h"/>
          <dgm:constr type="t" for="ch" forName="points"/>
          <dgm:constr type="l" for="ch" forName="points"/>
        </dgm:constrLst>
      </dgm:if>
      <dgm:else name="Name3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r" for="ch" forName="arrow" refType="w"/>
          <dgm:constr type="w" for="ch" forName="points" refType="w" fact="0.9"/>
          <dgm:constr type="h" for="ch" forName="points" refType="h"/>
          <dgm:constr type="t" for="ch" forName="points"/>
          <dgm:constr type="r" for="ch" forName="points" refType="w"/>
        </dgm:constrLst>
      </dgm:else>
    </dgm:choose>
    <dgm:ruleLst/>
    <dgm:layoutNode name="arrow" styleLbl="bgShp">
      <dgm:alg type="sp"/>
      <dgm:choose name="Name4">
        <dgm:if name="Name5" func="var" arg="dir" op="equ" val="norm">
          <dgm:shape xmlns:r="http://schemas.openxmlformats.org/officeDocument/2006/relationships" type="notchedRightArrow" r:blip="">
            <dgm:adjLst/>
          </dgm:shape>
        </dgm:if>
        <dgm:else name="Name6">
          <dgm:shape xmlns:r="http://schemas.openxmlformats.org/officeDocument/2006/relationships" rot="180" type="notchedRightArrow" r:blip="">
            <dgm:adjLst/>
          </dgm:shape>
        </dgm:else>
      </dgm:choose>
      <dgm:presOf/>
      <dgm:constrLst/>
      <dgm:ruleLst/>
    </dgm:layoutNode>
    <dgm:layoutNode name="points">
      <dgm:choose name="Name7">
        <dgm:if name="Name8" func="var" arg="dir" op="equ" val="norm">
          <dgm:alg type="lin">
            <dgm:param type="linDir" val="fromL"/>
          </dgm:alg>
        </dgm:if>
        <dgm:else name="Name9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compositeA" refType="w"/>
        <dgm:constr type="h" for="ch" forName="compositeA" refType="h"/>
        <dgm:constr type="w" for="ch" forName="compositeB" refType="w" refFor="ch" refForName="compositeA" op="equ"/>
        <dgm:constr type="h" for="ch" forName="compositeB" refType="h" refFor="ch" refForName="compositeA" op="equ"/>
        <dgm:constr type="primFontSz" for="des" ptType="node" op="equ" val="65"/>
        <dgm:constr type="w" for="ch" forName="space" refType="w" refFor="ch" refForName="compositeA" op="equ" fact="0.05"/>
      </dgm:constrLst>
      <dgm:ruleLst/>
      <dgm:forEach name="Name10" axis="ch" ptType="node">
        <dgm:choose name="Name11">
          <dgm:if name="Name12" axis="self" ptType="node" func="posOdd" op="equ" val="1">
            <dgm:layoutNode name="compositeA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A" refType="w"/>
                <dgm:constr type="h" for="ch" forName="textA" refType="h" fact="0.4"/>
                <dgm:constr type="t" for="ch" forName="textA"/>
                <dgm:constr type="l" for="ch" forName="textA"/>
                <dgm:constr type="h" for="ch" forName="circleA" refType="h" fact="0.1"/>
                <dgm:constr type="h" for="ch" forName="circleA" refType="w" op="lte"/>
                <dgm:constr type="w" for="ch" forName="circleA" refType="h" refFor="ch" refForName="circleA" op="equ"/>
                <dgm:constr type="ctrY" for="ch" forName="circleA" refType="h" fact="0.5"/>
                <dgm:constr type="ctrX" for="ch" forName="circleA" refType="w" refFor="ch" refForName="textA" fact="0.5"/>
                <dgm:constr type="w" for="ch" forName="spaceA" refType="w"/>
                <dgm:constr type="h" for="ch" forName="spaceA" refType="h" fact="0.4"/>
                <dgm:constr type="b" for="ch" forName="spaceA" refType="h"/>
                <dgm:constr type="l" for="ch" forName="spaceA"/>
              </dgm:constrLst>
              <dgm:ruleLst/>
              <dgm:layoutNode name="textA" styleLbl="revTx">
                <dgm:varLst>
                  <dgm:bulletEnabled val="1"/>
                </dgm:varLst>
                <dgm:alg type="tx">
                  <dgm:param type="txAnchorVert" val="b"/>
                  <dgm:param type="txAnchorVertCh" val="b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A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A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13">
            <dgm:layoutNode name="compositeB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B" refType="w"/>
                <dgm:constr type="h" for="ch" forName="textB" refType="h" fact="0.4"/>
                <dgm:constr type="b" for="ch" forName="textB" refType="h"/>
                <dgm:constr type="l" for="ch" forName="textB"/>
                <dgm:constr type="h" for="ch" forName="circleB" refType="h" fact="0.1"/>
                <dgm:constr type="w" for="ch" forName="circleB" refType="h" refFor="ch" refForName="circleB" op="equ"/>
                <dgm:constr type="h" for="ch" forName="circleB" refType="w" op="lte"/>
                <dgm:constr type="ctrY" for="ch" forName="circleB" refType="h" fact="0.5"/>
                <dgm:constr type="ctrX" for="ch" forName="circleB" refType="w" refFor="ch" refForName="textB" fact="0.5"/>
                <dgm:constr type="w" for="ch" forName="spaceB" refType="w"/>
                <dgm:constr type="h" for="ch" forName="spaceB" refType="h" fact="0.4"/>
                <dgm:constr type="t" for="ch" forName="spaceB"/>
                <dgm:constr type="l" for="ch" forName="spaceB"/>
              </dgm:constrLst>
              <dgm:ruleLst/>
              <dgm:layoutNode name="textB" styleLbl="revTx">
                <dgm:varLst>
                  <dgm:bulletEnabled val="1"/>
                </dgm:varLst>
                <dgm:alg type="tx">
                  <dgm:param type="txAnchorVert" val="t"/>
                  <dgm:param type="txAnchorVertCh" val="t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B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B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else>
        </dgm:choose>
        <dgm:forEach name="Name14" axis="followSib" ptType="sibTrans" cnt="1">
          <dgm:layoutNode name="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Process11">
  <dgm:title val=""/>
  <dgm:desc val=""/>
  <dgm:catLst>
    <dgm:cat type="process" pri="8000"/>
    <dgm:cat type="convert" pri="14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l" for="ch" forName="arrow"/>
          <dgm:constr type="w" for="ch" forName="points" refType="w" fact="0.9"/>
          <dgm:constr type="h" for="ch" forName="points" refType="h"/>
          <dgm:constr type="t" for="ch" forName="points"/>
          <dgm:constr type="l" for="ch" forName="points"/>
        </dgm:constrLst>
      </dgm:if>
      <dgm:else name="Name3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r" for="ch" forName="arrow" refType="w"/>
          <dgm:constr type="w" for="ch" forName="points" refType="w" fact="0.9"/>
          <dgm:constr type="h" for="ch" forName="points" refType="h"/>
          <dgm:constr type="t" for="ch" forName="points"/>
          <dgm:constr type="r" for="ch" forName="points" refType="w"/>
        </dgm:constrLst>
      </dgm:else>
    </dgm:choose>
    <dgm:ruleLst/>
    <dgm:layoutNode name="arrow" styleLbl="bgShp">
      <dgm:alg type="sp"/>
      <dgm:choose name="Name4">
        <dgm:if name="Name5" func="var" arg="dir" op="equ" val="norm">
          <dgm:shape xmlns:r="http://schemas.openxmlformats.org/officeDocument/2006/relationships" type="notchedRightArrow" r:blip="">
            <dgm:adjLst/>
          </dgm:shape>
        </dgm:if>
        <dgm:else name="Name6">
          <dgm:shape xmlns:r="http://schemas.openxmlformats.org/officeDocument/2006/relationships" rot="180" type="notchedRightArrow" r:blip="">
            <dgm:adjLst/>
          </dgm:shape>
        </dgm:else>
      </dgm:choose>
      <dgm:presOf/>
      <dgm:constrLst/>
      <dgm:ruleLst/>
    </dgm:layoutNode>
    <dgm:layoutNode name="points">
      <dgm:choose name="Name7">
        <dgm:if name="Name8" func="var" arg="dir" op="equ" val="norm">
          <dgm:alg type="lin">
            <dgm:param type="linDir" val="fromL"/>
          </dgm:alg>
        </dgm:if>
        <dgm:else name="Name9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compositeA" refType="w"/>
        <dgm:constr type="h" for="ch" forName="compositeA" refType="h"/>
        <dgm:constr type="w" for="ch" forName="compositeB" refType="w" refFor="ch" refForName="compositeA" op="equ"/>
        <dgm:constr type="h" for="ch" forName="compositeB" refType="h" refFor="ch" refForName="compositeA" op="equ"/>
        <dgm:constr type="primFontSz" for="des" ptType="node" op="equ" val="65"/>
        <dgm:constr type="w" for="ch" forName="space" refType="w" refFor="ch" refForName="compositeA" op="equ" fact="0.05"/>
      </dgm:constrLst>
      <dgm:ruleLst/>
      <dgm:forEach name="Name10" axis="ch" ptType="node">
        <dgm:choose name="Name11">
          <dgm:if name="Name12" axis="self" ptType="node" func="posOdd" op="equ" val="1">
            <dgm:layoutNode name="compositeA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A" refType="w"/>
                <dgm:constr type="h" for="ch" forName="textA" refType="h" fact="0.4"/>
                <dgm:constr type="t" for="ch" forName="textA"/>
                <dgm:constr type="l" for="ch" forName="textA"/>
                <dgm:constr type="h" for="ch" forName="circleA" refType="h" fact="0.1"/>
                <dgm:constr type="h" for="ch" forName="circleA" refType="w" op="lte"/>
                <dgm:constr type="w" for="ch" forName="circleA" refType="h" refFor="ch" refForName="circleA" op="equ"/>
                <dgm:constr type="ctrY" for="ch" forName="circleA" refType="h" fact="0.5"/>
                <dgm:constr type="ctrX" for="ch" forName="circleA" refType="w" refFor="ch" refForName="textA" fact="0.5"/>
                <dgm:constr type="w" for="ch" forName="spaceA" refType="w"/>
                <dgm:constr type="h" for="ch" forName="spaceA" refType="h" fact="0.4"/>
                <dgm:constr type="b" for="ch" forName="spaceA" refType="h"/>
                <dgm:constr type="l" for="ch" forName="spaceA"/>
              </dgm:constrLst>
              <dgm:ruleLst/>
              <dgm:layoutNode name="textA" styleLbl="revTx">
                <dgm:varLst>
                  <dgm:bulletEnabled val="1"/>
                </dgm:varLst>
                <dgm:alg type="tx">
                  <dgm:param type="txAnchorVert" val="b"/>
                  <dgm:param type="txAnchorVertCh" val="b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A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A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13">
            <dgm:layoutNode name="compositeB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B" refType="w"/>
                <dgm:constr type="h" for="ch" forName="textB" refType="h" fact="0.4"/>
                <dgm:constr type="b" for="ch" forName="textB" refType="h"/>
                <dgm:constr type="l" for="ch" forName="textB"/>
                <dgm:constr type="h" for="ch" forName="circleB" refType="h" fact="0.1"/>
                <dgm:constr type="w" for="ch" forName="circleB" refType="h" refFor="ch" refForName="circleB" op="equ"/>
                <dgm:constr type="h" for="ch" forName="circleB" refType="w" op="lte"/>
                <dgm:constr type="ctrY" for="ch" forName="circleB" refType="h" fact="0.5"/>
                <dgm:constr type="ctrX" for="ch" forName="circleB" refType="w" refFor="ch" refForName="textB" fact="0.5"/>
                <dgm:constr type="w" for="ch" forName="spaceB" refType="w"/>
                <dgm:constr type="h" for="ch" forName="spaceB" refType="h" fact="0.4"/>
                <dgm:constr type="t" for="ch" forName="spaceB"/>
                <dgm:constr type="l" for="ch" forName="spaceB"/>
              </dgm:constrLst>
              <dgm:ruleLst/>
              <dgm:layoutNode name="textB" styleLbl="revTx">
                <dgm:varLst>
                  <dgm:bulletEnabled val="1"/>
                </dgm:varLst>
                <dgm:alg type="tx">
                  <dgm:param type="txAnchorVert" val="t"/>
                  <dgm:param type="txAnchorVertCh" val="t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B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B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else>
        </dgm:choose>
        <dgm:forEach name="Name14" axis="followSib" ptType="sibTrans" cnt="1">
          <dgm:layoutNode name="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emf"/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2.png"/><Relationship Id="rId12" Type="http://schemas.openxmlformats.org/officeDocument/2006/relationships/image" Target="../media/image7.emf"/><Relationship Id="rId17" Type="http://schemas.openxmlformats.org/officeDocument/2006/relationships/image" Target="../media/image12.emf"/><Relationship Id="rId2" Type="http://schemas.openxmlformats.org/officeDocument/2006/relationships/diagramLayout" Target="../diagrams/layout1.xml"/><Relationship Id="rId16" Type="http://schemas.openxmlformats.org/officeDocument/2006/relationships/image" Target="../media/image11.emf"/><Relationship Id="rId1" Type="http://schemas.openxmlformats.org/officeDocument/2006/relationships/diagramData" Target="../diagrams/data1.xml"/><Relationship Id="rId6" Type="http://schemas.openxmlformats.org/officeDocument/2006/relationships/image" Target="../media/image1.png"/><Relationship Id="rId11" Type="http://schemas.openxmlformats.org/officeDocument/2006/relationships/image" Target="../media/image6.emf"/><Relationship Id="rId5" Type="http://schemas.microsoft.com/office/2007/relationships/diagramDrawing" Target="../diagrams/drawing1.xml"/><Relationship Id="rId15" Type="http://schemas.openxmlformats.org/officeDocument/2006/relationships/image" Target="../media/image10.emf"/><Relationship Id="rId10" Type="http://schemas.openxmlformats.org/officeDocument/2006/relationships/image" Target="../media/image5.emf"/><Relationship Id="rId4" Type="http://schemas.openxmlformats.org/officeDocument/2006/relationships/diagramColors" Target="../diagrams/colors1.xml"/><Relationship Id="rId9" Type="http://schemas.openxmlformats.org/officeDocument/2006/relationships/image" Target="../media/image4.emf"/><Relationship Id="rId14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9" Type="http://schemas.openxmlformats.org/officeDocument/2006/relationships/image" Target="../media/image21.emf"/><Relationship Id="rId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457008</xdr:colOff>
      <xdr:row>56</xdr:row>
      <xdr:rowOff>68541</xdr:rowOff>
    </xdr:from>
    <xdr:to>
      <xdr:col>60</xdr:col>
      <xdr:colOff>527976</xdr:colOff>
      <xdr:row>57</xdr:row>
      <xdr:rowOff>275291</xdr:rowOff>
    </xdr:to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DCC9BFBC-901F-4000-8699-E435440181A0}"/>
            </a:ext>
          </a:extLst>
        </xdr:cNvPr>
        <xdr:cNvSpPr txBox="1"/>
      </xdr:nvSpPr>
      <xdr:spPr>
        <a:xfrm>
          <a:off x="23104096" y="9739217"/>
          <a:ext cx="2222498" cy="285192"/>
        </a:xfrm>
        <a:prstGeom prst="rect">
          <a:avLst/>
        </a:prstGeom>
        <a:solidFill>
          <a:schemeClr val="accent6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>
              <a:solidFill>
                <a:srgbClr val="FF0000"/>
              </a:solidFill>
              <a:latin typeface="Arial Narrow" panose="020B0606020202030204" pitchFamily="34" charset="0"/>
            </a:rPr>
            <a:t>2 years working under COVID</a:t>
          </a:r>
          <a:r>
            <a:rPr lang="en-ID" sz="1050" baseline="0">
              <a:solidFill>
                <a:srgbClr val="FF0000"/>
              </a:solidFill>
              <a:latin typeface="Arial Narrow" panose="020B0606020202030204" pitchFamily="34" charset="0"/>
            </a:rPr>
            <a:t> protocol</a:t>
          </a:r>
          <a:endParaRPr lang="en-ID" sz="1050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54</xdr:col>
      <xdr:colOff>528164</xdr:colOff>
      <xdr:row>57</xdr:row>
      <xdr:rowOff>132695</xdr:rowOff>
    </xdr:from>
    <xdr:to>
      <xdr:col>56</xdr:col>
      <xdr:colOff>457008</xdr:colOff>
      <xdr:row>57</xdr:row>
      <xdr:rowOff>134470</xdr:rowOff>
    </xdr:to>
    <xdr:cxnSp macro="">
      <xdr:nvCxnSpPr>
        <xdr:cNvPr id="422" name="Straight Arrow Connector 421">
          <a:extLst>
            <a:ext uri="{FF2B5EF4-FFF2-40B4-BE49-F238E27FC236}">
              <a16:creationId xmlns:a16="http://schemas.microsoft.com/office/drawing/2014/main" id="{06FE9EAC-582E-2811-140D-7B3EB838C857}"/>
            </a:ext>
          </a:extLst>
        </xdr:cNvPr>
        <xdr:cNvCxnSpPr>
          <a:endCxn id="420" idx="1"/>
        </xdr:cNvCxnSpPr>
      </xdr:nvCxnSpPr>
      <xdr:spPr>
        <a:xfrm flipV="1">
          <a:off x="22099488" y="9881813"/>
          <a:ext cx="1004608" cy="177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502026</xdr:colOff>
      <xdr:row>53</xdr:row>
      <xdr:rowOff>45357</xdr:rowOff>
    </xdr:from>
    <xdr:to>
      <xdr:col>54</xdr:col>
      <xdr:colOff>526677</xdr:colOff>
      <xdr:row>58</xdr:row>
      <xdr:rowOff>30443</xdr:rowOff>
    </xdr:to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36C87282-2C4E-4783-8CEA-08BC3B112782}"/>
            </a:ext>
          </a:extLst>
        </xdr:cNvPr>
        <xdr:cNvSpPr txBox="1"/>
      </xdr:nvSpPr>
      <xdr:spPr>
        <a:xfrm>
          <a:off x="10045169" y="4526643"/>
          <a:ext cx="12897008" cy="1100871"/>
        </a:xfrm>
        <a:prstGeom prst="rect">
          <a:avLst/>
        </a:prstGeom>
        <a:noFill/>
        <a:ln w="28575" cmpd="sng">
          <a:solidFill>
            <a:srgbClr val="00B050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ID" sz="1000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19050</xdr:colOff>
      <xdr:row>5</xdr:row>
      <xdr:rowOff>171452</xdr:rowOff>
    </xdr:from>
    <xdr:to>
      <xdr:col>83</xdr:col>
      <xdr:colOff>11206</xdr:colOff>
      <xdr:row>9</xdr:row>
      <xdr:rowOff>95250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C85C4E8-58BF-48FE-B280-A080DEB2C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88</xdr:col>
      <xdr:colOff>282438</xdr:colOff>
      <xdr:row>5</xdr:row>
      <xdr:rowOff>253171</xdr:rowOff>
    </xdr:from>
    <xdr:to>
      <xdr:col>88</xdr:col>
      <xdr:colOff>282438</xdr:colOff>
      <xdr:row>5</xdr:row>
      <xdr:rowOff>576056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5AE102D-8C0A-438D-9DA1-40F49D319B23}"/>
            </a:ext>
          </a:extLst>
        </xdr:cNvPr>
        <xdr:cNvCxnSpPr/>
      </xdr:nvCxnSpPr>
      <xdr:spPr>
        <a:xfrm>
          <a:off x="18767288" y="1161221"/>
          <a:ext cx="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26818</xdr:colOff>
      <xdr:row>14</xdr:row>
      <xdr:rowOff>39478</xdr:rowOff>
    </xdr:from>
    <xdr:to>
      <xdr:col>46</xdr:col>
      <xdr:colOff>56029</xdr:colOff>
      <xdr:row>15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B20D45-0125-45A7-944F-78038F3A0DC3}"/>
            </a:ext>
          </a:extLst>
        </xdr:cNvPr>
        <xdr:cNvSpPr/>
      </xdr:nvSpPr>
      <xdr:spPr>
        <a:xfrm>
          <a:off x="15123943" y="2515978"/>
          <a:ext cx="2529524" cy="24627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Estimated</a:t>
          </a:r>
          <a:r>
            <a:rPr lang="en-ID" sz="10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start date of </a:t>
          </a:r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FGRS RCE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</xdr:row>
      <xdr:rowOff>38100</xdr:rowOff>
    </xdr:from>
    <xdr:to>
      <xdr:col>9</xdr:col>
      <xdr:colOff>101889</xdr:colOff>
      <xdr:row>7</xdr:row>
      <xdr:rowOff>113146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8921C5-3EB4-493B-89AD-20E0F3502599}"/>
            </a:ext>
          </a:extLst>
        </xdr:cNvPr>
        <xdr:cNvSpPr txBox="1"/>
      </xdr:nvSpPr>
      <xdr:spPr>
        <a:xfrm>
          <a:off x="1349375" y="838200"/>
          <a:ext cx="1184564" cy="617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26-Aug-16</a:t>
          </a:r>
          <a:br>
            <a:rPr lang="en-ID" sz="1000">
              <a:solidFill>
                <a:srgbClr val="0070C0"/>
              </a:solidFill>
              <a:effectLst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Contract Effective Date (ED)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18</xdr:col>
      <xdr:colOff>21647</xdr:colOff>
      <xdr:row>8</xdr:row>
      <xdr:rowOff>55334</xdr:rowOff>
    </xdr:from>
    <xdr:to>
      <xdr:col>21</xdr:col>
      <xdr:colOff>228600</xdr:colOff>
      <xdr:row>11</xdr:row>
      <xdr:rowOff>117474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BB5678-1F6C-4B60-ADE8-FD952449210A}"/>
            </a:ext>
          </a:extLst>
        </xdr:cNvPr>
        <xdr:cNvSpPr txBox="1"/>
      </xdr:nvSpPr>
      <xdr:spPr>
        <a:xfrm>
          <a:off x="4241222" y="1579334"/>
          <a:ext cx="1054678" cy="605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1-May-19</a:t>
          </a:r>
          <a:r>
            <a:rPr lang="en-ID" sz="10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D" sz="1000">
            <a:solidFill>
              <a:srgbClr val="C00000"/>
            </a:solidFill>
            <a:effectLst/>
          </a:endParaRPr>
        </a:p>
        <a:p>
          <a:pPr algn="ctr"/>
          <a:r>
            <a:rPr lang="en-ID" sz="1000" b="1">
              <a:solidFill>
                <a:srgbClr val="C00000"/>
              </a:solidFill>
              <a:effectLst/>
            </a:rPr>
            <a:t>Start of LOGI Reimbursable</a:t>
          </a:r>
          <a:endParaRPr lang="en-ID" sz="1000"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21</xdr:col>
      <xdr:colOff>3922059</xdr:colOff>
      <xdr:row>4</xdr:row>
      <xdr:rowOff>135361</xdr:rowOff>
    </xdr:from>
    <xdr:to>
      <xdr:col>24</xdr:col>
      <xdr:colOff>40902</xdr:colOff>
      <xdr:row>7</xdr:row>
      <xdr:rowOff>23091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6E2042-6251-45D5-8496-BFB05394E1FD}"/>
            </a:ext>
          </a:extLst>
        </xdr:cNvPr>
        <xdr:cNvSpPr txBox="1"/>
      </xdr:nvSpPr>
      <xdr:spPr>
        <a:xfrm>
          <a:off x="8875059" y="942185"/>
          <a:ext cx="780490" cy="425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23-Jul-19</a:t>
          </a:r>
          <a:endParaRPr lang="en-ID" sz="1000">
            <a:solidFill>
              <a:srgbClr val="0070C0"/>
            </a:solidFill>
            <a:effectLst/>
          </a:endParaRPr>
        </a:p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AMD-2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32</xdr:col>
      <xdr:colOff>302559</xdr:colOff>
      <xdr:row>8</xdr:row>
      <xdr:rowOff>79994</xdr:rowOff>
    </xdr:from>
    <xdr:to>
      <xdr:col>35</xdr:col>
      <xdr:colOff>44637</xdr:colOff>
      <xdr:row>10</xdr:row>
      <xdr:rowOff>142447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547E85C-7B9B-488A-9EBC-DAA268E57EF6}"/>
            </a:ext>
          </a:extLst>
        </xdr:cNvPr>
        <xdr:cNvSpPr txBox="1"/>
      </xdr:nvSpPr>
      <xdr:spPr>
        <a:xfrm>
          <a:off x="9278471" y="1603994"/>
          <a:ext cx="851460" cy="42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26-Jun-20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Original PAC</a:t>
          </a:r>
          <a:endParaRPr lang="en-ID" sz="10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34</xdr:col>
      <xdr:colOff>333086</xdr:colOff>
      <xdr:row>4</xdr:row>
      <xdr:rowOff>29496</xdr:rowOff>
    </xdr:from>
    <xdr:to>
      <xdr:col>37</xdr:col>
      <xdr:colOff>228600</xdr:colOff>
      <xdr:row>7</xdr:row>
      <xdr:rowOff>57024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B6ABF60-1E46-49FF-9E27-143F4017A71A}"/>
            </a:ext>
          </a:extLst>
        </xdr:cNvPr>
        <xdr:cNvSpPr txBox="1"/>
      </xdr:nvSpPr>
      <xdr:spPr>
        <a:xfrm>
          <a:off x="11315411" y="829596"/>
          <a:ext cx="1324264" cy="57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1-Sep-20</a:t>
          </a:r>
          <a:endParaRPr lang="en-ID" sz="1000">
            <a:solidFill>
              <a:srgbClr val="C00000"/>
            </a:solidFill>
            <a:effectLst/>
          </a:endParaRPr>
        </a:p>
        <a:p>
          <a:pPr algn="ctr"/>
          <a:r>
            <a:rPr lang="en-ID" sz="1000" b="1">
              <a:solidFill>
                <a:srgbClr val="C00000"/>
              </a:solidFill>
              <a:effectLst/>
            </a:rPr>
            <a:t>Start of FGRS Reimbursable</a:t>
          </a:r>
          <a:endParaRPr lang="en-ID" sz="1000"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43</xdr:col>
      <xdr:colOff>74896</xdr:colOff>
      <xdr:row>5</xdr:row>
      <xdr:rowOff>8313</xdr:rowOff>
    </xdr:from>
    <xdr:to>
      <xdr:col>45</xdr:col>
      <xdr:colOff>95250</xdr:colOff>
      <xdr:row>7</xdr:row>
      <xdr:rowOff>88899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E49C31-634A-402E-80BD-FE28597C914E}"/>
            </a:ext>
          </a:extLst>
        </xdr:cNvPr>
        <xdr:cNvSpPr txBox="1"/>
      </xdr:nvSpPr>
      <xdr:spPr>
        <a:xfrm>
          <a:off x="15343471" y="989388"/>
          <a:ext cx="972854" cy="44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7-May-21</a:t>
          </a:r>
          <a:endParaRPr lang="en-ID" sz="1000">
            <a:solidFill>
              <a:srgbClr val="0070C0"/>
            </a:solidFill>
            <a:effectLst/>
          </a:endParaRPr>
        </a:p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AMD-3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54</xdr:col>
      <xdr:colOff>336534</xdr:colOff>
      <xdr:row>5</xdr:row>
      <xdr:rowOff>11833</xdr:rowOff>
    </xdr:from>
    <xdr:to>
      <xdr:col>56</xdr:col>
      <xdr:colOff>17889</xdr:colOff>
      <xdr:row>7</xdr:row>
      <xdr:rowOff>62605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700860-F071-4E0D-A5E9-2E96CE8BA319}"/>
            </a:ext>
          </a:extLst>
        </xdr:cNvPr>
        <xdr:cNvSpPr txBox="1"/>
      </xdr:nvSpPr>
      <xdr:spPr>
        <a:xfrm>
          <a:off x="21944421" y="995636"/>
          <a:ext cx="772482" cy="426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7-Apr-22</a:t>
          </a:r>
          <a:br>
            <a:rPr lang="en-ID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AMD-4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59</xdr:col>
      <xdr:colOff>357746</xdr:colOff>
      <xdr:row>4</xdr:row>
      <xdr:rowOff>155987</xdr:rowOff>
    </xdr:from>
    <xdr:to>
      <xdr:col>60</xdr:col>
      <xdr:colOff>527676</xdr:colOff>
      <xdr:row>7</xdr:row>
      <xdr:rowOff>20383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4CAA38-D48F-48D3-941E-49B6D6111A0B}"/>
            </a:ext>
          </a:extLst>
        </xdr:cNvPr>
        <xdr:cNvSpPr txBox="1"/>
      </xdr:nvSpPr>
      <xdr:spPr>
        <a:xfrm>
          <a:off x="24693450" y="951973"/>
          <a:ext cx="715494" cy="427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5-Sep-22</a:t>
          </a:r>
          <a:b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AMD-5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22</xdr:col>
      <xdr:colOff>238126</xdr:colOff>
      <xdr:row>7</xdr:row>
      <xdr:rowOff>19966</xdr:rowOff>
    </xdr:from>
    <xdr:to>
      <xdr:col>23</xdr:col>
      <xdr:colOff>112059</xdr:colOff>
      <xdr:row>8</xdr:row>
      <xdr:rowOff>48000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0D9E66CA-A468-43D1-AEAA-9E107D200C34}"/>
            </a:ext>
          </a:extLst>
        </xdr:cNvPr>
        <xdr:cNvSpPr/>
      </xdr:nvSpPr>
      <xdr:spPr>
        <a:xfrm>
          <a:off x="9158008" y="1364672"/>
          <a:ext cx="221316" cy="207328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64594</xdr:colOff>
      <xdr:row>7</xdr:row>
      <xdr:rowOff>19478</xdr:rowOff>
    </xdr:from>
    <xdr:to>
      <xdr:col>6</xdr:col>
      <xdr:colOff>57150</xdr:colOff>
      <xdr:row>8</xdr:row>
      <xdr:rowOff>41274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B1055690-1000-4033-A5D5-7608FCD5BF48}"/>
            </a:ext>
          </a:extLst>
        </xdr:cNvPr>
        <xdr:cNvSpPr/>
      </xdr:nvSpPr>
      <xdr:spPr>
        <a:xfrm>
          <a:off x="1769569" y="1362503"/>
          <a:ext cx="173531" cy="202771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219262</xdr:colOff>
      <xdr:row>7</xdr:row>
      <xdr:rowOff>8510</xdr:rowOff>
    </xdr:from>
    <xdr:to>
      <xdr:col>20</xdr:col>
      <xdr:colOff>91725</xdr:colOff>
      <xdr:row>8</xdr:row>
      <xdr:rowOff>47999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4DCE7275-0C01-4C18-A25C-7C876FC2E276}"/>
            </a:ext>
          </a:extLst>
        </xdr:cNvPr>
        <xdr:cNvSpPr/>
      </xdr:nvSpPr>
      <xdr:spPr>
        <a:xfrm>
          <a:off x="4589556" y="1353216"/>
          <a:ext cx="186228" cy="218783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33</xdr:col>
      <xdr:colOff>196850</xdr:colOff>
      <xdr:row>7</xdr:row>
      <xdr:rowOff>27709</xdr:rowOff>
    </xdr:from>
    <xdr:to>
      <xdr:col>34</xdr:col>
      <xdr:colOff>26341</xdr:colOff>
      <xdr:row>8</xdr:row>
      <xdr:rowOff>53975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2B3D11AE-92D9-42B6-96B1-C43F93B7EA5B}"/>
            </a:ext>
          </a:extLst>
        </xdr:cNvPr>
        <xdr:cNvSpPr/>
      </xdr:nvSpPr>
      <xdr:spPr>
        <a:xfrm>
          <a:off x="10702925" y="1370734"/>
          <a:ext cx="305741" cy="207241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35</xdr:col>
      <xdr:colOff>393888</xdr:colOff>
      <xdr:row>7</xdr:row>
      <xdr:rowOff>29440</xdr:rowOff>
    </xdr:from>
    <xdr:to>
      <xdr:col>36</xdr:col>
      <xdr:colOff>184152</xdr:colOff>
      <xdr:row>8</xdr:row>
      <xdr:rowOff>48000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096054DA-FF6F-4B5A-9C88-B98BFB8A6270}"/>
            </a:ext>
          </a:extLst>
        </xdr:cNvPr>
        <xdr:cNvSpPr/>
      </xdr:nvSpPr>
      <xdr:spPr>
        <a:xfrm>
          <a:off x="12552270" y="1374146"/>
          <a:ext cx="361764" cy="197854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44</xdr:col>
      <xdr:colOff>9524</xdr:colOff>
      <xdr:row>7</xdr:row>
      <xdr:rowOff>31563</xdr:rowOff>
    </xdr:from>
    <xdr:to>
      <xdr:col>44</xdr:col>
      <xdr:colOff>235324</xdr:colOff>
      <xdr:row>8</xdr:row>
      <xdr:rowOff>33618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2E5748DB-7254-4CD3-8336-32407312C990}"/>
            </a:ext>
          </a:extLst>
        </xdr:cNvPr>
        <xdr:cNvSpPr/>
      </xdr:nvSpPr>
      <xdr:spPr>
        <a:xfrm>
          <a:off x="17109700" y="1376269"/>
          <a:ext cx="225800" cy="181349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55</xdr:col>
      <xdr:colOff>4624</xdr:colOff>
      <xdr:row>7</xdr:row>
      <xdr:rowOff>19552</xdr:rowOff>
    </xdr:from>
    <xdr:to>
      <xdr:col>55</xdr:col>
      <xdr:colOff>265113</xdr:colOff>
      <xdr:row>8</xdr:row>
      <xdr:rowOff>95249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CF1B843B-AB79-4F45-A086-28E072A48D42}"/>
            </a:ext>
          </a:extLst>
        </xdr:cNvPr>
        <xdr:cNvSpPr/>
      </xdr:nvSpPr>
      <xdr:spPr>
        <a:xfrm>
          <a:off x="22388374" y="1353052"/>
          <a:ext cx="260489" cy="254291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59</xdr:col>
      <xdr:colOff>491902</xdr:colOff>
      <xdr:row>6</xdr:row>
      <xdr:rowOff>183789</xdr:rowOff>
    </xdr:from>
    <xdr:to>
      <xdr:col>60</xdr:col>
      <xdr:colOff>219075</xdr:colOff>
      <xdr:row>8</xdr:row>
      <xdr:rowOff>71546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C45E70EE-1621-433C-9397-D2A45C772DE0}"/>
            </a:ext>
          </a:extLst>
        </xdr:cNvPr>
        <xdr:cNvSpPr/>
      </xdr:nvSpPr>
      <xdr:spPr>
        <a:xfrm>
          <a:off x="24827606" y="1355409"/>
          <a:ext cx="272737" cy="263391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152107</xdr:colOff>
      <xdr:row>8</xdr:row>
      <xdr:rowOff>41273</xdr:rowOff>
    </xdr:from>
    <xdr:to>
      <xdr:col>33</xdr:col>
      <xdr:colOff>350094</xdr:colOff>
      <xdr:row>8</xdr:row>
      <xdr:rowOff>53974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82E7E3D2-9C5D-4338-A7A0-D1BD29329A73}"/>
            </a:ext>
          </a:extLst>
        </xdr:cNvPr>
        <xdr:cNvCxnSpPr>
          <a:stCxn id="16" idx="2"/>
          <a:endCxn id="18" idx="2"/>
        </xdr:cNvCxnSpPr>
      </xdr:nvCxnSpPr>
      <xdr:spPr>
        <a:xfrm rot="16200000" flipH="1">
          <a:off x="6514441" y="-3015326"/>
          <a:ext cx="12701" cy="9173899"/>
        </a:xfrm>
        <a:prstGeom prst="bentConnector3">
          <a:avLst>
            <a:gd name="adj1" fmla="val 6025415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283322</xdr:colOff>
      <xdr:row>7</xdr:row>
      <xdr:rowOff>26943</xdr:rowOff>
    </xdr:from>
    <xdr:to>
      <xdr:col>48</xdr:col>
      <xdr:colOff>103094</xdr:colOff>
      <xdr:row>8</xdr:row>
      <xdr:rowOff>84791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D7452549-8797-4404-A7D1-763AE63E445A}"/>
            </a:ext>
          </a:extLst>
        </xdr:cNvPr>
        <xdr:cNvSpPr/>
      </xdr:nvSpPr>
      <xdr:spPr>
        <a:xfrm>
          <a:off x="18492881" y="1371649"/>
          <a:ext cx="189566" cy="237142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47</xdr:col>
      <xdr:colOff>407987</xdr:colOff>
      <xdr:row>8</xdr:row>
      <xdr:rowOff>16834</xdr:rowOff>
    </xdr:from>
    <xdr:to>
      <xdr:col>49</xdr:col>
      <xdr:colOff>336176</xdr:colOff>
      <xdr:row>10</xdr:row>
      <xdr:rowOff>79287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279D8E-4D45-4F38-94F0-88E3D45C2010}"/>
            </a:ext>
          </a:extLst>
        </xdr:cNvPr>
        <xdr:cNvSpPr txBox="1"/>
      </xdr:nvSpPr>
      <xdr:spPr>
        <a:xfrm>
          <a:off x="17552987" y="1540834"/>
          <a:ext cx="842589" cy="42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31-Aug-21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AMD2</a:t>
          </a:r>
        </a:p>
      </xdr:txBody>
    </xdr:sp>
    <xdr:clientData/>
  </xdr:twoCellAnchor>
  <xdr:twoCellAnchor>
    <xdr:from>
      <xdr:col>22</xdr:col>
      <xdr:colOff>347198</xdr:colOff>
      <xdr:row>8</xdr:row>
      <xdr:rowOff>44824</xdr:rowOff>
    </xdr:from>
    <xdr:to>
      <xdr:col>47</xdr:col>
      <xdr:colOff>430120</xdr:colOff>
      <xdr:row>8</xdr:row>
      <xdr:rowOff>87965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AD3A91CC-8371-4829-BEB8-FE64691E5282}"/>
            </a:ext>
          </a:extLst>
        </xdr:cNvPr>
        <xdr:cNvCxnSpPr>
          <a:stCxn id="15" idx="2"/>
          <a:endCxn id="24" idx="2"/>
        </xdr:cNvCxnSpPr>
      </xdr:nvCxnSpPr>
      <xdr:spPr>
        <a:xfrm rot="16200000" flipH="1">
          <a:off x="11690632" y="-4474228"/>
          <a:ext cx="43141" cy="12129246"/>
        </a:xfrm>
        <a:prstGeom prst="bentConnector3">
          <a:avLst>
            <a:gd name="adj1" fmla="val 1257238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381000</xdr:colOff>
      <xdr:row>7</xdr:row>
      <xdr:rowOff>38388</xdr:rowOff>
    </xdr:from>
    <xdr:to>
      <xdr:col>55</xdr:col>
      <xdr:colOff>73026</xdr:colOff>
      <xdr:row>8</xdr:row>
      <xdr:rowOff>95249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370FD36C-DF11-4D59-B16A-607D33CC2E3E}"/>
            </a:ext>
          </a:extLst>
        </xdr:cNvPr>
        <xdr:cNvSpPr/>
      </xdr:nvSpPr>
      <xdr:spPr>
        <a:xfrm>
          <a:off x="22193250" y="1371888"/>
          <a:ext cx="263526" cy="235455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145677</xdr:colOff>
      <xdr:row>8</xdr:row>
      <xdr:rowOff>9193</xdr:rowOff>
    </xdr:from>
    <xdr:to>
      <xdr:col>54</xdr:col>
      <xdr:colOff>478884</xdr:colOff>
      <xdr:row>10</xdr:row>
      <xdr:rowOff>77996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A37ED85-FDC6-4C55-8366-48C1A3225526}"/>
            </a:ext>
          </a:extLst>
        </xdr:cNvPr>
        <xdr:cNvSpPr txBox="1"/>
      </xdr:nvSpPr>
      <xdr:spPr>
        <a:xfrm>
          <a:off x="20450736" y="1533193"/>
          <a:ext cx="871089" cy="427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31-Mar-22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AMD3</a:t>
          </a:r>
        </a:p>
      </xdr:txBody>
    </xdr:sp>
    <xdr:clientData/>
  </xdr:twoCellAnchor>
  <xdr:twoCellAnchor>
    <xdr:from>
      <xdr:col>44</xdr:col>
      <xdr:colOff>235324</xdr:colOff>
      <xdr:row>7</xdr:row>
      <xdr:rowOff>126499</xdr:rowOff>
    </xdr:from>
    <xdr:to>
      <xdr:col>54</xdr:col>
      <xdr:colOff>499795</xdr:colOff>
      <xdr:row>8</xdr:row>
      <xdr:rowOff>95249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9DC4B340-B887-43CF-B685-14ADB6FE4BD0}"/>
            </a:ext>
          </a:extLst>
        </xdr:cNvPr>
        <xdr:cNvCxnSpPr>
          <a:stCxn id="20" idx="3"/>
          <a:endCxn id="27" idx="2"/>
        </xdr:cNvCxnSpPr>
      </xdr:nvCxnSpPr>
      <xdr:spPr>
        <a:xfrm>
          <a:off x="17013634" y="1485936"/>
          <a:ext cx="5094048" cy="156567"/>
        </a:xfrm>
        <a:prstGeom prst="bentConnector4">
          <a:avLst>
            <a:gd name="adj1" fmla="val 17759"/>
            <a:gd name="adj2" fmla="val 533593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257402</xdr:colOff>
      <xdr:row>7</xdr:row>
      <xdr:rowOff>29729</xdr:rowOff>
    </xdr:from>
    <xdr:to>
      <xdr:col>63</xdr:col>
      <xdr:colOff>67235</xdr:colOff>
      <xdr:row>8</xdr:row>
      <xdr:rowOff>56028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A3B43F1C-483B-4371-BF44-A1BAAE7621B4}"/>
            </a:ext>
          </a:extLst>
        </xdr:cNvPr>
        <xdr:cNvSpPr/>
      </xdr:nvSpPr>
      <xdr:spPr>
        <a:xfrm>
          <a:off x="20394373" y="1374435"/>
          <a:ext cx="179627" cy="205593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62</xdr:col>
      <xdr:colOff>275477</xdr:colOff>
      <xdr:row>8</xdr:row>
      <xdr:rowOff>27462</xdr:rowOff>
    </xdr:from>
    <xdr:to>
      <xdr:col>64</xdr:col>
      <xdr:colOff>358589</xdr:colOff>
      <xdr:row>10</xdr:row>
      <xdr:rowOff>97759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326B476-B1A3-4871-8C82-53C5105C4ECE}"/>
            </a:ext>
          </a:extLst>
        </xdr:cNvPr>
        <xdr:cNvSpPr txBox="1"/>
      </xdr:nvSpPr>
      <xdr:spPr>
        <a:xfrm>
          <a:off x="26486036" y="1551462"/>
          <a:ext cx="1069229" cy="428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21-Nov-22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AMD4</a:t>
          </a:r>
        </a:p>
      </xdr:txBody>
    </xdr:sp>
    <xdr:clientData/>
  </xdr:twoCellAnchor>
  <xdr:twoCellAnchor>
    <xdr:from>
      <xdr:col>55</xdr:col>
      <xdr:colOff>136455</xdr:colOff>
      <xdr:row>8</xdr:row>
      <xdr:rowOff>56028</xdr:rowOff>
    </xdr:from>
    <xdr:to>
      <xdr:col>62</xdr:col>
      <xdr:colOff>409174</xdr:colOff>
      <xdr:row>8</xdr:row>
      <xdr:rowOff>95249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0CFB7756-CDA9-4983-86F0-18DAA98024AC}"/>
            </a:ext>
          </a:extLst>
        </xdr:cNvPr>
        <xdr:cNvCxnSpPr>
          <a:stCxn id="21" idx="2"/>
          <a:endCxn id="30" idx="2"/>
        </xdr:cNvCxnSpPr>
      </xdr:nvCxnSpPr>
      <xdr:spPr>
        <a:xfrm rot="5400000" flipH="1" flipV="1">
          <a:off x="24637204" y="-548877"/>
          <a:ext cx="39221" cy="4273219"/>
        </a:xfrm>
        <a:prstGeom prst="bentConnector3">
          <a:avLst>
            <a:gd name="adj1" fmla="val -954280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440530</xdr:colOff>
      <xdr:row>7</xdr:row>
      <xdr:rowOff>38389</xdr:rowOff>
    </xdr:from>
    <xdr:to>
      <xdr:col>70</xdr:col>
      <xdr:colOff>220305</xdr:colOff>
      <xdr:row>8</xdr:row>
      <xdr:rowOff>71437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2AA517C8-76EF-4247-9F95-F14CD603B63B}"/>
            </a:ext>
          </a:extLst>
        </xdr:cNvPr>
        <xdr:cNvSpPr/>
      </xdr:nvSpPr>
      <xdr:spPr>
        <a:xfrm>
          <a:off x="30325218" y="1371889"/>
          <a:ext cx="279837" cy="211642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68</xdr:col>
      <xdr:colOff>8030</xdr:colOff>
      <xdr:row>8</xdr:row>
      <xdr:rowOff>30263</xdr:rowOff>
    </xdr:from>
    <xdr:to>
      <xdr:col>70</xdr:col>
      <xdr:colOff>201146</xdr:colOff>
      <xdr:row>10</xdr:row>
      <xdr:rowOff>92716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BE63489-48FB-42DF-94CD-5D7F807E7FF8}"/>
            </a:ext>
          </a:extLst>
        </xdr:cNvPr>
        <xdr:cNvSpPr txBox="1"/>
      </xdr:nvSpPr>
      <xdr:spPr>
        <a:xfrm>
          <a:off x="26599589" y="1554263"/>
          <a:ext cx="887881" cy="421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8-Jul-23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AMD5</a:t>
          </a:r>
        </a:p>
      </xdr:txBody>
    </xdr:sp>
    <xdr:clientData/>
  </xdr:twoCellAnchor>
  <xdr:twoCellAnchor>
    <xdr:from>
      <xdr:col>60</xdr:col>
      <xdr:colOff>82706</xdr:colOff>
      <xdr:row>8</xdr:row>
      <xdr:rowOff>71437</xdr:rowOff>
    </xdr:from>
    <xdr:to>
      <xdr:col>70</xdr:col>
      <xdr:colOff>93410</xdr:colOff>
      <xdr:row>8</xdr:row>
      <xdr:rowOff>71546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9D3ABDA3-C8CC-403F-8ED6-05C28DE353D2}"/>
            </a:ext>
          </a:extLst>
        </xdr:cNvPr>
        <xdr:cNvCxnSpPr>
          <a:stCxn id="22" idx="2"/>
          <a:endCxn id="33" idx="2"/>
        </xdr:cNvCxnSpPr>
      </xdr:nvCxnSpPr>
      <xdr:spPr>
        <a:xfrm rot="5400000" flipH="1" flipV="1">
          <a:off x="27410891" y="-828226"/>
          <a:ext cx="109" cy="4893943"/>
        </a:xfrm>
        <a:prstGeom prst="bentConnector3">
          <a:avLst>
            <a:gd name="adj1" fmla="val -537933028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6356</xdr:colOff>
      <xdr:row>17</xdr:row>
      <xdr:rowOff>95253</xdr:rowOff>
    </xdr:from>
    <xdr:to>
      <xdr:col>38</xdr:col>
      <xdr:colOff>19050</xdr:colOff>
      <xdr:row>21</xdr:row>
      <xdr:rowOff>25401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B06817C7-F5DF-4EC2-B17B-E33B07FCE550}"/>
            </a:ext>
          </a:extLst>
        </xdr:cNvPr>
        <xdr:cNvCxnSpPr/>
      </xdr:nvCxnSpPr>
      <xdr:spPr>
        <a:xfrm rot="5400000">
          <a:off x="7510466" y="2243140"/>
          <a:ext cx="0" cy="371469"/>
        </a:xfrm>
        <a:prstGeom prst="bentConnector3">
          <a:avLst>
            <a:gd name="adj1" fmla="val 633"/>
          </a:avLst>
        </a:prstGeom>
        <a:ln w="12700">
          <a:solidFill>
            <a:srgbClr val="FF0000"/>
          </a:solidFill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14</xdr:row>
      <xdr:rowOff>183973</xdr:rowOff>
    </xdr:from>
    <xdr:to>
      <xdr:col>41</xdr:col>
      <xdr:colOff>20468</xdr:colOff>
      <xdr:row>17</xdr:row>
      <xdr:rowOff>47625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11832A03-786B-44A1-B509-123DA46A80C9}"/>
            </a:ext>
          </a:extLst>
        </xdr:cNvPr>
        <xdr:cNvCxnSpPr/>
      </xdr:nvCxnSpPr>
      <xdr:spPr>
        <a:xfrm flipV="1">
          <a:off x="7683500" y="2428875"/>
          <a:ext cx="557043" cy="0"/>
        </a:xfrm>
        <a:prstGeom prst="bentConnector3">
          <a:avLst>
            <a:gd name="adj1" fmla="val 22"/>
          </a:avLst>
        </a:prstGeom>
        <a:ln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117375</xdr:colOff>
      <xdr:row>17</xdr:row>
      <xdr:rowOff>16757</xdr:rowOff>
    </xdr:from>
    <xdr:to>
      <xdr:col>59</xdr:col>
      <xdr:colOff>203573</xdr:colOff>
      <xdr:row>19</xdr:row>
      <xdr:rowOff>111548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54FB07C-DCD9-4712-8A04-6DAB8621ACEC}"/>
            </a:ext>
          </a:extLst>
        </xdr:cNvPr>
        <xdr:cNvSpPr/>
      </xdr:nvSpPr>
      <xdr:spPr>
        <a:xfrm>
          <a:off x="17733022" y="2986316"/>
          <a:ext cx="1733463" cy="45337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FGRS RCE started earlier</a:t>
          </a:r>
          <a:r>
            <a:rPr lang="en-ID" sz="10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in the consideration of COVID-19 pandemic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22412</xdr:colOff>
      <xdr:row>18</xdr:row>
      <xdr:rowOff>64153</xdr:rowOff>
    </xdr:from>
    <xdr:to>
      <xdr:col>55</xdr:col>
      <xdr:colOff>117375</xdr:colOff>
      <xdr:row>21</xdr:row>
      <xdr:rowOff>67235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BC6CFCF2-1F9D-4708-9CDF-1D93CB536013}"/>
            </a:ext>
          </a:extLst>
        </xdr:cNvPr>
        <xdr:cNvCxnSpPr>
          <a:endCxn id="38" idx="1"/>
        </xdr:cNvCxnSpPr>
      </xdr:nvCxnSpPr>
      <xdr:spPr>
        <a:xfrm flipV="1">
          <a:off x="10522324" y="3213006"/>
          <a:ext cx="7210698" cy="462523"/>
        </a:xfrm>
        <a:prstGeom prst="straightConnector1">
          <a:avLst/>
        </a:prstGeom>
        <a:ln w="3175">
          <a:solidFill>
            <a:srgbClr val="92D050"/>
          </a:solidFill>
          <a:headEnd type="oval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70</xdr:col>
      <xdr:colOff>440531</xdr:colOff>
      <xdr:row>7</xdr:row>
      <xdr:rowOff>38389</xdr:rowOff>
    </xdr:from>
    <xdr:to>
      <xdr:col>71</xdr:col>
      <xdr:colOff>207605</xdr:colOff>
      <xdr:row>8</xdr:row>
      <xdr:rowOff>71437</xdr:rowOff>
    </xdr:to>
    <xdr:sp macro="" textlink="">
      <xdr:nvSpPr>
        <xdr:cNvPr id="40" name="Diamond 39">
          <a:extLst>
            <a:ext uri="{FF2B5EF4-FFF2-40B4-BE49-F238E27FC236}">
              <a16:creationId xmlns:a16="http://schemas.microsoft.com/office/drawing/2014/main" id="{4B10A18A-EEBC-4D93-84BD-D19E02B261C0}"/>
            </a:ext>
          </a:extLst>
        </xdr:cNvPr>
        <xdr:cNvSpPr/>
      </xdr:nvSpPr>
      <xdr:spPr>
        <a:xfrm>
          <a:off x="30825281" y="1371889"/>
          <a:ext cx="267137" cy="211642"/>
        </a:xfrm>
        <a:prstGeom prst="diamond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77</xdr:col>
      <xdr:colOff>400237</xdr:colOff>
      <xdr:row>7</xdr:row>
      <xdr:rowOff>10830</xdr:rowOff>
    </xdr:from>
    <xdr:to>
      <xdr:col>78</xdr:col>
      <xdr:colOff>201706</xdr:colOff>
      <xdr:row>8</xdr:row>
      <xdr:rowOff>78442</xdr:rowOff>
    </xdr:to>
    <xdr:sp macro="" textlink="">
      <xdr:nvSpPr>
        <xdr:cNvPr id="41" name="Star: 5 Points 40">
          <a:extLst>
            <a:ext uri="{FF2B5EF4-FFF2-40B4-BE49-F238E27FC236}">
              <a16:creationId xmlns:a16="http://schemas.microsoft.com/office/drawing/2014/main" id="{F30FAFFC-3D48-4B18-A40B-ADD5577024B5}"/>
            </a:ext>
          </a:extLst>
        </xdr:cNvPr>
        <xdr:cNvSpPr/>
      </xdr:nvSpPr>
      <xdr:spPr>
        <a:xfrm>
          <a:off x="34365266" y="1355536"/>
          <a:ext cx="249705" cy="246906"/>
        </a:xfrm>
        <a:prstGeom prst="star5">
          <a:avLst/>
        </a:prstGeom>
        <a:solidFill>
          <a:srgbClr val="92D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70</xdr:col>
      <xdr:colOff>76200</xdr:colOff>
      <xdr:row>4</xdr:row>
      <xdr:rowOff>112813</xdr:rowOff>
    </xdr:from>
    <xdr:to>
      <xdr:col>72</xdr:col>
      <xdr:colOff>168276</xdr:colOff>
      <xdr:row>6</xdr:row>
      <xdr:rowOff>171450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EC6FE52-CCA7-42B4-95F1-CEC922EBE9E1}"/>
            </a:ext>
          </a:extLst>
        </xdr:cNvPr>
        <xdr:cNvSpPr txBox="1"/>
      </xdr:nvSpPr>
      <xdr:spPr>
        <a:xfrm>
          <a:off x="27889200" y="912913"/>
          <a:ext cx="835026" cy="42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1-Aug-23</a:t>
          </a:r>
          <a:b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Actual PAC</a:t>
          </a:r>
        </a:p>
      </xdr:txBody>
    </xdr:sp>
    <xdr:clientData/>
  </xdr:twoCellAnchor>
  <xdr:twoCellAnchor>
    <xdr:from>
      <xdr:col>72</xdr:col>
      <xdr:colOff>117474</xdr:colOff>
      <xdr:row>7</xdr:row>
      <xdr:rowOff>26705</xdr:rowOff>
    </xdr:from>
    <xdr:to>
      <xdr:col>72</xdr:col>
      <xdr:colOff>357185</xdr:colOff>
      <xdr:row>8</xdr:row>
      <xdr:rowOff>35718</xdr:rowOff>
    </xdr:to>
    <xdr:sp macro="" textlink="">
      <xdr:nvSpPr>
        <xdr:cNvPr id="43" name="Star: 5 Points 42">
          <a:extLst>
            <a:ext uri="{FF2B5EF4-FFF2-40B4-BE49-F238E27FC236}">
              <a16:creationId xmlns:a16="http://schemas.microsoft.com/office/drawing/2014/main" id="{87305D1F-504E-46E5-8FFF-7265970E7006}"/>
            </a:ext>
          </a:extLst>
        </xdr:cNvPr>
        <xdr:cNvSpPr/>
      </xdr:nvSpPr>
      <xdr:spPr>
        <a:xfrm>
          <a:off x="31502349" y="1360205"/>
          <a:ext cx="239711" cy="187607"/>
        </a:xfrm>
        <a:prstGeom prst="star5">
          <a:avLst/>
        </a:prstGeom>
        <a:solidFill>
          <a:srgbClr val="92D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76</xdr:col>
      <xdr:colOff>19707</xdr:colOff>
      <xdr:row>4</xdr:row>
      <xdr:rowOff>163613</xdr:rowOff>
    </xdr:from>
    <xdr:to>
      <xdr:col>81</xdr:col>
      <xdr:colOff>133350</xdr:colOff>
      <xdr:row>7</xdr:row>
      <xdr:rowOff>44450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C370793-F136-4D37-9B94-EC7A3079677F}"/>
            </a:ext>
          </a:extLst>
        </xdr:cNvPr>
        <xdr:cNvSpPr txBox="1"/>
      </xdr:nvSpPr>
      <xdr:spPr>
        <a:xfrm>
          <a:off x="14573907" y="960538"/>
          <a:ext cx="1018518" cy="430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9-Apr-24</a:t>
          </a:r>
          <a:b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Successful PAT</a:t>
          </a:r>
        </a:p>
      </xdr:txBody>
    </xdr:sp>
    <xdr:clientData/>
  </xdr:twoCellAnchor>
  <xdr:twoCellAnchor>
    <xdr:from>
      <xdr:col>70</xdr:col>
      <xdr:colOff>92075</xdr:colOff>
      <xdr:row>8</xdr:row>
      <xdr:rowOff>49312</xdr:rowOff>
    </xdr:from>
    <xdr:to>
      <xdr:col>75</xdr:col>
      <xdr:colOff>171450</xdr:colOff>
      <xdr:row>10</xdr:row>
      <xdr:rowOff>117474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2CDE76F-ED12-4776-8482-2657C7FE0177}"/>
            </a:ext>
          </a:extLst>
        </xdr:cNvPr>
        <xdr:cNvSpPr txBox="1"/>
      </xdr:nvSpPr>
      <xdr:spPr>
        <a:xfrm>
          <a:off x="13560425" y="1570137"/>
          <a:ext cx="984250" cy="433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13-Sep-23</a:t>
          </a:r>
          <a:b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LNG 1st Drop</a:t>
          </a:r>
        </a:p>
      </xdr:txBody>
    </xdr:sp>
    <xdr:clientData/>
  </xdr:twoCellAnchor>
  <xdr:twoCellAnchor>
    <xdr:from>
      <xdr:col>20</xdr:col>
      <xdr:colOff>126438</xdr:colOff>
      <xdr:row>70</xdr:row>
      <xdr:rowOff>219074</xdr:rowOff>
    </xdr:from>
    <xdr:to>
      <xdr:col>30</xdr:col>
      <xdr:colOff>459441</xdr:colOff>
      <xdr:row>72</xdr:row>
      <xdr:rowOff>187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F63375F-609B-4B03-B607-89C7463F2553}"/>
            </a:ext>
          </a:extLst>
        </xdr:cNvPr>
        <xdr:cNvSpPr txBox="1"/>
      </xdr:nvSpPr>
      <xdr:spPr>
        <a:xfrm>
          <a:off x="4765113" y="10706099"/>
          <a:ext cx="4990728" cy="257363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11-month Plan Avg. 4.6% vs. Actual Avg. 4.7%</a:t>
          </a:r>
        </a:p>
      </xdr:txBody>
    </xdr:sp>
    <xdr:clientData/>
  </xdr:twoCellAnchor>
  <xdr:twoCellAnchor>
    <xdr:from>
      <xdr:col>31</xdr:col>
      <xdr:colOff>200025</xdr:colOff>
      <xdr:row>70</xdr:row>
      <xdr:rowOff>203196</xdr:rowOff>
    </xdr:from>
    <xdr:to>
      <xdr:col>38</xdr:col>
      <xdr:colOff>392205</xdr:colOff>
      <xdr:row>71</xdr:row>
      <xdr:rowOff>230468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D6F7E51-78E6-4A54-AAB8-451646F3F497}"/>
            </a:ext>
          </a:extLst>
        </xdr:cNvPr>
        <xdr:cNvSpPr txBox="1"/>
      </xdr:nvSpPr>
      <xdr:spPr>
        <a:xfrm>
          <a:off x="10029825" y="10690221"/>
          <a:ext cx="3459255" cy="265397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8-month Plan Avg</a:t>
          </a:r>
          <a:r>
            <a:rPr lang="en-ID" sz="1000" baseline="0">
              <a:latin typeface="Arial Narrow" panose="020B0606020202030204" pitchFamily="34" charset="0"/>
            </a:rPr>
            <a:t> 1.7% vs Actual </a:t>
          </a:r>
          <a:r>
            <a:rPr lang="en-ID" sz="1000">
              <a:latin typeface="Arial Narrow" panose="020B0606020202030204" pitchFamily="34" charset="0"/>
            </a:rPr>
            <a:t>Avg. 1.6%</a:t>
          </a:r>
        </a:p>
      </xdr:txBody>
    </xdr:sp>
    <xdr:clientData/>
  </xdr:twoCellAnchor>
  <xdr:twoCellAnchor>
    <xdr:from>
      <xdr:col>39</xdr:col>
      <xdr:colOff>228601</xdr:colOff>
      <xdr:row>70</xdr:row>
      <xdr:rowOff>209548</xdr:rowOff>
    </xdr:from>
    <xdr:to>
      <xdr:col>42</xdr:col>
      <xdr:colOff>337984</xdr:colOff>
      <xdr:row>72</xdr:row>
      <xdr:rowOff>20484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BA80A2CA-EA75-47D3-8648-4D6D00F35E8C}"/>
            </a:ext>
          </a:extLst>
        </xdr:cNvPr>
        <xdr:cNvSpPr txBox="1"/>
      </xdr:nvSpPr>
      <xdr:spPr>
        <a:xfrm>
          <a:off x="14905295" y="7225274"/>
          <a:ext cx="1573979" cy="302549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4-month Avg.: 0.1%</a:t>
          </a:r>
        </a:p>
      </xdr:txBody>
    </xdr:sp>
    <xdr:clientData/>
  </xdr:twoCellAnchor>
  <xdr:twoCellAnchor>
    <xdr:from>
      <xdr:col>43</xdr:col>
      <xdr:colOff>200025</xdr:colOff>
      <xdr:row>70</xdr:row>
      <xdr:rowOff>196850</xdr:rowOff>
    </xdr:from>
    <xdr:to>
      <xdr:col>51</xdr:col>
      <xdr:colOff>448234</xdr:colOff>
      <xdr:row>71</xdr:row>
      <xdr:rowOff>220944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A264EAA-7BC1-43BF-B2F0-49F457F2BD86}"/>
            </a:ext>
          </a:extLst>
        </xdr:cNvPr>
        <xdr:cNvSpPr txBox="1"/>
      </xdr:nvSpPr>
      <xdr:spPr>
        <a:xfrm>
          <a:off x="15630525" y="10683875"/>
          <a:ext cx="3982009" cy="262219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9-month Plan Avg. 3.9% vs Actual</a:t>
          </a:r>
          <a:r>
            <a:rPr lang="en-ID" sz="1000" baseline="0">
              <a:latin typeface="Arial Narrow" panose="020B0606020202030204" pitchFamily="34" charset="0"/>
            </a:rPr>
            <a:t> </a:t>
          </a:r>
          <a:r>
            <a:rPr lang="en-ID" sz="1000">
              <a:latin typeface="Arial Narrow" panose="020B0606020202030204" pitchFamily="34" charset="0"/>
            </a:rPr>
            <a:t>Avg. 1%</a:t>
          </a:r>
        </a:p>
      </xdr:txBody>
    </xdr:sp>
    <xdr:clientData/>
  </xdr:twoCellAnchor>
  <xdr:twoCellAnchor>
    <xdr:from>
      <xdr:col>20</xdr:col>
      <xdr:colOff>134471</xdr:colOff>
      <xdr:row>84</xdr:row>
      <xdr:rowOff>200023</xdr:rowOff>
    </xdr:from>
    <xdr:to>
      <xdr:col>30</xdr:col>
      <xdr:colOff>419100</xdr:colOff>
      <xdr:row>86</xdr:row>
      <xdr:rowOff>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8C3FC5-01CB-48D8-AC89-8690F12101C1}"/>
            </a:ext>
          </a:extLst>
        </xdr:cNvPr>
        <xdr:cNvSpPr txBox="1"/>
      </xdr:nvSpPr>
      <xdr:spPr>
        <a:xfrm>
          <a:off x="4773146" y="13306423"/>
          <a:ext cx="4942354" cy="276227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11-month Plan Avg. 3.5% vs Actual</a:t>
          </a:r>
          <a:r>
            <a:rPr lang="en-ID" sz="1000" baseline="0"/>
            <a:t> Avg.</a:t>
          </a:r>
          <a:r>
            <a:rPr lang="en-ID" sz="1000"/>
            <a:t> 3.3%</a:t>
          </a:r>
        </a:p>
      </xdr:txBody>
    </xdr:sp>
    <xdr:clientData/>
  </xdr:twoCellAnchor>
  <xdr:twoCellAnchor>
    <xdr:from>
      <xdr:col>39</xdr:col>
      <xdr:colOff>209550</xdr:colOff>
      <xdr:row>84</xdr:row>
      <xdr:rowOff>206375</xdr:rowOff>
    </xdr:from>
    <xdr:to>
      <xdr:col>42</xdr:col>
      <xdr:colOff>361950</xdr:colOff>
      <xdr:row>85</xdr:row>
      <xdr:rowOff>228601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77533F-C66C-4D48-BA9F-D869971378F0}"/>
            </a:ext>
          </a:extLst>
        </xdr:cNvPr>
        <xdr:cNvSpPr txBox="1"/>
      </xdr:nvSpPr>
      <xdr:spPr>
        <a:xfrm>
          <a:off x="13773150" y="13312775"/>
          <a:ext cx="1552575" cy="260351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4-month Avg.: 0.1%</a:t>
          </a:r>
        </a:p>
      </xdr:txBody>
    </xdr:sp>
    <xdr:clientData/>
  </xdr:twoCellAnchor>
  <xdr:twoCellAnchor>
    <xdr:from>
      <xdr:col>43</xdr:col>
      <xdr:colOff>209550</xdr:colOff>
      <xdr:row>84</xdr:row>
      <xdr:rowOff>219261</xdr:rowOff>
    </xdr:from>
    <xdr:to>
      <xdr:col>51</xdr:col>
      <xdr:colOff>464297</xdr:colOff>
      <xdr:row>86</xdr:row>
      <xdr:rowOff>16062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93823E9-AAF5-4EAA-8FA6-36E12D1BCF53}"/>
            </a:ext>
          </a:extLst>
        </xdr:cNvPr>
        <xdr:cNvSpPr txBox="1"/>
      </xdr:nvSpPr>
      <xdr:spPr>
        <a:xfrm>
          <a:off x="15640050" y="13325661"/>
          <a:ext cx="3988547" cy="273051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9-month Plan Avg. 0.9% vs Actual Avg.: 1%</a:t>
          </a:r>
        </a:p>
      </xdr:txBody>
    </xdr:sp>
    <xdr:clientData/>
  </xdr:twoCellAnchor>
  <xdr:twoCellAnchor>
    <xdr:from>
      <xdr:col>29</xdr:col>
      <xdr:colOff>3174</xdr:colOff>
      <xdr:row>3</xdr:row>
      <xdr:rowOff>222716</xdr:rowOff>
    </xdr:from>
    <xdr:to>
      <xdr:col>32</xdr:col>
      <xdr:colOff>185924</xdr:colOff>
      <xdr:row>6</xdr:row>
      <xdr:rowOff>34318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0768B8A2-1902-4FD9-845C-E2E598DE5650}"/>
            </a:ext>
          </a:extLst>
        </xdr:cNvPr>
        <xdr:cNvSpPr/>
      </xdr:nvSpPr>
      <xdr:spPr>
        <a:xfrm>
          <a:off x="8754968" y="805422"/>
          <a:ext cx="1695544" cy="39430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Covers COVID</a:t>
          </a:r>
          <a:r>
            <a:rPr lang="en-ID" sz="1000" i="1" baseline="0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impact from Mar'20</a:t>
          </a:r>
          <a:endParaRPr lang="en-ID" sz="900" i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39</xdr:col>
      <xdr:colOff>200025</xdr:colOff>
      <xdr:row>3</xdr:row>
      <xdr:rowOff>209550</xdr:rowOff>
    </xdr:from>
    <xdr:to>
      <xdr:col>41</xdr:col>
      <xdr:colOff>324113</xdr:colOff>
      <xdr:row>6</xdr:row>
      <xdr:rowOff>17860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ACA45480-374B-49CD-A240-8CC282393A42}"/>
            </a:ext>
          </a:extLst>
        </xdr:cNvPr>
        <xdr:cNvSpPr/>
      </xdr:nvSpPr>
      <xdr:spPr>
        <a:xfrm>
          <a:off x="13763625" y="790575"/>
          <a:ext cx="1057538" cy="38933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Covers FM</a:t>
          </a:r>
          <a:r>
            <a:rPr lang="en-ID" sz="1000" i="1" baseline="0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impact </a:t>
          </a:r>
          <a:endParaRPr lang="en-ID" sz="900" i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84</xdr:col>
      <xdr:colOff>206002</xdr:colOff>
      <xdr:row>36</xdr:row>
      <xdr:rowOff>76147</xdr:rowOff>
    </xdr:from>
    <xdr:to>
      <xdr:col>86</xdr:col>
      <xdr:colOff>24467</xdr:colOff>
      <xdr:row>38</xdr:row>
      <xdr:rowOff>171872</xdr:rowOff>
    </xdr:to>
    <xdr:sp macro="" textlink="">
      <xdr:nvSpPr>
        <xdr:cNvPr id="205" name="Rectangle 204">
          <a:extLst>
            <a:ext uri="{FF2B5EF4-FFF2-40B4-BE49-F238E27FC236}">
              <a16:creationId xmlns:a16="http://schemas.microsoft.com/office/drawing/2014/main" id="{12AC9ECF-CF9C-43B0-A2E1-B985DB5666ED}"/>
            </a:ext>
          </a:extLst>
        </xdr:cNvPr>
        <xdr:cNvSpPr/>
      </xdr:nvSpPr>
      <xdr:spPr>
        <a:xfrm>
          <a:off x="30506708" y="6116118"/>
          <a:ext cx="1028700" cy="45431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Include Demobilization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38905</xdr:colOff>
      <xdr:row>37</xdr:row>
      <xdr:rowOff>127185</xdr:rowOff>
    </xdr:from>
    <xdr:to>
      <xdr:col>84</xdr:col>
      <xdr:colOff>209177</xdr:colOff>
      <xdr:row>37</xdr:row>
      <xdr:rowOff>174813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C2501EB7-B2AD-4248-9287-359ED5DB56F5}"/>
            </a:ext>
          </a:extLst>
        </xdr:cNvPr>
        <xdr:cNvCxnSpPr>
          <a:stCxn id="207" idx="1"/>
          <a:endCxn id="205" idx="1"/>
        </xdr:cNvCxnSpPr>
      </xdr:nvCxnSpPr>
      <xdr:spPr>
        <a:xfrm flipV="1">
          <a:off x="29801729" y="6346450"/>
          <a:ext cx="708154" cy="47628"/>
        </a:xfrm>
        <a:prstGeom prst="straightConnector1">
          <a:avLst/>
        </a:prstGeom>
        <a:ln>
          <a:headEnd type="oval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100853</xdr:colOff>
      <xdr:row>36</xdr:row>
      <xdr:rowOff>11206</xdr:rowOff>
    </xdr:from>
    <xdr:to>
      <xdr:col>81</xdr:col>
      <xdr:colOff>38905</xdr:colOff>
      <xdr:row>39</xdr:row>
      <xdr:rowOff>162300</xdr:rowOff>
    </xdr:to>
    <xdr:sp macro="" textlink="">
      <xdr:nvSpPr>
        <xdr:cNvPr id="207" name="Right Brace 206">
          <a:extLst>
            <a:ext uri="{FF2B5EF4-FFF2-40B4-BE49-F238E27FC236}">
              <a16:creationId xmlns:a16="http://schemas.microsoft.com/office/drawing/2014/main" id="{8B4DC25C-F84D-49F4-B3CC-F32491FF873F}"/>
            </a:ext>
          </a:extLst>
        </xdr:cNvPr>
        <xdr:cNvSpPr/>
      </xdr:nvSpPr>
      <xdr:spPr>
        <a:xfrm>
          <a:off x="29684382" y="6051177"/>
          <a:ext cx="117347" cy="688976"/>
        </a:xfrm>
        <a:prstGeom prst="rightBrac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5</xdr:col>
      <xdr:colOff>30404</xdr:colOff>
      <xdr:row>203</xdr:row>
      <xdr:rowOff>102508</xdr:rowOff>
    </xdr:from>
    <xdr:to>
      <xdr:col>72</xdr:col>
      <xdr:colOff>150528</xdr:colOff>
      <xdr:row>266</xdr:row>
      <xdr:rowOff>6350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FC376BA-5448-AF68-CB74-8ACAAD09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2940" y="13437508"/>
          <a:ext cx="29835704" cy="11041741"/>
        </a:xfrm>
        <a:prstGeom prst="rect">
          <a:avLst/>
        </a:prstGeom>
      </xdr:spPr>
    </xdr:pic>
    <xdr:clientData/>
  </xdr:twoCellAnchor>
  <xdr:twoCellAnchor editAs="oneCell">
    <xdr:from>
      <xdr:col>5</xdr:col>
      <xdr:colOff>40822</xdr:colOff>
      <xdr:row>268</xdr:row>
      <xdr:rowOff>0</xdr:rowOff>
    </xdr:from>
    <xdr:to>
      <xdr:col>72</xdr:col>
      <xdr:colOff>198671</xdr:colOff>
      <xdr:row>330</xdr:row>
      <xdr:rowOff>78962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E73B2177-3F51-1516-9D9C-77B00BA5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3358" y="24833036"/>
          <a:ext cx="29851764" cy="11046322"/>
        </a:xfrm>
        <a:prstGeom prst="rect">
          <a:avLst/>
        </a:prstGeom>
      </xdr:spPr>
    </xdr:pic>
    <xdr:clientData/>
  </xdr:twoCellAnchor>
  <xdr:twoCellAnchor editAs="oneCell">
    <xdr:from>
      <xdr:col>5</xdr:col>
      <xdr:colOff>20863</xdr:colOff>
      <xdr:row>332</xdr:row>
      <xdr:rowOff>40821</xdr:rowOff>
    </xdr:from>
    <xdr:to>
      <xdr:col>72</xdr:col>
      <xdr:colOff>150759</xdr:colOff>
      <xdr:row>394</xdr:row>
      <xdr:rowOff>116612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80BDE11C-9499-36A1-1285-997DF5B2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3399" y="36195000"/>
          <a:ext cx="29851826" cy="11043147"/>
        </a:xfrm>
        <a:prstGeom prst="rect">
          <a:avLst/>
        </a:prstGeom>
      </xdr:spPr>
    </xdr:pic>
    <xdr:clientData/>
  </xdr:twoCellAnchor>
  <xdr:twoCellAnchor>
    <xdr:from>
      <xdr:col>31</xdr:col>
      <xdr:colOff>171450</xdr:colOff>
      <xdr:row>84</xdr:row>
      <xdr:rowOff>200023</xdr:rowOff>
    </xdr:from>
    <xdr:to>
      <xdr:col>38</xdr:col>
      <xdr:colOff>381000</xdr:colOff>
      <xdr:row>86</xdr:row>
      <xdr:rowOff>6350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F8B8B465-0E32-4251-9EB6-BE969E1CBD85}"/>
            </a:ext>
          </a:extLst>
        </xdr:cNvPr>
        <xdr:cNvSpPr txBox="1"/>
      </xdr:nvSpPr>
      <xdr:spPr>
        <a:xfrm>
          <a:off x="10001250" y="13306423"/>
          <a:ext cx="3476625" cy="282577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8-month Plan Avg. 4.2%</a:t>
          </a:r>
          <a:r>
            <a:rPr lang="en-ID" sz="1000" baseline="0"/>
            <a:t> </a:t>
          </a:r>
          <a:r>
            <a:rPr lang="en-ID" sz="1000"/>
            <a:t>vs Actual Avg. 4.8%</a:t>
          </a:r>
        </a:p>
      </xdr:txBody>
    </xdr:sp>
    <xdr:clientData/>
  </xdr:twoCellAnchor>
  <xdr:twoCellAnchor>
    <xdr:from>
      <xdr:col>52</xdr:col>
      <xdr:colOff>285750</xdr:colOff>
      <xdr:row>70</xdr:row>
      <xdr:rowOff>219261</xdr:rowOff>
    </xdr:from>
    <xdr:to>
      <xdr:col>63</xdr:col>
      <xdr:colOff>355413</xdr:colOff>
      <xdr:row>72</xdr:row>
      <xdr:rowOff>8031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BCEFF6AC-9828-4100-B4BC-9FE8BAD94777}"/>
            </a:ext>
          </a:extLst>
        </xdr:cNvPr>
        <xdr:cNvSpPr txBox="1"/>
      </xdr:nvSpPr>
      <xdr:spPr>
        <a:xfrm>
          <a:off x="19983450" y="10706286"/>
          <a:ext cx="5870388" cy="265020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12-month Plan Avg. 2% vs Actual Avg. 2.1%</a:t>
          </a:r>
        </a:p>
      </xdr:txBody>
    </xdr:sp>
    <xdr:clientData/>
  </xdr:twoCellAnchor>
  <xdr:twoCellAnchor>
    <xdr:from>
      <xdr:col>52</xdr:col>
      <xdr:colOff>257175</xdr:colOff>
      <xdr:row>84</xdr:row>
      <xdr:rowOff>219261</xdr:rowOff>
    </xdr:from>
    <xdr:to>
      <xdr:col>63</xdr:col>
      <xdr:colOff>400237</xdr:colOff>
      <xdr:row>86</xdr:row>
      <xdr:rowOff>8031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DBDFD30D-7C27-4C73-BB32-F00D1FAA293C}"/>
            </a:ext>
          </a:extLst>
        </xdr:cNvPr>
        <xdr:cNvSpPr txBox="1"/>
      </xdr:nvSpPr>
      <xdr:spPr>
        <a:xfrm>
          <a:off x="19954875" y="13325661"/>
          <a:ext cx="5943787" cy="265020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12-month Plan Avg. 1.1% vs Actual</a:t>
          </a:r>
          <a:r>
            <a:rPr lang="en-ID" sz="1000" baseline="0">
              <a:latin typeface="Arial Narrow" panose="020B0606020202030204" pitchFamily="34" charset="0"/>
            </a:rPr>
            <a:t> </a:t>
          </a:r>
          <a:r>
            <a:rPr lang="en-ID" sz="1000">
              <a:latin typeface="Arial Narrow" panose="020B0606020202030204" pitchFamily="34" charset="0"/>
            </a:rPr>
            <a:t>Avg. 1.3%</a:t>
          </a:r>
        </a:p>
      </xdr:txBody>
    </xdr:sp>
    <xdr:clientData/>
  </xdr:twoCellAnchor>
  <xdr:twoCellAnchor>
    <xdr:from>
      <xdr:col>52</xdr:col>
      <xdr:colOff>266700</xdr:colOff>
      <xdr:row>134</xdr:row>
      <xdr:rowOff>216086</xdr:rowOff>
    </xdr:from>
    <xdr:to>
      <xdr:col>63</xdr:col>
      <xdr:colOff>400237</xdr:colOff>
      <xdr:row>136</xdr:row>
      <xdr:rowOff>0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6AA9D41-01F4-4FBE-AA0B-BB4753151E4E}"/>
            </a:ext>
          </a:extLst>
        </xdr:cNvPr>
        <xdr:cNvSpPr txBox="1"/>
      </xdr:nvSpPr>
      <xdr:spPr>
        <a:xfrm>
          <a:off x="19964400" y="15941861"/>
          <a:ext cx="5934262" cy="260164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latin typeface="Arial Narrow" panose="020B0606020202030204" pitchFamily="34" charset="0"/>
            </a:rPr>
            <a:t>12-month Plan Avg</a:t>
          </a:r>
          <a:r>
            <a:rPr lang="en-ID" sz="1000" baseline="0">
              <a:latin typeface="Arial Narrow" panose="020B0606020202030204" pitchFamily="34" charset="0"/>
            </a:rPr>
            <a:t>. 0.8% vs Actual </a:t>
          </a:r>
          <a:r>
            <a:rPr lang="en-ID" sz="1000">
              <a:latin typeface="Arial Narrow" panose="020B0606020202030204" pitchFamily="34" charset="0"/>
            </a:rPr>
            <a:t>Avg. 0.8%</a:t>
          </a:r>
        </a:p>
      </xdr:txBody>
    </xdr:sp>
    <xdr:clientData/>
  </xdr:twoCellAnchor>
  <xdr:twoCellAnchor>
    <xdr:from>
      <xdr:col>20</xdr:col>
      <xdr:colOff>123265</xdr:colOff>
      <xdr:row>134</xdr:row>
      <xdr:rowOff>200025</xdr:rowOff>
    </xdr:from>
    <xdr:to>
      <xdr:col>30</xdr:col>
      <xdr:colOff>390525</xdr:colOff>
      <xdr:row>136</xdr:row>
      <xdr:rowOff>0</xdr:rowOff>
    </xdr:to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3194BD29-4EFC-4B7A-8230-E39947E61ADA}"/>
            </a:ext>
          </a:extLst>
        </xdr:cNvPr>
        <xdr:cNvSpPr txBox="1"/>
      </xdr:nvSpPr>
      <xdr:spPr>
        <a:xfrm>
          <a:off x="4761940" y="15925800"/>
          <a:ext cx="4924985" cy="219075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11-month Plan Avg. 3.6% vs Actual</a:t>
          </a:r>
          <a:r>
            <a:rPr lang="en-ID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Avg.</a:t>
          </a:r>
          <a:r>
            <a:rPr lang="en-ID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 sz="1000"/>
            <a:t>2.5%</a:t>
          </a:r>
        </a:p>
      </xdr:txBody>
    </xdr:sp>
    <xdr:clientData/>
  </xdr:twoCellAnchor>
  <xdr:twoCellAnchor>
    <xdr:from>
      <xdr:col>31</xdr:col>
      <xdr:colOff>190500</xdr:colOff>
      <xdr:row>134</xdr:row>
      <xdr:rowOff>200025</xdr:rowOff>
    </xdr:from>
    <xdr:to>
      <xdr:col>38</xdr:col>
      <xdr:colOff>352426</xdr:colOff>
      <xdr:row>136</xdr:row>
      <xdr:rowOff>0</xdr:rowOff>
    </xdr:to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6BC6CEA-5853-4D20-9977-C13E51BC0F41}"/>
            </a:ext>
          </a:extLst>
        </xdr:cNvPr>
        <xdr:cNvSpPr txBox="1"/>
      </xdr:nvSpPr>
      <xdr:spPr>
        <a:xfrm>
          <a:off x="10085294" y="21838584"/>
          <a:ext cx="3456456" cy="270622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8-month Plan Avg. 4.1% vs Actual Avg. 7.2%</a:t>
          </a:r>
        </a:p>
      </xdr:txBody>
    </xdr:sp>
    <xdr:clientData/>
  </xdr:twoCellAnchor>
  <xdr:twoCellAnchor>
    <xdr:from>
      <xdr:col>39</xdr:col>
      <xdr:colOff>190500</xdr:colOff>
      <xdr:row>134</xdr:row>
      <xdr:rowOff>203199</xdr:rowOff>
    </xdr:from>
    <xdr:to>
      <xdr:col>42</xdr:col>
      <xdr:colOff>368300</xdr:colOff>
      <xdr:row>136</xdr:row>
      <xdr:rowOff>9524</xdr:rowOff>
    </xdr:to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B7BDCBE4-1A68-428A-8FE9-8442A96D95DB}"/>
            </a:ext>
          </a:extLst>
        </xdr:cNvPr>
        <xdr:cNvSpPr txBox="1"/>
      </xdr:nvSpPr>
      <xdr:spPr>
        <a:xfrm>
          <a:off x="13754100" y="15928974"/>
          <a:ext cx="1577975" cy="282575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4-month Avg.: 0.1%</a:t>
          </a:r>
        </a:p>
      </xdr:txBody>
    </xdr:sp>
    <xdr:clientData/>
  </xdr:twoCellAnchor>
  <xdr:twoCellAnchor>
    <xdr:from>
      <xdr:col>43</xdr:col>
      <xdr:colOff>200025</xdr:colOff>
      <xdr:row>134</xdr:row>
      <xdr:rowOff>225610</xdr:rowOff>
    </xdr:from>
    <xdr:to>
      <xdr:col>51</xdr:col>
      <xdr:colOff>430680</xdr:colOff>
      <xdr:row>136</xdr:row>
      <xdr:rowOff>0</xdr:rowOff>
    </xdr:to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67F46BE7-EE04-4666-A15D-B6B0E51D4D86}"/>
            </a:ext>
          </a:extLst>
        </xdr:cNvPr>
        <xdr:cNvSpPr txBox="1"/>
      </xdr:nvSpPr>
      <xdr:spPr>
        <a:xfrm>
          <a:off x="15630525" y="15951385"/>
          <a:ext cx="3964455" cy="250640"/>
        </a:xfrm>
        <a:prstGeom prst="rect">
          <a:avLst/>
        </a:prstGeom>
        <a:solidFill>
          <a:schemeClr val="accent5">
            <a:lumMod val="40000"/>
            <a:lumOff val="6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/>
            <a:t>9-month Plan Avg. 0.9% vs Actual Avg.: 0.5%</a:t>
          </a:r>
        </a:p>
      </xdr:txBody>
    </xdr:sp>
    <xdr:clientData/>
  </xdr:twoCellAnchor>
  <xdr:twoCellAnchor>
    <xdr:from>
      <xdr:col>29</xdr:col>
      <xdr:colOff>523876</xdr:colOff>
      <xdr:row>55</xdr:row>
      <xdr:rowOff>0</xdr:rowOff>
    </xdr:from>
    <xdr:to>
      <xdr:col>33</xdr:col>
      <xdr:colOff>447676</xdr:colOff>
      <xdr:row>56</xdr:row>
      <xdr:rowOff>1</xdr:rowOff>
    </xdr:to>
    <xdr:sp macro="" textlink="">
      <xdr:nvSpPr>
        <xdr:cNvPr id="336" name="Right Triangle 335">
          <a:extLst>
            <a:ext uri="{FF2B5EF4-FFF2-40B4-BE49-F238E27FC236}">
              <a16:creationId xmlns:a16="http://schemas.microsoft.com/office/drawing/2014/main" id="{A9A0DBDD-02EB-90CE-7D99-2557FC97D005}"/>
            </a:ext>
          </a:extLst>
        </xdr:cNvPr>
        <xdr:cNvSpPr/>
      </xdr:nvSpPr>
      <xdr:spPr>
        <a:xfrm>
          <a:off x="9286876" y="9353550"/>
          <a:ext cx="1924050" cy="352426"/>
        </a:xfrm>
        <a:prstGeom prst="rtTriangle">
          <a:avLst/>
        </a:prstGeom>
        <a:solidFill>
          <a:srgbClr val="C0000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460374</xdr:colOff>
      <xdr:row>55</xdr:row>
      <xdr:rowOff>149225</xdr:rowOff>
    </xdr:from>
    <xdr:to>
      <xdr:col>37</xdr:col>
      <xdr:colOff>457200</xdr:colOff>
      <xdr:row>56</xdr:row>
      <xdr:rowOff>1</xdr:rowOff>
    </xdr:to>
    <xdr:sp macro="" textlink="">
      <xdr:nvSpPr>
        <xdr:cNvPr id="337" name="Right Triangle 336">
          <a:extLst>
            <a:ext uri="{FF2B5EF4-FFF2-40B4-BE49-F238E27FC236}">
              <a16:creationId xmlns:a16="http://schemas.microsoft.com/office/drawing/2014/main" id="{AA92CFAF-6AFB-A140-FB99-F8F2E6583C18}"/>
            </a:ext>
          </a:extLst>
        </xdr:cNvPr>
        <xdr:cNvSpPr/>
      </xdr:nvSpPr>
      <xdr:spPr>
        <a:xfrm flipH="1">
          <a:off x="11223624" y="9502775"/>
          <a:ext cx="1863726" cy="203201"/>
        </a:xfrm>
        <a:prstGeom prst="rtTriangle">
          <a:avLst/>
        </a:prstGeom>
        <a:solidFill>
          <a:srgbClr val="92D05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419100</xdr:colOff>
      <xdr:row>55</xdr:row>
      <xdr:rowOff>130176</xdr:rowOff>
    </xdr:from>
    <xdr:to>
      <xdr:col>41</xdr:col>
      <xdr:colOff>419099</xdr:colOff>
      <xdr:row>56</xdr:row>
      <xdr:rowOff>388</xdr:rowOff>
    </xdr:to>
    <xdr:sp macro="" textlink="">
      <xdr:nvSpPr>
        <xdr:cNvPr id="338" name="Right Triangle 337">
          <a:extLst>
            <a:ext uri="{FF2B5EF4-FFF2-40B4-BE49-F238E27FC236}">
              <a16:creationId xmlns:a16="http://schemas.microsoft.com/office/drawing/2014/main" id="{115EC9BC-5458-AC54-FFF4-17CF9FF7EFE4}"/>
            </a:ext>
          </a:extLst>
        </xdr:cNvPr>
        <xdr:cNvSpPr/>
      </xdr:nvSpPr>
      <xdr:spPr>
        <a:xfrm>
          <a:off x="13515975" y="9483726"/>
          <a:ext cx="1400174" cy="222637"/>
        </a:xfrm>
        <a:prstGeom prst="rtTriangle">
          <a:avLst/>
        </a:prstGeom>
        <a:solidFill>
          <a:srgbClr val="C0000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450849</xdr:colOff>
      <xdr:row>55</xdr:row>
      <xdr:rowOff>104775</xdr:rowOff>
    </xdr:from>
    <xdr:to>
      <xdr:col>45</xdr:col>
      <xdr:colOff>457200</xdr:colOff>
      <xdr:row>56</xdr:row>
      <xdr:rowOff>1</xdr:rowOff>
    </xdr:to>
    <xdr:sp macro="" textlink="">
      <xdr:nvSpPr>
        <xdr:cNvPr id="342" name="Right Triangle 341">
          <a:extLst>
            <a:ext uri="{FF2B5EF4-FFF2-40B4-BE49-F238E27FC236}">
              <a16:creationId xmlns:a16="http://schemas.microsoft.com/office/drawing/2014/main" id="{261A0503-CBF7-4FB6-9E54-A3AC84D708CF}"/>
            </a:ext>
          </a:extLst>
        </xdr:cNvPr>
        <xdr:cNvSpPr/>
      </xdr:nvSpPr>
      <xdr:spPr>
        <a:xfrm flipH="1">
          <a:off x="14947899" y="9458325"/>
          <a:ext cx="1873251" cy="247651"/>
        </a:xfrm>
        <a:prstGeom prst="rtTriangle">
          <a:avLst/>
        </a:prstGeom>
        <a:solidFill>
          <a:srgbClr val="92D05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0</xdr:colOff>
      <xdr:row>55</xdr:row>
      <xdr:rowOff>104776</xdr:rowOff>
    </xdr:from>
    <xdr:to>
      <xdr:col>47</xdr:col>
      <xdr:colOff>419100</xdr:colOff>
      <xdr:row>56</xdr:row>
      <xdr:rowOff>0</xdr:rowOff>
    </xdr:to>
    <xdr:sp macro="" textlink="">
      <xdr:nvSpPr>
        <xdr:cNvPr id="343" name="Right Triangle 342">
          <a:extLst>
            <a:ext uri="{FF2B5EF4-FFF2-40B4-BE49-F238E27FC236}">
              <a16:creationId xmlns:a16="http://schemas.microsoft.com/office/drawing/2014/main" id="{DA9AE65C-6194-4F51-AFEE-42A3F5129E49}"/>
            </a:ext>
          </a:extLst>
        </xdr:cNvPr>
        <xdr:cNvSpPr/>
      </xdr:nvSpPr>
      <xdr:spPr>
        <a:xfrm>
          <a:off x="16830675" y="9458326"/>
          <a:ext cx="885825" cy="247649"/>
        </a:xfrm>
        <a:prstGeom prst="rtTriangle">
          <a:avLst/>
        </a:prstGeom>
        <a:solidFill>
          <a:srgbClr val="C0000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450847</xdr:colOff>
      <xdr:row>55</xdr:row>
      <xdr:rowOff>53975</xdr:rowOff>
    </xdr:from>
    <xdr:to>
      <xdr:col>49</xdr:col>
      <xdr:colOff>444500</xdr:colOff>
      <xdr:row>56</xdr:row>
      <xdr:rowOff>1</xdr:rowOff>
    </xdr:to>
    <xdr:sp macro="" textlink="">
      <xdr:nvSpPr>
        <xdr:cNvPr id="344" name="Right Triangle 343">
          <a:extLst>
            <a:ext uri="{FF2B5EF4-FFF2-40B4-BE49-F238E27FC236}">
              <a16:creationId xmlns:a16="http://schemas.microsoft.com/office/drawing/2014/main" id="{4645E764-715F-4749-93EB-69141185947A}"/>
            </a:ext>
          </a:extLst>
        </xdr:cNvPr>
        <xdr:cNvSpPr/>
      </xdr:nvSpPr>
      <xdr:spPr>
        <a:xfrm flipH="1">
          <a:off x="17748247" y="9407525"/>
          <a:ext cx="927103" cy="298451"/>
        </a:xfrm>
        <a:prstGeom prst="rtTriangle">
          <a:avLst/>
        </a:prstGeom>
        <a:solidFill>
          <a:srgbClr val="92D050"/>
        </a:solidFill>
        <a:ln w="6350" cap="flat" cmpd="sng" algn="ctr">
          <a:solidFill>
            <a:srgbClr val="A5A5A5">
              <a:shade val="15000"/>
            </a:srgbClr>
          </a:solidFill>
          <a:prstDash val="solid"/>
          <a:miter lim="800000"/>
        </a:ln>
        <a:effectLst/>
      </xdr:spPr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2000" b="0" i="0" u="none" strike="noStrike" kern="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71437</xdr:colOff>
      <xdr:row>62</xdr:row>
      <xdr:rowOff>181162</xdr:rowOff>
    </xdr:from>
    <xdr:to>
      <xdr:col>36</xdr:col>
      <xdr:colOff>390525</xdr:colOff>
      <xdr:row>62</xdr:row>
      <xdr:rowOff>202406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4B561DAE-0856-B839-AA4B-A44319B314F7}"/>
            </a:ext>
          </a:extLst>
        </xdr:cNvPr>
        <xdr:cNvCxnSpPr/>
      </xdr:nvCxnSpPr>
      <xdr:spPr>
        <a:xfrm flipV="1">
          <a:off x="4435078" y="10545553"/>
          <a:ext cx="8153400" cy="2124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95250</xdr:colOff>
      <xdr:row>61</xdr:row>
      <xdr:rowOff>209223</xdr:rowOff>
    </xdr:from>
    <xdr:to>
      <xdr:col>36</xdr:col>
      <xdr:colOff>387350</xdr:colOff>
      <xdr:row>62</xdr:row>
      <xdr:rowOff>251012</xdr:rowOff>
    </xdr:to>
    <xdr:sp macro="" textlink="">
      <xdr:nvSpPr>
        <xdr:cNvPr id="349" name="Rectangle 348">
          <a:extLst>
            <a:ext uri="{FF2B5EF4-FFF2-40B4-BE49-F238E27FC236}">
              <a16:creationId xmlns:a16="http://schemas.microsoft.com/office/drawing/2014/main" id="{9EA1D467-ED5D-4D4B-84B8-68775DB17416}"/>
            </a:ext>
          </a:extLst>
        </xdr:cNvPr>
        <xdr:cNvSpPr/>
      </xdr:nvSpPr>
      <xdr:spPr>
        <a:xfrm>
          <a:off x="11401985" y="10372958"/>
          <a:ext cx="1233394" cy="28831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18.5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36</xdr:col>
      <xdr:colOff>400050</xdr:colOff>
      <xdr:row>62</xdr:row>
      <xdr:rowOff>285937</xdr:rowOff>
    </xdr:from>
    <xdr:to>
      <xdr:col>43</xdr:col>
      <xdr:colOff>330200</xdr:colOff>
      <xdr:row>62</xdr:row>
      <xdr:rowOff>295462</xdr:rowOff>
    </xdr:to>
    <xdr:cxnSp macro="">
      <xdr:nvCxnSpPr>
        <xdr:cNvPr id="350" name="Straight Arrow Connector 349">
          <a:extLst>
            <a:ext uri="{FF2B5EF4-FFF2-40B4-BE49-F238E27FC236}">
              <a16:creationId xmlns:a16="http://schemas.microsoft.com/office/drawing/2014/main" id="{3C084D8D-77C6-4740-ADA3-5383DCF09313}"/>
            </a:ext>
          </a:extLst>
        </xdr:cNvPr>
        <xdr:cNvCxnSpPr/>
      </xdr:nvCxnSpPr>
      <xdr:spPr>
        <a:xfrm flipV="1">
          <a:off x="12648079" y="10696202"/>
          <a:ext cx="322468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123825</xdr:colOff>
      <xdr:row>62</xdr:row>
      <xdr:rowOff>56823</xdr:rowOff>
    </xdr:from>
    <xdr:to>
      <xdr:col>43</xdr:col>
      <xdr:colOff>339725</xdr:colOff>
      <xdr:row>62</xdr:row>
      <xdr:rowOff>336737</xdr:rowOff>
    </xdr:to>
    <xdr:sp macro="" textlink="">
      <xdr:nvSpPr>
        <xdr:cNvPr id="353" name="Rectangle 352">
          <a:extLst>
            <a:ext uri="{FF2B5EF4-FFF2-40B4-BE49-F238E27FC236}">
              <a16:creationId xmlns:a16="http://schemas.microsoft.com/office/drawing/2014/main" id="{92760B00-13A7-40EC-8CC3-C99DC62DCB70}"/>
            </a:ext>
          </a:extLst>
        </xdr:cNvPr>
        <xdr:cNvSpPr/>
      </xdr:nvSpPr>
      <xdr:spPr>
        <a:xfrm>
          <a:off x="14254443" y="10467088"/>
          <a:ext cx="1627841" cy="279914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Rev.1; Cumm. 30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43</xdr:col>
      <xdr:colOff>323850</xdr:colOff>
      <xdr:row>62</xdr:row>
      <xdr:rowOff>419287</xdr:rowOff>
    </xdr:from>
    <xdr:to>
      <xdr:col>60</xdr:col>
      <xdr:colOff>428625</xdr:colOff>
      <xdr:row>62</xdr:row>
      <xdr:rowOff>431987</xdr:rowOff>
    </xdr:to>
    <xdr:cxnSp macro="">
      <xdr:nvCxnSpPr>
        <xdr:cNvPr id="355" name="Straight Arrow Connector 354">
          <a:extLst>
            <a:ext uri="{FF2B5EF4-FFF2-40B4-BE49-F238E27FC236}">
              <a16:creationId xmlns:a16="http://schemas.microsoft.com/office/drawing/2014/main" id="{3A4823DF-E859-4E10-BA5D-9DA8CF61EBBE}"/>
            </a:ext>
          </a:extLst>
        </xdr:cNvPr>
        <xdr:cNvCxnSpPr/>
      </xdr:nvCxnSpPr>
      <xdr:spPr>
        <a:xfrm flipV="1">
          <a:off x="15866409" y="10829552"/>
          <a:ext cx="8710892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361951</xdr:colOff>
      <xdr:row>62</xdr:row>
      <xdr:rowOff>183823</xdr:rowOff>
    </xdr:from>
    <xdr:to>
      <xdr:col>60</xdr:col>
      <xdr:colOff>501651</xdr:colOff>
      <xdr:row>62</xdr:row>
      <xdr:rowOff>466912</xdr:rowOff>
    </xdr:to>
    <xdr:sp macro="" textlink="">
      <xdr:nvSpPr>
        <xdr:cNvPr id="359" name="Rectangle 358">
          <a:extLst>
            <a:ext uri="{FF2B5EF4-FFF2-40B4-BE49-F238E27FC236}">
              <a16:creationId xmlns:a16="http://schemas.microsoft.com/office/drawing/2014/main" id="{0133F86C-65FF-46F0-A3FA-3EF66112CCC9}"/>
            </a:ext>
          </a:extLst>
        </xdr:cNvPr>
        <xdr:cNvSpPr/>
      </xdr:nvSpPr>
      <xdr:spPr>
        <a:xfrm>
          <a:off x="21283333" y="10594088"/>
          <a:ext cx="3366994" cy="28308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Rev.2; Cumm. 36 MUSD --&gt; </a:t>
          </a:r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Rev.3; Cumm. 34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60</xdr:col>
      <xdr:colOff>428625</xdr:colOff>
      <xdr:row>62</xdr:row>
      <xdr:rowOff>600262</xdr:rowOff>
    </xdr:from>
    <xdr:to>
      <xdr:col>68</xdr:col>
      <xdr:colOff>342900</xdr:colOff>
      <xdr:row>62</xdr:row>
      <xdr:rowOff>600262</xdr:rowOff>
    </xdr:to>
    <xdr:cxnSp macro="">
      <xdr:nvCxnSpPr>
        <xdr:cNvPr id="362" name="Straight Arrow Connector 361">
          <a:extLst>
            <a:ext uri="{FF2B5EF4-FFF2-40B4-BE49-F238E27FC236}">
              <a16:creationId xmlns:a16="http://schemas.microsoft.com/office/drawing/2014/main" id="{64FD342D-93A9-4B0F-8F73-EEF4A7A24A0D}"/>
            </a:ext>
          </a:extLst>
        </xdr:cNvPr>
        <xdr:cNvCxnSpPr/>
      </xdr:nvCxnSpPr>
      <xdr:spPr>
        <a:xfrm>
          <a:off x="24577301" y="11010527"/>
          <a:ext cx="381392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352425</xdr:colOff>
      <xdr:row>62</xdr:row>
      <xdr:rowOff>361623</xdr:rowOff>
    </xdr:from>
    <xdr:to>
      <xdr:col>69</xdr:col>
      <xdr:colOff>66676</xdr:colOff>
      <xdr:row>62</xdr:row>
      <xdr:rowOff>651062</xdr:rowOff>
    </xdr:to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956B84EB-DEC7-4C35-B889-181D7FCF9E66}"/>
            </a:ext>
          </a:extLst>
        </xdr:cNvPr>
        <xdr:cNvSpPr/>
      </xdr:nvSpPr>
      <xdr:spPr>
        <a:xfrm>
          <a:off x="26518160" y="10771888"/>
          <a:ext cx="2067487" cy="28943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Rev.4</a:t>
          </a:r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Cumm. 48.6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68</xdr:col>
      <xdr:colOff>352425</xdr:colOff>
      <xdr:row>62</xdr:row>
      <xdr:rowOff>788520</xdr:rowOff>
    </xdr:from>
    <xdr:to>
      <xdr:col>73</xdr:col>
      <xdr:colOff>6350</xdr:colOff>
      <xdr:row>62</xdr:row>
      <xdr:rowOff>788520</xdr:rowOff>
    </xdr:to>
    <xdr:cxnSp macro="">
      <xdr:nvCxnSpPr>
        <xdr:cNvPr id="366" name="Straight Arrow Connector 365">
          <a:extLst>
            <a:ext uri="{FF2B5EF4-FFF2-40B4-BE49-F238E27FC236}">
              <a16:creationId xmlns:a16="http://schemas.microsoft.com/office/drawing/2014/main" id="{BE60DF52-2BD3-0A2D-7423-6D011D8E51BE}"/>
            </a:ext>
          </a:extLst>
        </xdr:cNvPr>
        <xdr:cNvCxnSpPr/>
      </xdr:nvCxnSpPr>
      <xdr:spPr>
        <a:xfrm>
          <a:off x="28400749" y="11198785"/>
          <a:ext cx="200716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</xdr:colOff>
      <xdr:row>76</xdr:row>
      <xdr:rowOff>175846</xdr:rowOff>
    </xdr:from>
    <xdr:to>
      <xdr:col>38</xdr:col>
      <xdr:colOff>395654</xdr:colOff>
      <xdr:row>76</xdr:row>
      <xdr:rowOff>190500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FFCAC7EB-B443-4B8C-A1CF-2DA73771F8C6}"/>
            </a:ext>
          </a:extLst>
        </xdr:cNvPr>
        <xdr:cNvCxnSpPr/>
      </xdr:nvCxnSpPr>
      <xdr:spPr>
        <a:xfrm flipV="1">
          <a:off x="4263292" y="14170269"/>
          <a:ext cx="9372112" cy="1465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203761</xdr:colOff>
      <xdr:row>75</xdr:row>
      <xdr:rowOff>17415</xdr:rowOff>
    </xdr:from>
    <xdr:to>
      <xdr:col>39</xdr:col>
      <xdr:colOff>28388</xdr:colOff>
      <xdr:row>76</xdr:row>
      <xdr:rowOff>239993</xdr:rowOff>
    </xdr:to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197B79A5-977D-41EC-8F90-B056F5E766AB}"/>
            </a:ext>
          </a:extLst>
        </xdr:cNvPr>
        <xdr:cNvSpPr/>
      </xdr:nvSpPr>
      <xdr:spPr>
        <a:xfrm>
          <a:off x="12451790" y="16232327"/>
          <a:ext cx="1236569" cy="30101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47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38</xdr:col>
      <xdr:colOff>401932</xdr:colOff>
      <xdr:row>76</xdr:row>
      <xdr:rowOff>335976</xdr:rowOff>
    </xdr:from>
    <xdr:to>
      <xdr:col>60</xdr:col>
      <xdr:colOff>498231</xdr:colOff>
      <xdr:row>76</xdr:row>
      <xdr:rowOff>337039</xdr:rowOff>
    </xdr:to>
    <xdr:cxnSp macro="">
      <xdr:nvCxnSpPr>
        <xdr:cNvPr id="370" name="Straight Arrow Connector 369">
          <a:extLst>
            <a:ext uri="{FF2B5EF4-FFF2-40B4-BE49-F238E27FC236}">
              <a16:creationId xmlns:a16="http://schemas.microsoft.com/office/drawing/2014/main" id="{930C1922-744F-496E-88E5-CFDD3E58D4A1}"/>
            </a:ext>
          </a:extLst>
        </xdr:cNvPr>
        <xdr:cNvCxnSpPr/>
      </xdr:nvCxnSpPr>
      <xdr:spPr>
        <a:xfrm>
          <a:off x="13641682" y="14330399"/>
          <a:ext cx="11006087" cy="10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102576</xdr:colOff>
      <xdr:row>76</xdr:row>
      <xdr:rowOff>87628</xdr:rowOff>
    </xdr:from>
    <xdr:to>
      <xdr:col>61</xdr:col>
      <xdr:colOff>17239</xdr:colOff>
      <xdr:row>76</xdr:row>
      <xdr:rowOff>351667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345523F6-EB8D-4392-9E1D-A0B4A1E5EE80}"/>
            </a:ext>
          </a:extLst>
        </xdr:cNvPr>
        <xdr:cNvSpPr/>
      </xdr:nvSpPr>
      <xdr:spPr>
        <a:xfrm>
          <a:off x="21577788" y="14082051"/>
          <a:ext cx="3123855" cy="26403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Rev.1; Cumm. 53 MUSD --&gt; Rev.2; Cumm. 63.4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60</xdr:col>
      <xdr:colOff>521189</xdr:colOff>
      <xdr:row>76</xdr:row>
      <xdr:rowOff>534865</xdr:rowOff>
    </xdr:from>
    <xdr:to>
      <xdr:col>68</xdr:col>
      <xdr:colOff>395654</xdr:colOff>
      <xdr:row>76</xdr:row>
      <xdr:rowOff>544146</xdr:rowOff>
    </xdr:to>
    <xdr:cxnSp macro="">
      <xdr:nvCxnSpPr>
        <xdr:cNvPr id="374" name="Straight Arrow Connector 373">
          <a:extLst>
            <a:ext uri="{FF2B5EF4-FFF2-40B4-BE49-F238E27FC236}">
              <a16:creationId xmlns:a16="http://schemas.microsoft.com/office/drawing/2014/main" id="{D55ADE63-B63A-4C7F-8B05-68FA03B13C2B}"/>
            </a:ext>
          </a:extLst>
        </xdr:cNvPr>
        <xdr:cNvCxnSpPr/>
      </xdr:nvCxnSpPr>
      <xdr:spPr>
        <a:xfrm flipV="1">
          <a:off x="24670727" y="14529288"/>
          <a:ext cx="3757735" cy="928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326954</xdr:colOff>
      <xdr:row>76</xdr:row>
      <xdr:rowOff>272205</xdr:rowOff>
    </xdr:from>
    <xdr:to>
      <xdr:col>69</xdr:col>
      <xdr:colOff>52454</xdr:colOff>
      <xdr:row>76</xdr:row>
      <xdr:rowOff>577519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id="{FDE23663-872A-4CDD-8384-0CDF5D2CB7E5}"/>
            </a:ext>
          </a:extLst>
        </xdr:cNvPr>
        <xdr:cNvSpPr/>
      </xdr:nvSpPr>
      <xdr:spPr>
        <a:xfrm>
          <a:off x="26484069" y="14266628"/>
          <a:ext cx="2070116" cy="305314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Rev.3</a:t>
          </a:r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Cumm. 69.9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68</xdr:col>
      <xdr:colOff>407132</xdr:colOff>
      <xdr:row>76</xdr:row>
      <xdr:rowOff>705970</xdr:rowOff>
    </xdr:from>
    <xdr:to>
      <xdr:col>79</xdr:col>
      <xdr:colOff>22412</xdr:colOff>
      <xdr:row>76</xdr:row>
      <xdr:rowOff>732447</xdr:rowOff>
    </xdr:to>
    <xdr:cxnSp macro="">
      <xdr:nvCxnSpPr>
        <xdr:cNvPr id="376" name="Straight Arrow Connector 375">
          <a:extLst>
            <a:ext uri="{FF2B5EF4-FFF2-40B4-BE49-F238E27FC236}">
              <a16:creationId xmlns:a16="http://schemas.microsoft.com/office/drawing/2014/main" id="{50098500-34C0-4319-BE04-693D894A8A8D}"/>
            </a:ext>
          </a:extLst>
        </xdr:cNvPr>
        <xdr:cNvCxnSpPr/>
      </xdr:nvCxnSpPr>
      <xdr:spPr>
        <a:xfrm flipV="1">
          <a:off x="30001867" y="8057029"/>
          <a:ext cx="4781192" cy="26477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209550</xdr:colOff>
      <xdr:row>125</xdr:row>
      <xdr:rowOff>225425</xdr:rowOff>
    </xdr:from>
    <xdr:to>
      <xdr:col>42</xdr:col>
      <xdr:colOff>409575</xdr:colOff>
      <xdr:row>125</xdr:row>
      <xdr:rowOff>228600</xdr:rowOff>
    </xdr:to>
    <xdr:cxnSp macro="">
      <xdr:nvCxnSpPr>
        <xdr:cNvPr id="377" name="Straight Arrow Connector 376">
          <a:extLst>
            <a:ext uri="{FF2B5EF4-FFF2-40B4-BE49-F238E27FC236}">
              <a16:creationId xmlns:a16="http://schemas.microsoft.com/office/drawing/2014/main" id="{D1AD75AE-3E08-4CF4-9782-9F505D06B670}"/>
            </a:ext>
          </a:extLst>
        </xdr:cNvPr>
        <xdr:cNvCxnSpPr/>
      </xdr:nvCxnSpPr>
      <xdr:spPr>
        <a:xfrm>
          <a:off x="7981950" y="17551400"/>
          <a:ext cx="7467600" cy="31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125</xdr:row>
      <xdr:rowOff>22412</xdr:rowOff>
    </xdr:from>
    <xdr:to>
      <xdr:col>42</xdr:col>
      <xdr:colOff>464323</xdr:colOff>
      <xdr:row>125</xdr:row>
      <xdr:rowOff>288346</xdr:rowOff>
    </xdr:to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3D1FFA5-2867-4911-B2C1-5705EB2AA82D}"/>
            </a:ext>
          </a:extLst>
        </xdr:cNvPr>
        <xdr:cNvSpPr/>
      </xdr:nvSpPr>
      <xdr:spPr>
        <a:xfrm>
          <a:off x="15004676" y="14758147"/>
          <a:ext cx="1909882" cy="265934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53.8 + 0.8 = 54.6</a:t>
          </a:r>
          <a:r>
            <a:rPr lang="en-ID" sz="1050" b="1" i="1" baseline="0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</a:t>
          </a:r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42</xdr:col>
      <xdr:colOff>428625</xdr:colOff>
      <xdr:row>125</xdr:row>
      <xdr:rowOff>437963</xdr:rowOff>
    </xdr:from>
    <xdr:to>
      <xdr:col>61</xdr:col>
      <xdr:colOff>504265</xdr:colOff>
      <xdr:row>125</xdr:row>
      <xdr:rowOff>459441</xdr:rowOff>
    </xdr:to>
    <xdr:cxnSp macro="">
      <xdr:nvCxnSpPr>
        <xdr:cNvPr id="381" name="Straight Arrow Connector 380">
          <a:extLst>
            <a:ext uri="{FF2B5EF4-FFF2-40B4-BE49-F238E27FC236}">
              <a16:creationId xmlns:a16="http://schemas.microsoft.com/office/drawing/2014/main" id="{FDCAF175-D281-406A-ACEC-CDFF96F9EAAC}"/>
            </a:ext>
          </a:extLst>
        </xdr:cNvPr>
        <xdr:cNvCxnSpPr/>
      </xdr:nvCxnSpPr>
      <xdr:spPr>
        <a:xfrm>
          <a:off x="15500537" y="17683816"/>
          <a:ext cx="9690287" cy="2147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460406</xdr:colOff>
      <xdr:row>125</xdr:row>
      <xdr:rowOff>190714</xdr:rowOff>
    </xdr:from>
    <xdr:to>
      <xdr:col>62</xdr:col>
      <xdr:colOff>36793</xdr:colOff>
      <xdr:row>125</xdr:row>
      <xdr:rowOff>476978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2803E594-0B97-49E8-94CA-DBF313A9E670}"/>
            </a:ext>
          </a:extLst>
        </xdr:cNvPr>
        <xdr:cNvSpPr/>
      </xdr:nvSpPr>
      <xdr:spPr>
        <a:xfrm>
          <a:off x="22457553" y="19901861"/>
          <a:ext cx="2803681" cy="286264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Rev.1; Cumm. 138.8 + 11.8 = 150.6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61</xdr:col>
      <xdr:colOff>511948</xdr:colOff>
      <xdr:row>125</xdr:row>
      <xdr:rowOff>628071</xdr:rowOff>
    </xdr:from>
    <xdr:to>
      <xdr:col>69</xdr:col>
      <xdr:colOff>400050</xdr:colOff>
      <xdr:row>125</xdr:row>
      <xdr:rowOff>638175</xdr:rowOff>
    </xdr:to>
    <xdr:cxnSp macro="">
      <xdr:nvCxnSpPr>
        <xdr:cNvPr id="383" name="Straight Arrow Connector 382">
          <a:extLst>
            <a:ext uri="{FF2B5EF4-FFF2-40B4-BE49-F238E27FC236}">
              <a16:creationId xmlns:a16="http://schemas.microsoft.com/office/drawing/2014/main" id="{35FF9B8B-20BC-44CD-B9B2-F2BC9C43593F}"/>
            </a:ext>
          </a:extLst>
        </xdr:cNvPr>
        <xdr:cNvCxnSpPr/>
      </xdr:nvCxnSpPr>
      <xdr:spPr>
        <a:xfrm>
          <a:off x="25086448" y="17954046"/>
          <a:ext cx="3688577" cy="101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92823</xdr:colOff>
      <xdr:row>125</xdr:row>
      <xdr:rowOff>352826</xdr:rowOff>
    </xdr:from>
    <xdr:to>
      <xdr:col>69</xdr:col>
      <xdr:colOff>381588</xdr:colOff>
      <xdr:row>125</xdr:row>
      <xdr:rowOff>648615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89DD38F9-D63B-48C5-B067-1A3C61AF1681}"/>
            </a:ext>
          </a:extLst>
        </xdr:cNvPr>
        <xdr:cNvSpPr/>
      </xdr:nvSpPr>
      <xdr:spPr>
        <a:xfrm>
          <a:off x="26258558" y="17598679"/>
          <a:ext cx="2642001" cy="295789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Rev.2</a:t>
          </a:r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Cumm. 165.7 + 13.4 = 179.1 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43</xdr:col>
      <xdr:colOff>47999</xdr:colOff>
      <xdr:row>125</xdr:row>
      <xdr:rowOff>494790</xdr:rowOff>
    </xdr:from>
    <xdr:to>
      <xdr:col>61</xdr:col>
      <xdr:colOff>381001</xdr:colOff>
      <xdr:row>125</xdr:row>
      <xdr:rowOff>1553307</xdr:rowOff>
    </xdr:to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E0A74C1-4E3E-4827-BCDD-407C64C807BE}"/>
            </a:ext>
          </a:extLst>
        </xdr:cNvPr>
        <xdr:cNvSpPr txBox="1"/>
      </xdr:nvSpPr>
      <xdr:spPr>
        <a:xfrm>
          <a:off x="16714307" y="11084636"/>
          <a:ext cx="9701694" cy="1058517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8-Mar-21 to 31-Oct-21</a:t>
          </a:r>
          <a:br>
            <a:rPr lang="en-ID" sz="1000" baseline="0"/>
          </a:br>
          <a:r>
            <a:rPr lang="en-ID" sz="1000" baseline="0"/>
            <a:t>- Include additional scope related to Train 3 Warm Section Area and Degreasing</a:t>
          </a:r>
        </a:p>
        <a:p>
          <a:pPr algn="r"/>
          <a:r>
            <a:rPr lang="en-ID" sz="1000" baseline="0"/>
            <a:t>- Incentive for workers incl.night shift workers (1.9 MUSD)</a:t>
          </a:r>
        </a:p>
        <a:p>
          <a:pPr algn="r"/>
          <a:r>
            <a:rPr lang="en-ID" sz="1000" baseline="0"/>
            <a:t>- Additional mobilization cost (11 MUSD)</a:t>
          </a:r>
        </a:p>
        <a:p>
          <a:pPr algn="r"/>
          <a:r>
            <a:rPr lang="en-ID" sz="1000" baseline="0"/>
            <a:t>- Procurement Services for WPS and WQT from Migas (1 MUSD)</a:t>
          </a:r>
        </a:p>
        <a:p>
          <a:pPr algn="r"/>
          <a:r>
            <a:rPr lang="en-ID" sz="1000" baseline="0"/>
            <a:t>- Milestone (2.6 MUSD)</a:t>
          </a:r>
        </a:p>
      </xdr:txBody>
    </xdr:sp>
    <xdr:clientData/>
  </xdr:twoCellAnchor>
  <xdr:twoCellAnchor>
    <xdr:from>
      <xdr:col>62</xdr:col>
      <xdr:colOff>83299</xdr:colOff>
      <xdr:row>125</xdr:row>
      <xdr:rowOff>666003</xdr:rowOff>
    </xdr:from>
    <xdr:to>
      <xdr:col>69</xdr:col>
      <xdr:colOff>302559</xdr:colOff>
      <xdr:row>125</xdr:row>
      <xdr:rowOff>1582616</xdr:rowOff>
    </xdr:to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55AA00A-3B26-481D-9166-F6ED94EB8324}"/>
            </a:ext>
          </a:extLst>
        </xdr:cNvPr>
        <xdr:cNvSpPr txBox="1"/>
      </xdr:nvSpPr>
      <xdr:spPr>
        <a:xfrm>
          <a:off x="26665376" y="11255849"/>
          <a:ext cx="3570106" cy="916613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31-Oct-21 to 30-Jun-23</a:t>
          </a:r>
          <a:br>
            <a:rPr lang="en-ID" sz="1000" baseline="0"/>
          </a:br>
          <a:r>
            <a:rPr lang="en-ID" sz="1000" baseline="0"/>
            <a:t>- Include inconnel bolt replacement, commissioning support,  KIV modification/installation, leak test support</a:t>
          </a:r>
        </a:p>
        <a:p>
          <a:pPr algn="r"/>
          <a:r>
            <a:rPr lang="en-ID" sz="1000" baseline="0"/>
            <a:t>- Include COVID impact cost (14.3 MUSD)</a:t>
          </a:r>
        </a:p>
        <a:p>
          <a:pPr algn="r"/>
          <a:r>
            <a:rPr lang="en-ID" sz="1000" baseline="0"/>
            <a:t>- Additional mobilization cost (3 MUSD)</a:t>
          </a:r>
        </a:p>
      </xdr:txBody>
    </xdr:sp>
    <xdr:clientData/>
  </xdr:twoCellAnchor>
  <xdr:twoCellAnchor>
    <xdr:from>
      <xdr:col>39</xdr:col>
      <xdr:colOff>83343</xdr:colOff>
      <xdr:row>76</xdr:row>
      <xdr:rowOff>381000</xdr:rowOff>
    </xdr:from>
    <xdr:to>
      <xdr:col>60</xdr:col>
      <xdr:colOff>372268</xdr:colOff>
      <xdr:row>76</xdr:row>
      <xdr:rowOff>1107281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646B05-C06E-4158-A137-3F3F26326953}"/>
            </a:ext>
          </a:extLst>
        </xdr:cNvPr>
        <xdr:cNvSpPr txBox="1"/>
      </xdr:nvSpPr>
      <xdr:spPr>
        <a:xfrm>
          <a:off x="13489781" y="16621125"/>
          <a:ext cx="10433050" cy="726281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20-Nov-20 to 30-Sep-22</a:t>
          </a:r>
          <a:br>
            <a:rPr lang="en-ID" sz="1000" baseline="0"/>
          </a:br>
          <a:r>
            <a:rPr lang="en-ID" sz="1000" baseline="0"/>
            <a:t>- Include EOT claim settlement (9.9 MUSD), milestone incentives (2 MUSD), standby claim (1.1 MUSD)</a:t>
          </a:r>
        </a:p>
        <a:p>
          <a:pPr algn="r"/>
          <a:r>
            <a:rPr lang="en-ID" sz="1000" baseline="0"/>
            <a:t>- Include PP35/2021 provision sum (1 MUSD)</a:t>
          </a:r>
        </a:p>
        <a:p>
          <a:pPr algn="r"/>
          <a:r>
            <a:rPr lang="en-ID" sz="1000" baseline="0"/>
            <a:t>- Include COVID impact cost (12.1 MUSD) </a:t>
          </a:r>
        </a:p>
      </xdr:txBody>
    </xdr:sp>
    <xdr:clientData/>
  </xdr:twoCellAnchor>
  <xdr:twoCellAnchor>
    <xdr:from>
      <xdr:col>61</xdr:col>
      <xdr:colOff>117290</xdr:colOff>
      <xdr:row>76</xdr:row>
      <xdr:rowOff>580931</xdr:rowOff>
    </xdr:from>
    <xdr:to>
      <xdr:col>68</xdr:col>
      <xdr:colOff>285749</xdr:colOff>
      <xdr:row>76</xdr:row>
      <xdr:rowOff>1191325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ED9D32C-BC25-4923-84F9-6BBE219BD201}"/>
            </a:ext>
          </a:extLst>
        </xdr:cNvPr>
        <xdr:cNvSpPr txBox="1"/>
      </xdr:nvSpPr>
      <xdr:spPr>
        <a:xfrm>
          <a:off x="24378025" y="17333725"/>
          <a:ext cx="3451783" cy="610394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30-Sep-22 to 31-May-23</a:t>
          </a:r>
          <a:br>
            <a:rPr lang="en-ID" sz="1000" baseline="0"/>
          </a:br>
          <a:r>
            <a:rPr lang="en-ID" sz="1000" baseline="0"/>
            <a:t>- Compensation change to time rate basis</a:t>
          </a:r>
        </a:p>
        <a:p>
          <a:pPr algn="r"/>
          <a:r>
            <a:rPr lang="en-ID" sz="1000" baseline="0"/>
            <a:t>- Include updated COVID cost (3.7 MUSD)</a:t>
          </a:r>
        </a:p>
      </xdr:txBody>
    </xdr:sp>
    <xdr:clientData/>
  </xdr:twoCellAnchor>
  <xdr:twoCellAnchor>
    <xdr:from>
      <xdr:col>36</xdr:col>
      <xdr:colOff>512098</xdr:colOff>
      <xdr:row>62</xdr:row>
      <xdr:rowOff>336177</xdr:rowOff>
    </xdr:from>
    <xdr:to>
      <xdr:col>43</xdr:col>
      <xdr:colOff>246532</xdr:colOff>
      <xdr:row>62</xdr:row>
      <xdr:rowOff>942258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F8B6FC6-1474-4B43-9E2F-913EAAD97AC9}"/>
            </a:ext>
          </a:extLst>
        </xdr:cNvPr>
        <xdr:cNvSpPr txBox="1"/>
      </xdr:nvSpPr>
      <xdr:spPr>
        <a:xfrm>
          <a:off x="13652501" y="4422709"/>
          <a:ext cx="3226934" cy="606081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to 14-Apr-21</a:t>
          </a:r>
        </a:p>
        <a:p>
          <a:pPr algn="r"/>
          <a:r>
            <a:rPr lang="en-ID" sz="1000" baseline="0"/>
            <a:t>- Merge with steel structure installation contract (3.4 MUSD)</a:t>
          </a:r>
        </a:p>
        <a:p>
          <a:pPr algn="r"/>
          <a:br>
            <a:rPr lang="en-ID" sz="1000" baseline="0"/>
          </a:br>
          <a:endParaRPr lang="en-ID" sz="1000" baseline="0"/>
        </a:p>
      </xdr:txBody>
    </xdr:sp>
    <xdr:clientData/>
  </xdr:twoCellAnchor>
  <xdr:twoCellAnchor>
    <xdr:from>
      <xdr:col>43</xdr:col>
      <xdr:colOff>419100</xdr:colOff>
      <xdr:row>62</xdr:row>
      <xdr:rowOff>466725</xdr:rowOff>
    </xdr:from>
    <xdr:to>
      <xdr:col>60</xdr:col>
      <xdr:colOff>323850</xdr:colOff>
      <xdr:row>62</xdr:row>
      <xdr:rowOff>1428750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3DC9851-84ED-443A-8968-513580DB3C69}"/>
            </a:ext>
          </a:extLst>
        </xdr:cNvPr>
        <xdr:cNvSpPr txBox="1"/>
      </xdr:nvSpPr>
      <xdr:spPr>
        <a:xfrm>
          <a:off x="15735300" y="13382625"/>
          <a:ext cx="8277225" cy="962025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14-Apr-21 to 30-Sep-22</a:t>
          </a:r>
          <a:br>
            <a:rPr lang="en-ID" sz="1000" baseline="0"/>
          </a:br>
          <a:r>
            <a:rPr lang="en-ID" sz="1000" baseline="0"/>
            <a:t>- Include EOT claim settlement (3.3 MUSD)</a:t>
          </a:r>
        </a:p>
        <a:p>
          <a:pPr algn="r"/>
          <a:r>
            <a:rPr lang="en-ID" sz="1000" baseline="0"/>
            <a:t>- Include new milstone payment: project management support (1 MUSD) </a:t>
          </a:r>
        </a:p>
        <a:p>
          <a:pPr algn="r"/>
          <a:r>
            <a:rPr lang="en-ID" sz="1000" baseline="0"/>
            <a:t>- Additional volume of painting touch up for butt joints and support to pipe&amp;structure (1.8 MUSD)</a:t>
          </a:r>
        </a:p>
        <a:p>
          <a:pPr algn="r"/>
          <a:r>
            <a:rPr lang="en-ID" sz="1000" baseline="0"/>
            <a:t>- Include COVID impact cost (4 MUSD)</a:t>
          </a:r>
        </a:p>
      </xdr:txBody>
    </xdr:sp>
    <xdr:clientData/>
  </xdr:twoCellAnchor>
  <xdr:twoCellAnchor>
    <xdr:from>
      <xdr:col>61</xdr:col>
      <xdr:colOff>19050</xdr:colOff>
      <xdr:row>62</xdr:row>
      <xdr:rowOff>635000</xdr:rowOff>
    </xdr:from>
    <xdr:to>
      <xdr:col>68</xdr:col>
      <xdr:colOff>238125</xdr:colOff>
      <xdr:row>62</xdr:row>
      <xdr:rowOff>1669436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C2F9F9A-43E6-4BEF-A738-D38AFF2E8088}"/>
            </a:ext>
          </a:extLst>
        </xdr:cNvPr>
        <xdr:cNvSpPr txBox="1"/>
      </xdr:nvSpPr>
      <xdr:spPr>
        <a:xfrm>
          <a:off x="26002840" y="4721532"/>
          <a:ext cx="3650124" cy="1034436"/>
        </a:xfrm>
        <a:prstGeom prst="rect">
          <a:avLst/>
        </a:prstGeom>
        <a:solidFill>
          <a:schemeClr val="accent6">
            <a:lumMod val="20000"/>
            <a:lumOff val="80000"/>
            <a:alpha val="74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ID" sz="1000"/>
            <a:t>- Extend</a:t>
          </a:r>
          <a:r>
            <a:rPr lang="en-ID" sz="1000" baseline="0"/>
            <a:t> completion date from 30-Sep-22 to 31-May-23</a:t>
          </a:r>
        </a:p>
        <a:p>
          <a:pPr algn="r"/>
          <a:r>
            <a:rPr lang="en-ID" sz="1000" baseline="0"/>
            <a:t>- Include PP35/2021 provisional sum (0.7 MUSD) </a:t>
          </a:r>
          <a:br>
            <a:rPr lang="en-ID" sz="1000" baseline="0"/>
          </a:br>
          <a:r>
            <a:rPr lang="en-ID" sz="1000" baseline="0"/>
            <a:t>- Include temporary pipe spools and support for steam blowing (0.5 MUSD</a:t>
          </a:r>
        </a:p>
        <a:p>
          <a:pPr algn="r"/>
          <a:r>
            <a:rPr lang="en-ID" sz="1000" baseline="0"/>
            <a:t>- include scope transfer from PMMJO for steel structural work at ORF (1.1 MUSD)</a:t>
          </a:r>
        </a:p>
      </xdr:txBody>
    </xdr:sp>
    <xdr:clientData/>
  </xdr:twoCellAnchor>
  <xdr:twoCellAnchor>
    <xdr:from>
      <xdr:col>41</xdr:col>
      <xdr:colOff>420352</xdr:colOff>
      <xdr:row>3</xdr:row>
      <xdr:rowOff>134155</xdr:rowOff>
    </xdr:from>
    <xdr:to>
      <xdr:col>55</xdr:col>
      <xdr:colOff>134869</xdr:colOff>
      <xdr:row>7</xdr:row>
      <xdr:rowOff>19552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2A7D2310-ECAF-9BF2-F810-7623A9953B9B}"/>
            </a:ext>
          </a:extLst>
        </xdr:cNvPr>
        <xdr:cNvCxnSpPr>
          <a:endCxn id="21" idx="0"/>
        </xdr:cNvCxnSpPr>
      </xdr:nvCxnSpPr>
      <xdr:spPr>
        <a:xfrm>
          <a:off x="15633521" y="715493"/>
          <a:ext cx="6654799" cy="663496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447541</xdr:colOff>
      <xdr:row>3</xdr:row>
      <xdr:rowOff>62962</xdr:rowOff>
    </xdr:from>
    <xdr:to>
      <xdr:col>60</xdr:col>
      <xdr:colOff>82707</xdr:colOff>
      <xdr:row>6</xdr:row>
      <xdr:rowOff>183789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4577E8D-9A5E-4FEC-BACD-ED312A064D2B}"/>
            </a:ext>
          </a:extLst>
        </xdr:cNvPr>
        <xdr:cNvCxnSpPr>
          <a:endCxn id="22" idx="0"/>
        </xdr:cNvCxnSpPr>
      </xdr:nvCxnSpPr>
      <xdr:spPr>
        <a:xfrm>
          <a:off x="18594231" y="644300"/>
          <a:ext cx="6369744" cy="711109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</xdr:row>
      <xdr:rowOff>107324</xdr:rowOff>
    </xdr:from>
    <xdr:to>
      <xdr:col>44</xdr:col>
      <xdr:colOff>122424</xdr:colOff>
      <xdr:row>8</xdr:row>
      <xdr:rowOff>33618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7162EE05-A368-48C2-A3C6-7A75293E47CE}"/>
            </a:ext>
          </a:extLst>
        </xdr:cNvPr>
        <xdr:cNvCxnSpPr>
          <a:endCxn id="20" idx="2"/>
        </xdr:cNvCxnSpPr>
      </xdr:nvCxnSpPr>
      <xdr:spPr>
        <a:xfrm>
          <a:off x="12762606" y="688662"/>
          <a:ext cx="4138128" cy="892210"/>
        </a:xfrm>
        <a:prstGeom prst="bentConnector4">
          <a:avLst>
            <a:gd name="adj1" fmla="val 31994"/>
            <a:gd name="adj2" fmla="val 134644"/>
          </a:avLst>
        </a:prstGeom>
        <a:ln w="19050">
          <a:solidFill>
            <a:srgbClr val="00B0F0"/>
          </a:solidFill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179916</xdr:colOff>
      <xdr:row>61</xdr:row>
      <xdr:rowOff>222250</xdr:rowOff>
    </xdr:from>
    <xdr:to>
      <xdr:col>22</xdr:col>
      <xdr:colOff>228599</xdr:colOff>
      <xdr:row>62</xdr:row>
      <xdr:rowOff>264039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1039834-3817-49FA-A686-651B3553D60A}"/>
            </a:ext>
          </a:extLst>
        </xdr:cNvPr>
        <xdr:cNvSpPr/>
      </xdr:nvSpPr>
      <xdr:spPr>
        <a:xfrm>
          <a:off x="4381499" y="7630583"/>
          <a:ext cx="1435100" cy="285206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18.5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17</xdr:col>
      <xdr:colOff>84667</xdr:colOff>
      <xdr:row>75</xdr:row>
      <xdr:rowOff>42333</xdr:rowOff>
    </xdr:from>
    <xdr:to>
      <xdr:col>21</xdr:col>
      <xdr:colOff>269128</xdr:colOff>
      <xdr:row>76</xdr:row>
      <xdr:rowOff>264911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7F35133-A539-427A-9164-97D369DDC1B3}"/>
            </a:ext>
          </a:extLst>
        </xdr:cNvPr>
        <xdr:cNvSpPr/>
      </xdr:nvSpPr>
      <xdr:spPr>
        <a:xfrm>
          <a:off x="4106334" y="12774083"/>
          <a:ext cx="1348627" cy="296661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47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24</xdr:col>
      <xdr:colOff>359834</xdr:colOff>
      <xdr:row>125</xdr:row>
      <xdr:rowOff>243416</xdr:rowOff>
    </xdr:from>
    <xdr:to>
      <xdr:col>28</xdr:col>
      <xdr:colOff>58982</xdr:colOff>
      <xdr:row>125</xdr:row>
      <xdr:rowOff>542346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7DACC21-906C-455D-B12F-E5730A9B4161}"/>
            </a:ext>
          </a:extLst>
        </xdr:cNvPr>
        <xdr:cNvSpPr/>
      </xdr:nvSpPr>
      <xdr:spPr>
        <a:xfrm>
          <a:off x="6773334" y="17854083"/>
          <a:ext cx="1847565" cy="298930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Rev.0; 53.8 + 0.8 = 54.6</a:t>
          </a:r>
          <a:r>
            <a:rPr lang="en-ID" sz="1050" b="1" i="1" baseline="0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</a:t>
          </a:r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MUSD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40528</xdr:colOff>
          <xdr:row>141</xdr:row>
          <xdr:rowOff>144744</xdr:rowOff>
        </xdr:from>
        <xdr:to>
          <xdr:col>33</xdr:col>
          <xdr:colOff>425891</xdr:colOff>
          <xdr:row>173</xdr:row>
          <xdr:rowOff>57708</xdr:rowOff>
        </xdr:to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6E7FB8C2-EFCC-5210-1F50-C537BC97C4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797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8702675" y="13961597"/>
              <a:ext cx="3567834" cy="570472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57710</xdr:colOff>
          <xdr:row>141</xdr:row>
          <xdr:rowOff>142502</xdr:rowOff>
        </xdr:from>
        <xdr:to>
          <xdr:col>51</xdr:col>
          <xdr:colOff>445060</xdr:colOff>
          <xdr:row>173</xdr:row>
          <xdr:rowOff>40152</xdr:rowOff>
        </xdr:to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106310C9-7E41-EFE6-F800-2DDE76939F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798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6989798" y="13959355"/>
              <a:ext cx="4242174" cy="569576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48932</xdr:colOff>
          <xdr:row>141</xdr:row>
          <xdr:rowOff>134471</xdr:rowOff>
        </xdr:from>
        <xdr:to>
          <xdr:col>72</xdr:col>
          <xdr:colOff>226219</xdr:colOff>
          <xdr:row>173</xdr:row>
          <xdr:rowOff>27265</xdr:rowOff>
        </xdr:to>
        <xdr:pic>
          <xdr:nvPicPr>
            <xdr:cNvPr id="67" name="Picture 66">
              <a:extLst>
                <a:ext uri="{FF2B5EF4-FFF2-40B4-BE49-F238E27FC236}">
                  <a16:creationId xmlns:a16="http://schemas.microsoft.com/office/drawing/2014/main" id="{983E74B6-9722-3424-1F4E-D7DCCC7442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799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26752550" y="13951324"/>
              <a:ext cx="5150597" cy="56813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87406</xdr:colOff>
          <xdr:row>177</xdr:row>
          <xdr:rowOff>87779</xdr:rowOff>
        </xdr:from>
        <xdr:to>
          <xdr:col>32</xdr:col>
          <xdr:colOff>199464</xdr:colOff>
          <xdr:row>188</xdr:row>
          <xdr:rowOff>171079</xdr:rowOff>
        </xdr:to>
        <xdr:pic>
          <xdr:nvPicPr>
            <xdr:cNvPr id="68" name="Picture 67">
              <a:extLst>
                <a:ext uri="{FF2B5EF4-FFF2-40B4-BE49-F238E27FC236}">
                  <a16:creationId xmlns:a16="http://schemas.microsoft.com/office/drawing/2014/main" id="{4233B91E-1320-BF92-092D-F6EA164189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00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8749553" y="28662779"/>
              <a:ext cx="2812676" cy="210670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88714</xdr:colOff>
          <xdr:row>177</xdr:row>
          <xdr:rowOff>104962</xdr:rowOff>
        </xdr:from>
        <xdr:to>
          <xdr:col>50</xdr:col>
          <xdr:colOff>324037</xdr:colOff>
          <xdr:row>188</xdr:row>
          <xdr:rowOff>188262</xdr:rowOff>
        </xdr:to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F59672EA-4FF0-D616-8103-29878CB5DA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01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7020802" y="28679962"/>
              <a:ext cx="3608294" cy="210670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71905</xdr:colOff>
          <xdr:row>176</xdr:row>
          <xdr:rowOff>129801</xdr:rowOff>
        </xdr:from>
        <xdr:to>
          <xdr:col>71</xdr:col>
          <xdr:colOff>28249</xdr:colOff>
          <xdr:row>188</xdr:row>
          <xdr:rowOff>21481</xdr:rowOff>
        </xdr:to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648E380D-EDD4-8B61-ED4A-91B2BE077A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02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26775523" y="28928919"/>
              <a:ext cx="4444626" cy="2094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71</xdr:col>
      <xdr:colOff>342339</xdr:colOff>
      <xdr:row>76</xdr:row>
      <xdr:rowOff>417839</xdr:rowOff>
    </xdr:from>
    <xdr:to>
      <xdr:col>79</xdr:col>
      <xdr:colOff>56346</xdr:colOff>
      <xdr:row>76</xdr:row>
      <xdr:rowOff>735853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881E7BE-8203-4EBA-97DD-2BC4AA20105D}"/>
            </a:ext>
          </a:extLst>
        </xdr:cNvPr>
        <xdr:cNvSpPr/>
      </xdr:nvSpPr>
      <xdr:spPr>
        <a:xfrm>
          <a:off x="31382633" y="7768898"/>
          <a:ext cx="3434360" cy="318014"/>
        </a:xfrm>
        <a:prstGeom prst="rect">
          <a:avLst/>
        </a:prstGeom>
        <a:noFill/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 i="1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Rev.4</a:t>
          </a:r>
          <a:r>
            <a:rPr lang="en-ID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Cumm. 72.4 MUSD --&gt; Rev.5; Cumm. 74.9 MUSD </a:t>
          </a:r>
          <a:endParaRPr lang="en-ID" sz="1000" b="1" i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141</xdr:row>
          <xdr:rowOff>146050</xdr:rowOff>
        </xdr:from>
        <xdr:to>
          <xdr:col>33</xdr:col>
          <xdr:colOff>428625</xdr:colOff>
          <xdr:row>173</xdr:row>
          <xdr:rowOff>57149</xdr:rowOff>
        </xdr:to>
        <xdr:pic>
          <xdr:nvPicPr>
            <xdr:cNvPr id="4734" name="Picture 64">
              <a:extLst>
                <a:ext uri="{FF2B5EF4-FFF2-40B4-BE49-F238E27FC236}">
                  <a16:creationId xmlns:a16="http://schemas.microsoft.com/office/drawing/2014/main" id="{8C3406FB-D80D-CF4C-F743-0FCC2506A9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803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29650" y="22421850"/>
              <a:ext cx="3581400" cy="583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57150</xdr:colOff>
          <xdr:row>141</xdr:row>
          <xdr:rowOff>139700</xdr:rowOff>
        </xdr:from>
        <xdr:to>
          <xdr:col>51</xdr:col>
          <xdr:colOff>447675</xdr:colOff>
          <xdr:row>173</xdr:row>
          <xdr:rowOff>38099</xdr:rowOff>
        </xdr:to>
        <xdr:pic>
          <xdr:nvPicPr>
            <xdr:cNvPr id="4735" name="Picture 65">
              <a:extLst>
                <a:ext uri="{FF2B5EF4-FFF2-40B4-BE49-F238E27FC236}">
                  <a16:creationId xmlns:a16="http://schemas.microsoft.com/office/drawing/2014/main" id="{59492292-7E8D-66CA-E94C-BCF830B185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804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22750" y="22415500"/>
              <a:ext cx="42926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50800</xdr:colOff>
          <xdr:row>141</xdr:row>
          <xdr:rowOff>133350</xdr:rowOff>
        </xdr:from>
        <xdr:to>
          <xdr:col>72</xdr:col>
          <xdr:colOff>226219</xdr:colOff>
          <xdr:row>173</xdr:row>
          <xdr:rowOff>28574</xdr:rowOff>
        </xdr:to>
        <xdr:pic>
          <xdr:nvPicPr>
            <xdr:cNvPr id="4736" name="Picture 66">
              <a:extLst>
                <a:ext uri="{FF2B5EF4-FFF2-40B4-BE49-F238E27FC236}">
                  <a16:creationId xmlns:a16="http://schemas.microsoft.com/office/drawing/2014/main" id="{511CAB18-8596-9EDB-03D5-C9FD7254DD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805"/>
                </a:ext>
              </a:extLst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22400" y="22409150"/>
              <a:ext cx="51181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88900</xdr:colOff>
          <xdr:row>177</xdr:row>
          <xdr:rowOff>88900</xdr:rowOff>
        </xdr:from>
        <xdr:to>
          <xdr:col>32</xdr:col>
          <xdr:colOff>200025</xdr:colOff>
          <xdr:row>188</xdr:row>
          <xdr:rowOff>171452</xdr:rowOff>
        </xdr:to>
        <xdr:pic>
          <xdr:nvPicPr>
            <xdr:cNvPr id="4737" name="Picture 67">
              <a:extLst>
                <a:ext uri="{FF2B5EF4-FFF2-40B4-BE49-F238E27FC236}">
                  <a16:creationId xmlns:a16="http://schemas.microsoft.com/office/drawing/2014/main" id="{E0E7606A-9596-FF4F-30C3-51766C268F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06"/>
                </a:ext>
              </a:extLst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0450" y="29076650"/>
              <a:ext cx="282575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88900</xdr:colOff>
          <xdr:row>177</xdr:row>
          <xdr:rowOff>107950</xdr:rowOff>
        </xdr:from>
        <xdr:to>
          <xdr:col>50</xdr:col>
          <xdr:colOff>323850</xdr:colOff>
          <xdr:row>188</xdr:row>
          <xdr:rowOff>190502</xdr:rowOff>
        </xdr:to>
        <xdr:pic>
          <xdr:nvPicPr>
            <xdr:cNvPr id="4738" name="Picture 68">
              <a:extLst>
                <a:ext uri="{FF2B5EF4-FFF2-40B4-BE49-F238E27FC236}">
                  <a16:creationId xmlns:a16="http://schemas.microsoft.com/office/drawing/2014/main" id="{D3039B4C-67C6-B0CE-4C41-CE79501A04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07"/>
                </a:ext>
              </a:extLst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54500" y="29095700"/>
              <a:ext cx="364490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69850</xdr:colOff>
          <xdr:row>176</xdr:row>
          <xdr:rowOff>127000</xdr:rowOff>
        </xdr:from>
        <xdr:to>
          <xdr:col>71</xdr:col>
          <xdr:colOff>26194</xdr:colOff>
          <xdr:row>188</xdr:row>
          <xdr:rowOff>19052</xdr:rowOff>
        </xdr:to>
        <xdr:pic>
          <xdr:nvPicPr>
            <xdr:cNvPr id="4739" name="Picture 69">
              <a:extLst>
                <a:ext uri="{FF2B5EF4-FFF2-40B4-BE49-F238E27FC236}">
                  <a16:creationId xmlns:a16="http://schemas.microsoft.com/office/drawing/2014/main" id="{6EA3CDEA-92BF-E032-A962-9CA00FB9B2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08"/>
                </a:ext>
              </a:extLst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41450" y="28930600"/>
              <a:ext cx="4406900" cy="213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141</xdr:row>
          <xdr:rowOff>146050</xdr:rowOff>
        </xdr:from>
        <xdr:to>
          <xdr:col>33</xdr:col>
          <xdr:colOff>428625</xdr:colOff>
          <xdr:row>173</xdr:row>
          <xdr:rowOff>57149</xdr:rowOff>
        </xdr:to>
        <xdr:pic>
          <xdr:nvPicPr>
            <xdr:cNvPr id="4743" name="Picture 1671">
              <a:extLst>
                <a:ext uri="{FF2B5EF4-FFF2-40B4-BE49-F238E27FC236}">
                  <a16:creationId xmlns:a16="http://schemas.microsoft.com/office/drawing/2014/main" id="{09E2D40C-8166-11C1-657B-4833F65957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809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29650" y="22421850"/>
              <a:ext cx="3581400" cy="583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57150</xdr:colOff>
          <xdr:row>141</xdr:row>
          <xdr:rowOff>139700</xdr:rowOff>
        </xdr:from>
        <xdr:to>
          <xdr:col>51</xdr:col>
          <xdr:colOff>447675</xdr:colOff>
          <xdr:row>173</xdr:row>
          <xdr:rowOff>38099</xdr:rowOff>
        </xdr:to>
        <xdr:pic>
          <xdr:nvPicPr>
            <xdr:cNvPr id="4744" name="Picture 1672">
              <a:extLst>
                <a:ext uri="{FF2B5EF4-FFF2-40B4-BE49-F238E27FC236}">
                  <a16:creationId xmlns:a16="http://schemas.microsoft.com/office/drawing/2014/main" id="{19701420-1BB9-6842-6E9E-69D61096A7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810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22750" y="22415500"/>
              <a:ext cx="42926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50800</xdr:colOff>
          <xdr:row>141</xdr:row>
          <xdr:rowOff>133350</xdr:rowOff>
        </xdr:from>
        <xdr:to>
          <xdr:col>72</xdr:col>
          <xdr:colOff>226219</xdr:colOff>
          <xdr:row>173</xdr:row>
          <xdr:rowOff>28574</xdr:rowOff>
        </xdr:to>
        <xdr:pic>
          <xdr:nvPicPr>
            <xdr:cNvPr id="4745" name="Picture 1673">
              <a:extLst>
                <a:ext uri="{FF2B5EF4-FFF2-40B4-BE49-F238E27FC236}">
                  <a16:creationId xmlns:a16="http://schemas.microsoft.com/office/drawing/2014/main" id="{DDF76F7E-67E5-5549-85AD-72608F6FD7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811"/>
                </a:ext>
              </a:extLst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22400" y="22409150"/>
              <a:ext cx="51181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88900</xdr:colOff>
          <xdr:row>177</xdr:row>
          <xdr:rowOff>88900</xdr:rowOff>
        </xdr:from>
        <xdr:to>
          <xdr:col>32</xdr:col>
          <xdr:colOff>200025</xdr:colOff>
          <xdr:row>188</xdr:row>
          <xdr:rowOff>171452</xdr:rowOff>
        </xdr:to>
        <xdr:pic>
          <xdr:nvPicPr>
            <xdr:cNvPr id="4746" name="Picture 1674">
              <a:extLst>
                <a:ext uri="{FF2B5EF4-FFF2-40B4-BE49-F238E27FC236}">
                  <a16:creationId xmlns:a16="http://schemas.microsoft.com/office/drawing/2014/main" id="{EC89A843-1F11-97FF-3D9A-C18B2AD0CE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12"/>
                </a:ext>
              </a:extLst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0450" y="29076650"/>
              <a:ext cx="282575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88900</xdr:colOff>
          <xdr:row>177</xdr:row>
          <xdr:rowOff>107950</xdr:rowOff>
        </xdr:from>
        <xdr:to>
          <xdr:col>50</xdr:col>
          <xdr:colOff>323850</xdr:colOff>
          <xdr:row>188</xdr:row>
          <xdr:rowOff>190502</xdr:rowOff>
        </xdr:to>
        <xdr:pic>
          <xdr:nvPicPr>
            <xdr:cNvPr id="4747" name="Picture 1675">
              <a:extLst>
                <a:ext uri="{FF2B5EF4-FFF2-40B4-BE49-F238E27FC236}">
                  <a16:creationId xmlns:a16="http://schemas.microsoft.com/office/drawing/2014/main" id="{2A51A7C2-1920-FAA5-AA13-04BF4D29C5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13"/>
                </a:ext>
              </a:extLst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54500" y="29095700"/>
              <a:ext cx="364490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69850</xdr:colOff>
          <xdr:row>176</xdr:row>
          <xdr:rowOff>127000</xdr:rowOff>
        </xdr:from>
        <xdr:to>
          <xdr:col>71</xdr:col>
          <xdr:colOff>26194</xdr:colOff>
          <xdr:row>188</xdr:row>
          <xdr:rowOff>19052</xdr:rowOff>
        </xdr:to>
        <xdr:pic>
          <xdr:nvPicPr>
            <xdr:cNvPr id="4748" name="Picture 1676">
              <a:extLst>
                <a:ext uri="{FF2B5EF4-FFF2-40B4-BE49-F238E27FC236}">
                  <a16:creationId xmlns:a16="http://schemas.microsoft.com/office/drawing/2014/main" id="{3F62E4E0-527C-5E60-5D42-1833597C48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14"/>
                </a:ext>
              </a:extLst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41450" y="28930600"/>
              <a:ext cx="4406900" cy="213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141</xdr:row>
          <xdr:rowOff>146050</xdr:rowOff>
        </xdr:from>
        <xdr:to>
          <xdr:col>33</xdr:col>
          <xdr:colOff>428625</xdr:colOff>
          <xdr:row>173</xdr:row>
          <xdr:rowOff>57149</xdr:rowOff>
        </xdr:to>
        <xdr:pic>
          <xdr:nvPicPr>
            <xdr:cNvPr id="4752" name="Picture 1680">
              <a:extLst>
                <a:ext uri="{FF2B5EF4-FFF2-40B4-BE49-F238E27FC236}">
                  <a16:creationId xmlns:a16="http://schemas.microsoft.com/office/drawing/2014/main" id="{A857E656-D0C4-2726-D782-78E10E1B8B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815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29650" y="22421850"/>
              <a:ext cx="3581400" cy="583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57150</xdr:colOff>
          <xdr:row>141</xdr:row>
          <xdr:rowOff>139700</xdr:rowOff>
        </xdr:from>
        <xdr:to>
          <xdr:col>51</xdr:col>
          <xdr:colOff>447675</xdr:colOff>
          <xdr:row>173</xdr:row>
          <xdr:rowOff>38099</xdr:rowOff>
        </xdr:to>
        <xdr:pic>
          <xdr:nvPicPr>
            <xdr:cNvPr id="4753" name="Picture 1681">
              <a:extLst>
                <a:ext uri="{FF2B5EF4-FFF2-40B4-BE49-F238E27FC236}">
                  <a16:creationId xmlns:a16="http://schemas.microsoft.com/office/drawing/2014/main" id="{BCCF7A32-7DA0-32B4-33DC-DDCBDE0415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816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22750" y="22415500"/>
              <a:ext cx="42926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50800</xdr:colOff>
          <xdr:row>141</xdr:row>
          <xdr:rowOff>133350</xdr:rowOff>
        </xdr:from>
        <xdr:to>
          <xdr:col>72</xdr:col>
          <xdr:colOff>226219</xdr:colOff>
          <xdr:row>173</xdr:row>
          <xdr:rowOff>28574</xdr:rowOff>
        </xdr:to>
        <xdr:pic>
          <xdr:nvPicPr>
            <xdr:cNvPr id="4754" name="Picture 1682">
              <a:extLst>
                <a:ext uri="{FF2B5EF4-FFF2-40B4-BE49-F238E27FC236}">
                  <a16:creationId xmlns:a16="http://schemas.microsoft.com/office/drawing/2014/main" id="{31152841-B529-21D9-3792-FB175EFD67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817"/>
                </a:ext>
              </a:extLst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22400" y="22409150"/>
              <a:ext cx="51181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88900</xdr:colOff>
          <xdr:row>177</xdr:row>
          <xdr:rowOff>88900</xdr:rowOff>
        </xdr:from>
        <xdr:to>
          <xdr:col>32</xdr:col>
          <xdr:colOff>200025</xdr:colOff>
          <xdr:row>188</xdr:row>
          <xdr:rowOff>171452</xdr:rowOff>
        </xdr:to>
        <xdr:pic>
          <xdr:nvPicPr>
            <xdr:cNvPr id="4755" name="Picture 1683">
              <a:extLst>
                <a:ext uri="{FF2B5EF4-FFF2-40B4-BE49-F238E27FC236}">
                  <a16:creationId xmlns:a16="http://schemas.microsoft.com/office/drawing/2014/main" id="{B9DAEBBA-E0E3-5375-D8BB-6BD067F82A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18"/>
                </a:ext>
              </a:extLst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0450" y="29076650"/>
              <a:ext cx="282575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88900</xdr:colOff>
          <xdr:row>177</xdr:row>
          <xdr:rowOff>107950</xdr:rowOff>
        </xdr:from>
        <xdr:to>
          <xdr:col>50</xdr:col>
          <xdr:colOff>323850</xdr:colOff>
          <xdr:row>188</xdr:row>
          <xdr:rowOff>190502</xdr:rowOff>
        </xdr:to>
        <xdr:pic>
          <xdr:nvPicPr>
            <xdr:cNvPr id="4756" name="Picture 1684">
              <a:extLst>
                <a:ext uri="{FF2B5EF4-FFF2-40B4-BE49-F238E27FC236}">
                  <a16:creationId xmlns:a16="http://schemas.microsoft.com/office/drawing/2014/main" id="{FDE7C5D6-D72C-43D6-A839-8AFD862F7F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19"/>
                </a:ext>
              </a:extLst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54500" y="29095700"/>
              <a:ext cx="364490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69850</xdr:colOff>
          <xdr:row>176</xdr:row>
          <xdr:rowOff>127000</xdr:rowOff>
        </xdr:from>
        <xdr:to>
          <xdr:col>71</xdr:col>
          <xdr:colOff>26194</xdr:colOff>
          <xdr:row>188</xdr:row>
          <xdr:rowOff>19052</xdr:rowOff>
        </xdr:to>
        <xdr:pic>
          <xdr:nvPicPr>
            <xdr:cNvPr id="4757" name="Picture 1685">
              <a:extLst>
                <a:ext uri="{FF2B5EF4-FFF2-40B4-BE49-F238E27FC236}">
                  <a16:creationId xmlns:a16="http://schemas.microsoft.com/office/drawing/2014/main" id="{C8498BAA-AC2F-24C8-C2B7-DF221EDFD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20"/>
                </a:ext>
              </a:extLst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41450" y="28930600"/>
              <a:ext cx="4406900" cy="213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141</xdr:row>
          <xdr:rowOff>146050</xdr:rowOff>
        </xdr:from>
        <xdr:to>
          <xdr:col>33</xdr:col>
          <xdr:colOff>428625</xdr:colOff>
          <xdr:row>173</xdr:row>
          <xdr:rowOff>57149</xdr:rowOff>
        </xdr:to>
        <xdr:pic>
          <xdr:nvPicPr>
            <xdr:cNvPr id="4761" name="Picture 1689">
              <a:extLst>
                <a:ext uri="{FF2B5EF4-FFF2-40B4-BE49-F238E27FC236}">
                  <a16:creationId xmlns:a16="http://schemas.microsoft.com/office/drawing/2014/main" id="{9AD4CA12-4AE4-74E0-0A3E-028A285CE8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821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29650" y="22421850"/>
              <a:ext cx="3581400" cy="583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57150</xdr:colOff>
          <xdr:row>141</xdr:row>
          <xdr:rowOff>139700</xdr:rowOff>
        </xdr:from>
        <xdr:to>
          <xdr:col>51</xdr:col>
          <xdr:colOff>447675</xdr:colOff>
          <xdr:row>173</xdr:row>
          <xdr:rowOff>38099</xdr:rowOff>
        </xdr:to>
        <xdr:pic>
          <xdr:nvPicPr>
            <xdr:cNvPr id="4762" name="Picture 1690">
              <a:extLst>
                <a:ext uri="{FF2B5EF4-FFF2-40B4-BE49-F238E27FC236}">
                  <a16:creationId xmlns:a16="http://schemas.microsoft.com/office/drawing/2014/main" id="{DAD34617-7144-7C9F-2D64-223E2E2416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822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22750" y="22415500"/>
              <a:ext cx="42926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50800</xdr:colOff>
          <xdr:row>141</xdr:row>
          <xdr:rowOff>133350</xdr:rowOff>
        </xdr:from>
        <xdr:to>
          <xdr:col>72</xdr:col>
          <xdr:colOff>226219</xdr:colOff>
          <xdr:row>173</xdr:row>
          <xdr:rowOff>28574</xdr:rowOff>
        </xdr:to>
        <xdr:pic>
          <xdr:nvPicPr>
            <xdr:cNvPr id="4763" name="Picture 1691">
              <a:extLst>
                <a:ext uri="{FF2B5EF4-FFF2-40B4-BE49-F238E27FC236}">
                  <a16:creationId xmlns:a16="http://schemas.microsoft.com/office/drawing/2014/main" id="{79E98C8C-96D0-F0D9-7DBD-9C3CC8D2A87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823"/>
                </a:ext>
              </a:extLst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22400" y="22409150"/>
              <a:ext cx="51181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88900</xdr:colOff>
          <xdr:row>177</xdr:row>
          <xdr:rowOff>88900</xdr:rowOff>
        </xdr:from>
        <xdr:to>
          <xdr:col>32</xdr:col>
          <xdr:colOff>200025</xdr:colOff>
          <xdr:row>188</xdr:row>
          <xdr:rowOff>171452</xdr:rowOff>
        </xdr:to>
        <xdr:pic>
          <xdr:nvPicPr>
            <xdr:cNvPr id="4764" name="Picture 1692">
              <a:extLst>
                <a:ext uri="{FF2B5EF4-FFF2-40B4-BE49-F238E27FC236}">
                  <a16:creationId xmlns:a16="http://schemas.microsoft.com/office/drawing/2014/main" id="{8B8B3539-78D7-18CA-4442-BE2A5848CD5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24"/>
                </a:ext>
              </a:extLst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0450" y="29076650"/>
              <a:ext cx="282575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88900</xdr:colOff>
          <xdr:row>177</xdr:row>
          <xdr:rowOff>107950</xdr:rowOff>
        </xdr:from>
        <xdr:to>
          <xdr:col>50</xdr:col>
          <xdr:colOff>323850</xdr:colOff>
          <xdr:row>188</xdr:row>
          <xdr:rowOff>190502</xdr:rowOff>
        </xdr:to>
        <xdr:pic>
          <xdr:nvPicPr>
            <xdr:cNvPr id="4765" name="Picture 1693">
              <a:extLst>
                <a:ext uri="{FF2B5EF4-FFF2-40B4-BE49-F238E27FC236}">
                  <a16:creationId xmlns:a16="http://schemas.microsoft.com/office/drawing/2014/main" id="{EB4546DF-6DEE-2ED0-3EC5-E1477717F2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25"/>
                </a:ext>
              </a:extLst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54500" y="29095700"/>
              <a:ext cx="364490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69850</xdr:colOff>
          <xdr:row>176</xdr:row>
          <xdr:rowOff>127000</xdr:rowOff>
        </xdr:from>
        <xdr:to>
          <xdr:col>71</xdr:col>
          <xdr:colOff>26194</xdr:colOff>
          <xdr:row>188</xdr:row>
          <xdr:rowOff>19052</xdr:rowOff>
        </xdr:to>
        <xdr:pic>
          <xdr:nvPicPr>
            <xdr:cNvPr id="4766" name="Picture 1694">
              <a:extLst>
                <a:ext uri="{FF2B5EF4-FFF2-40B4-BE49-F238E27FC236}">
                  <a16:creationId xmlns:a16="http://schemas.microsoft.com/office/drawing/2014/main" id="{4E66C585-C1DE-FBFE-2C6A-C248CDB8FD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26"/>
                </a:ext>
              </a:extLst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41450" y="28930600"/>
              <a:ext cx="4406900" cy="213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141</xdr:row>
          <xdr:rowOff>146050</xdr:rowOff>
        </xdr:from>
        <xdr:to>
          <xdr:col>33</xdr:col>
          <xdr:colOff>428625</xdr:colOff>
          <xdr:row>173</xdr:row>
          <xdr:rowOff>57149</xdr:rowOff>
        </xdr:to>
        <xdr:pic>
          <xdr:nvPicPr>
            <xdr:cNvPr id="4771" name="Picture 1699">
              <a:extLst>
                <a:ext uri="{FF2B5EF4-FFF2-40B4-BE49-F238E27FC236}">
                  <a16:creationId xmlns:a16="http://schemas.microsoft.com/office/drawing/2014/main" id="{08A2CAF2-DCE0-89D0-C6BE-6132ABB6A5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D$13" spid="_x0000_s61827"/>
                </a:ext>
              </a:extLst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29650" y="22421850"/>
              <a:ext cx="3581400" cy="583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57150</xdr:colOff>
          <xdr:row>141</xdr:row>
          <xdr:rowOff>139700</xdr:rowOff>
        </xdr:from>
        <xdr:to>
          <xdr:col>51</xdr:col>
          <xdr:colOff>447675</xdr:colOff>
          <xdr:row>173</xdr:row>
          <xdr:rowOff>38099</xdr:rowOff>
        </xdr:to>
        <xdr:pic>
          <xdr:nvPicPr>
            <xdr:cNvPr id="4772" name="Picture 1700">
              <a:extLst>
                <a:ext uri="{FF2B5EF4-FFF2-40B4-BE49-F238E27FC236}">
                  <a16:creationId xmlns:a16="http://schemas.microsoft.com/office/drawing/2014/main" id="{8703269C-26D5-4DDF-019F-9B6217EAE26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E$13" spid="_x0000_s61828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22750" y="22415500"/>
              <a:ext cx="42926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50800</xdr:colOff>
          <xdr:row>141</xdr:row>
          <xdr:rowOff>133350</xdr:rowOff>
        </xdr:from>
        <xdr:to>
          <xdr:col>72</xdr:col>
          <xdr:colOff>226219</xdr:colOff>
          <xdr:row>173</xdr:row>
          <xdr:rowOff>28574</xdr:rowOff>
        </xdr:to>
        <xdr:pic>
          <xdr:nvPicPr>
            <xdr:cNvPr id="4773" name="Picture 1701">
              <a:extLst>
                <a:ext uri="{FF2B5EF4-FFF2-40B4-BE49-F238E27FC236}">
                  <a16:creationId xmlns:a16="http://schemas.microsoft.com/office/drawing/2014/main" id="{EB90B14B-302B-F149-7270-3EC40B00B9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USD'!$B$4:$F$13" spid="_x0000_s61829"/>
                </a:ext>
              </a:extLst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22400" y="22409150"/>
              <a:ext cx="5118100" cy="5822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88900</xdr:colOff>
          <xdr:row>177</xdr:row>
          <xdr:rowOff>88900</xdr:rowOff>
        </xdr:from>
        <xdr:to>
          <xdr:col>32</xdr:col>
          <xdr:colOff>200025</xdr:colOff>
          <xdr:row>188</xdr:row>
          <xdr:rowOff>171452</xdr:rowOff>
        </xdr:to>
        <xdr:pic>
          <xdr:nvPicPr>
            <xdr:cNvPr id="4774" name="Picture 1702">
              <a:extLst>
                <a:ext uri="{FF2B5EF4-FFF2-40B4-BE49-F238E27FC236}">
                  <a16:creationId xmlns:a16="http://schemas.microsoft.com/office/drawing/2014/main" id="{68CD9122-DB8A-28AC-E120-C4E52F30931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E$7" spid="_x0000_s61830"/>
                </a:ext>
              </a:extLst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0450" y="29076650"/>
              <a:ext cx="282575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88900</xdr:colOff>
          <xdr:row>177</xdr:row>
          <xdr:rowOff>107950</xdr:rowOff>
        </xdr:from>
        <xdr:to>
          <xdr:col>50</xdr:col>
          <xdr:colOff>323850</xdr:colOff>
          <xdr:row>188</xdr:row>
          <xdr:rowOff>190502</xdr:rowOff>
        </xdr:to>
        <xdr:pic>
          <xdr:nvPicPr>
            <xdr:cNvPr id="4775" name="Picture 1703">
              <a:extLst>
                <a:ext uri="{FF2B5EF4-FFF2-40B4-BE49-F238E27FC236}">
                  <a16:creationId xmlns:a16="http://schemas.microsoft.com/office/drawing/2014/main" id="{4629810F-66B1-CAF9-EE17-312065F877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F$7" spid="_x0000_s61831"/>
                </a:ext>
              </a:extLst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6954500" y="29095700"/>
              <a:ext cx="3644900" cy="21399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62</xdr:col>
          <xdr:colOff>69850</xdr:colOff>
          <xdr:row>176</xdr:row>
          <xdr:rowOff>127000</xdr:rowOff>
        </xdr:from>
        <xdr:to>
          <xdr:col>71</xdr:col>
          <xdr:colOff>26194</xdr:colOff>
          <xdr:row>188</xdr:row>
          <xdr:rowOff>19052</xdr:rowOff>
        </xdr:to>
        <xdr:pic>
          <xdr:nvPicPr>
            <xdr:cNvPr id="4776" name="Picture 1704">
              <a:extLst>
                <a:ext uri="{FF2B5EF4-FFF2-40B4-BE49-F238E27FC236}">
                  <a16:creationId xmlns:a16="http://schemas.microsoft.com/office/drawing/2014/main" id="{89C22A5A-5E14-40C0-2162-67DA87A4EC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2]Daewoo IDR'!$C$4:$G$7" spid="_x0000_s61832"/>
                </a:ext>
              </a:extLst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841450" y="28930600"/>
              <a:ext cx="4406900" cy="213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99484</xdr:colOff>
          <xdr:row>91</xdr:row>
          <xdr:rowOff>131233</xdr:rowOff>
        </xdr:from>
        <xdr:to>
          <xdr:col>26</xdr:col>
          <xdr:colOff>303742</xdr:colOff>
          <xdr:row>120</xdr:row>
          <xdr:rowOff>87845</xdr:rowOff>
        </xdr:to>
        <xdr:pic>
          <xdr:nvPicPr>
            <xdr:cNvPr id="4780" name="Picture 1708">
              <a:extLst>
                <a:ext uri="{FF2B5EF4-FFF2-40B4-BE49-F238E27FC236}">
                  <a16:creationId xmlns:a16="http://schemas.microsoft.com/office/drawing/2014/main" id="{F89A52A6-0E8C-1815-0442-A5C1E7902A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4]PENTA!$B$4:$D$14" spid="_x0000_s61833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4830234" y="11487150"/>
              <a:ext cx="3580341" cy="5168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80433</xdr:colOff>
          <xdr:row>91</xdr:row>
          <xdr:rowOff>122766</xdr:rowOff>
        </xdr:from>
        <xdr:to>
          <xdr:col>49</xdr:col>
          <xdr:colOff>374503</xdr:colOff>
          <xdr:row>120</xdr:row>
          <xdr:rowOff>158753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455674AB-7EA7-97E1-78C9-B7A8DCAF8D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4]PENTA!$B$4:$F$14" spid="_x0000_s61834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15045266" y="11478683"/>
              <a:ext cx="5144412" cy="52609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61</xdr:col>
          <xdr:colOff>91016</xdr:colOff>
          <xdr:row>91</xdr:row>
          <xdr:rowOff>146050</xdr:rowOff>
        </xdr:from>
        <xdr:to>
          <xdr:col>75</xdr:col>
          <xdr:colOff>283897</xdr:colOff>
          <xdr:row>120</xdr:row>
          <xdr:rowOff>84670</xdr:rowOff>
        </xdr:to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411EA90A-3E5A-A3B6-D7AC-133B58D1C9B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4]PENTA!$B$4:$I$14" spid="_x0000_s61835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26274183" y="11501967"/>
              <a:ext cx="7334250" cy="516043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5</xdr:row>
      <xdr:rowOff>171452</xdr:rowOff>
    </xdr:from>
    <xdr:to>
      <xdr:col>82</xdr:col>
      <xdr:colOff>38100</xdr:colOff>
      <xdr:row>9</xdr:row>
      <xdr:rowOff>95250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661C209-06CD-459F-984D-CE1A04365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88</xdr:col>
      <xdr:colOff>282438</xdr:colOff>
      <xdr:row>7</xdr:row>
      <xdr:rowOff>253171</xdr:rowOff>
    </xdr:from>
    <xdr:to>
      <xdr:col>88</xdr:col>
      <xdr:colOff>282438</xdr:colOff>
      <xdr:row>7</xdr:row>
      <xdr:rowOff>576056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39EF02-664F-4D52-8ED9-0C025AC578BB}"/>
            </a:ext>
          </a:extLst>
        </xdr:cNvPr>
        <xdr:cNvCxnSpPr/>
      </xdr:nvCxnSpPr>
      <xdr:spPr>
        <a:xfrm>
          <a:off x="18252938" y="580196"/>
          <a:ext cx="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22585</xdr:colOff>
      <xdr:row>14</xdr:row>
      <xdr:rowOff>71229</xdr:rowOff>
    </xdr:from>
    <xdr:to>
      <xdr:col>49</xdr:col>
      <xdr:colOff>105833</xdr:colOff>
      <xdr:row>15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440062A-D0DB-4CBA-A9E2-D2280822ABFF}"/>
            </a:ext>
          </a:extLst>
        </xdr:cNvPr>
        <xdr:cNvSpPr/>
      </xdr:nvSpPr>
      <xdr:spPr>
        <a:xfrm>
          <a:off x="9283002" y="2558312"/>
          <a:ext cx="2030581" cy="21452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Estimated</a:t>
          </a:r>
          <a:r>
            <a:rPr lang="en-ID" sz="10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start date of </a:t>
          </a:r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FGRS RCE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4</xdr:row>
      <xdr:rowOff>38100</xdr:rowOff>
    </xdr:from>
    <xdr:to>
      <xdr:col>9</xdr:col>
      <xdr:colOff>101889</xdr:colOff>
      <xdr:row>7</xdr:row>
      <xdr:rowOff>113146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B5A152-8B9D-46D4-9D80-1F2671FE513D}"/>
            </a:ext>
          </a:extLst>
        </xdr:cNvPr>
        <xdr:cNvSpPr txBox="1"/>
      </xdr:nvSpPr>
      <xdr:spPr>
        <a:xfrm>
          <a:off x="1200150" y="838200"/>
          <a:ext cx="1178214" cy="617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26-Aug-16</a:t>
          </a:r>
          <a:br>
            <a:rPr lang="en-ID" sz="1000">
              <a:solidFill>
                <a:srgbClr val="0070C0"/>
              </a:solidFill>
              <a:effectLst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Contract Effective Date (ED)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17</xdr:col>
      <xdr:colOff>69272</xdr:colOff>
      <xdr:row>8</xdr:row>
      <xdr:rowOff>64860</xdr:rowOff>
    </xdr:from>
    <xdr:to>
      <xdr:col>22</xdr:col>
      <xdr:colOff>138545</xdr:colOff>
      <xdr:row>11</xdr:row>
      <xdr:rowOff>103909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E54F03-21A0-4ACD-86F6-AB05847A1FED}"/>
            </a:ext>
          </a:extLst>
        </xdr:cNvPr>
        <xdr:cNvSpPr txBox="1"/>
      </xdr:nvSpPr>
      <xdr:spPr>
        <a:xfrm>
          <a:off x="4152322" y="1592035"/>
          <a:ext cx="980498" cy="581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1-May-19</a:t>
          </a:r>
          <a:r>
            <a:rPr lang="en-ID" sz="10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D" sz="1000">
            <a:solidFill>
              <a:srgbClr val="C00000"/>
            </a:solidFill>
            <a:effectLst/>
          </a:endParaRPr>
        </a:p>
        <a:p>
          <a:pPr algn="ctr"/>
          <a:r>
            <a:rPr lang="en-ID" sz="1000" b="1">
              <a:solidFill>
                <a:srgbClr val="C00000"/>
              </a:solidFill>
              <a:effectLst/>
            </a:rPr>
            <a:t>Start of LOGI Reimbursable</a:t>
          </a:r>
          <a:endParaRPr lang="en-ID" sz="1000"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21</xdr:col>
      <xdr:colOff>502</xdr:colOff>
      <xdr:row>4</xdr:row>
      <xdr:rowOff>97261</xdr:rowOff>
    </xdr:from>
    <xdr:to>
      <xdr:col>25</xdr:col>
      <xdr:colOff>106507</xdr:colOff>
      <xdr:row>6</xdr:row>
      <xdr:rowOff>159616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4F06B6-B9B7-49F9-9622-309BB579A18D}"/>
            </a:ext>
          </a:extLst>
        </xdr:cNvPr>
        <xdr:cNvSpPr txBox="1"/>
      </xdr:nvSpPr>
      <xdr:spPr>
        <a:xfrm>
          <a:off x="4448677" y="897361"/>
          <a:ext cx="829905" cy="42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23-Jul-19</a:t>
          </a:r>
          <a:endParaRPr lang="en-ID" sz="1000">
            <a:solidFill>
              <a:srgbClr val="0070C0"/>
            </a:solidFill>
            <a:effectLst/>
          </a:endParaRPr>
        </a:p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AMD-2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30</xdr:col>
      <xdr:colOff>144973</xdr:colOff>
      <xdr:row>8</xdr:row>
      <xdr:rowOff>28820</xdr:rowOff>
    </xdr:from>
    <xdr:to>
      <xdr:col>35</xdr:col>
      <xdr:colOff>121227</xdr:colOff>
      <xdr:row>10</xdr:row>
      <xdr:rowOff>88098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8511DA-1650-405D-AFC1-89CE750FC589}"/>
            </a:ext>
          </a:extLst>
        </xdr:cNvPr>
        <xdr:cNvSpPr txBox="1"/>
      </xdr:nvSpPr>
      <xdr:spPr>
        <a:xfrm>
          <a:off x="6580698" y="1549645"/>
          <a:ext cx="887479" cy="421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26-Jun-20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Original PAC</a:t>
          </a:r>
          <a:endParaRPr lang="en-ID" sz="10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34</xdr:col>
      <xdr:colOff>10583</xdr:colOff>
      <xdr:row>4</xdr:row>
      <xdr:rowOff>61246</xdr:rowOff>
    </xdr:from>
    <xdr:to>
      <xdr:col>38</xdr:col>
      <xdr:colOff>19158</xdr:colOff>
      <xdr:row>7</xdr:row>
      <xdr:rowOff>95124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207A83-8EAD-44A4-98BD-41C1A38D63F0}"/>
            </a:ext>
          </a:extLst>
        </xdr:cNvPr>
        <xdr:cNvSpPr txBox="1"/>
      </xdr:nvSpPr>
      <xdr:spPr>
        <a:xfrm>
          <a:off x="7408333" y="854996"/>
          <a:ext cx="1003408" cy="573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1-Sep-20</a:t>
          </a:r>
          <a:endParaRPr lang="en-ID" sz="1000">
            <a:solidFill>
              <a:srgbClr val="C00000"/>
            </a:solidFill>
            <a:effectLst/>
          </a:endParaRPr>
        </a:p>
        <a:p>
          <a:pPr algn="ctr"/>
          <a:r>
            <a:rPr lang="en-ID" sz="1000" b="1">
              <a:solidFill>
                <a:srgbClr val="C00000"/>
              </a:solidFill>
              <a:effectLst/>
            </a:rPr>
            <a:t>Start of FGRS Reimbursable</a:t>
          </a:r>
          <a:endParaRPr lang="en-ID" sz="1000">
            <a:solidFill>
              <a:srgbClr val="C00000"/>
            </a:solidFill>
            <a:effectLst/>
          </a:endParaRPr>
        </a:p>
      </xdr:txBody>
    </xdr:sp>
    <xdr:clientData/>
  </xdr:twoCellAnchor>
  <xdr:twoCellAnchor>
    <xdr:from>
      <xdr:col>43</xdr:col>
      <xdr:colOff>74896</xdr:colOff>
      <xdr:row>5</xdr:row>
      <xdr:rowOff>11488</xdr:rowOff>
    </xdr:from>
    <xdr:to>
      <xdr:col>47</xdr:col>
      <xdr:colOff>126713</xdr:colOff>
      <xdr:row>7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D446372-0DC0-49EB-9194-4B862E8514F3}"/>
            </a:ext>
          </a:extLst>
        </xdr:cNvPr>
        <xdr:cNvSpPr txBox="1"/>
      </xdr:nvSpPr>
      <xdr:spPr>
        <a:xfrm>
          <a:off x="8504521" y="992563"/>
          <a:ext cx="775717" cy="4361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7-May-21</a:t>
          </a:r>
          <a:endParaRPr lang="en-ID" sz="1000">
            <a:solidFill>
              <a:srgbClr val="0070C0"/>
            </a:solidFill>
            <a:effectLst/>
          </a:endParaRPr>
        </a:p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AMD-3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54</xdr:col>
      <xdr:colOff>19882</xdr:colOff>
      <xdr:row>5</xdr:row>
      <xdr:rowOff>21940</xdr:rowOff>
    </xdr:from>
    <xdr:to>
      <xdr:col>58</xdr:col>
      <xdr:colOff>83995</xdr:colOff>
      <xdr:row>7</xdr:row>
      <xdr:rowOff>114299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5B24AC4-3C62-43DF-8A3A-60C17047866C}"/>
            </a:ext>
          </a:extLst>
        </xdr:cNvPr>
        <xdr:cNvSpPr txBox="1"/>
      </xdr:nvSpPr>
      <xdr:spPr>
        <a:xfrm>
          <a:off x="10440232" y="1003015"/>
          <a:ext cx="788013" cy="454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7-Apr-22</a:t>
          </a:r>
          <a:br>
            <a:rPr lang="en-ID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AMD-4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58</xdr:col>
      <xdr:colOff>56686</xdr:colOff>
      <xdr:row>4</xdr:row>
      <xdr:rowOff>151490</xdr:rowOff>
    </xdr:from>
    <xdr:to>
      <xdr:col>62</xdr:col>
      <xdr:colOff>120650</xdr:colOff>
      <xdr:row>7</xdr:row>
      <xdr:rowOff>27584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36853A-CC6E-4F55-B0E8-FCD0D68F1F25}"/>
            </a:ext>
          </a:extLst>
        </xdr:cNvPr>
        <xdr:cNvSpPr txBox="1"/>
      </xdr:nvSpPr>
      <xdr:spPr>
        <a:xfrm>
          <a:off x="11200936" y="951590"/>
          <a:ext cx="787864" cy="4190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5-Sep-22</a:t>
          </a:r>
          <a:b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AMD-5</a:t>
          </a:r>
          <a:endParaRPr lang="en-ID" sz="1000">
            <a:solidFill>
              <a:srgbClr val="0070C0"/>
            </a:solidFill>
            <a:effectLst/>
          </a:endParaRPr>
        </a:p>
      </xdr:txBody>
    </xdr:sp>
    <xdr:clientData/>
  </xdr:twoCellAnchor>
  <xdr:twoCellAnchor>
    <xdr:from>
      <xdr:col>22</xdr:col>
      <xdr:colOff>72674</xdr:colOff>
      <xdr:row>7</xdr:row>
      <xdr:rowOff>40697</xdr:rowOff>
    </xdr:from>
    <xdr:to>
      <xdr:col>23</xdr:col>
      <xdr:colOff>37309</xdr:colOff>
      <xdr:row>8</xdr:row>
      <xdr:rowOff>31172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DB87BA52-35AF-4A4D-B95A-9F2C769496EA}"/>
            </a:ext>
          </a:extLst>
        </xdr:cNvPr>
        <xdr:cNvSpPr/>
      </xdr:nvSpPr>
      <xdr:spPr>
        <a:xfrm>
          <a:off x="5060599" y="1383722"/>
          <a:ext cx="148785" cy="168275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89994</xdr:colOff>
      <xdr:row>7</xdr:row>
      <xdr:rowOff>41704</xdr:rowOff>
    </xdr:from>
    <xdr:to>
      <xdr:col>6</xdr:col>
      <xdr:colOff>54629</xdr:colOff>
      <xdr:row>8</xdr:row>
      <xdr:rowOff>32179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F14877F9-416A-47E9-A41E-7CC732387433}"/>
            </a:ext>
          </a:extLst>
        </xdr:cNvPr>
        <xdr:cNvSpPr/>
      </xdr:nvSpPr>
      <xdr:spPr>
        <a:xfrm>
          <a:off x="1639394" y="1387904"/>
          <a:ext cx="148785" cy="165100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113084</xdr:colOff>
      <xdr:row>7</xdr:row>
      <xdr:rowOff>24385</xdr:rowOff>
    </xdr:from>
    <xdr:to>
      <xdr:col>20</xdr:col>
      <xdr:colOff>77719</xdr:colOff>
      <xdr:row>8</xdr:row>
      <xdr:rowOff>14860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1694A319-544E-428C-A2D6-08589282F54C}"/>
            </a:ext>
          </a:extLst>
        </xdr:cNvPr>
        <xdr:cNvSpPr/>
      </xdr:nvSpPr>
      <xdr:spPr>
        <a:xfrm>
          <a:off x="4561259" y="1370585"/>
          <a:ext cx="145610" cy="165100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33</xdr:col>
      <xdr:colOff>83930</xdr:colOff>
      <xdr:row>7</xdr:row>
      <xdr:rowOff>37234</xdr:rowOff>
    </xdr:from>
    <xdr:to>
      <xdr:col>34</xdr:col>
      <xdr:colOff>99390</xdr:colOff>
      <xdr:row>8</xdr:row>
      <xdr:rowOff>49696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34598C24-9697-4589-AC2F-122D6C5436E4}"/>
            </a:ext>
          </a:extLst>
        </xdr:cNvPr>
        <xdr:cNvSpPr/>
      </xdr:nvSpPr>
      <xdr:spPr>
        <a:xfrm>
          <a:off x="7082734" y="1379017"/>
          <a:ext cx="189395" cy="194679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35</xdr:col>
      <xdr:colOff>122094</xdr:colOff>
      <xdr:row>7</xdr:row>
      <xdr:rowOff>50423</xdr:rowOff>
    </xdr:from>
    <xdr:to>
      <xdr:col>36</xdr:col>
      <xdr:colOff>133625</xdr:colOff>
      <xdr:row>8</xdr:row>
      <xdr:rowOff>28023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97DC82CF-7018-4AD4-BBA6-88D6391444AB}"/>
            </a:ext>
          </a:extLst>
        </xdr:cNvPr>
        <xdr:cNvSpPr/>
      </xdr:nvSpPr>
      <xdr:spPr>
        <a:xfrm>
          <a:off x="8018319" y="1393448"/>
          <a:ext cx="259181" cy="158575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43</xdr:col>
      <xdr:colOff>179181</xdr:colOff>
      <xdr:row>7</xdr:row>
      <xdr:rowOff>50799</xdr:rowOff>
    </xdr:from>
    <xdr:to>
      <xdr:col>44</xdr:col>
      <xdr:colOff>144393</xdr:colOff>
      <xdr:row>8</xdr:row>
      <xdr:rowOff>38099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0F7ECD3E-D1C4-44F2-872E-A03963875D14}"/>
            </a:ext>
          </a:extLst>
        </xdr:cNvPr>
        <xdr:cNvSpPr/>
      </xdr:nvSpPr>
      <xdr:spPr>
        <a:xfrm>
          <a:off x="8627856" y="1393824"/>
          <a:ext cx="146187" cy="168275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54</xdr:col>
      <xdr:colOff>180045</xdr:colOff>
      <xdr:row>7</xdr:row>
      <xdr:rowOff>44160</xdr:rowOff>
    </xdr:from>
    <xdr:to>
      <xdr:col>55</xdr:col>
      <xdr:colOff>144680</xdr:colOff>
      <xdr:row>8</xdr:row>
      <xdr:rowOff>34635</xdr:rowOff>
    </xdr:to>
    <xdr:sp macro="" textlink="">
      <xdr:nvSpPr>
        <xdr:cNvPr id="23" name="Diamond 22">
          <a:extLst>
            <a:ext uri="{FF2B5EF4-FFF2-40B4-BE49-F238E27FC236}">
              <a16:creationId xmlns:a16="http://schemas.microsoft.com/office/drawing/2014/main" id="{BDE0C6B3-9248-4DB8-9EFA-28FA1417C0F1}"/>
            </a:ext>
          </a:extLst>
        </xdr:cNvPr>
        <xdr:cNvSpPr/>
      </xdr:nvSpPr>
      <xdr:spPr>
        <a:xfrm>
          <a:off x="10965520" y="1390360"/>
          <a:ext cx="139260" cy="165100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59</xdr:col>
      <xdr:colOff>200025</xdr:colOff>
      <xdr:row>7</xdr:row>
      <xdr:rowOff>31748</xdr:rowOff>
    </xdr:from>
    <xdr:to>
      <xdr:col>60</xdr:col>
      <xdr:colOff>161711</xdr:colOff>
      <xdr:row>8</xdr:row>
      <xdr:rowOff>28574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0C685668-2656-48EB-BA44-8FFF31CF61B2}"/>
            </a:ext>
          </a:extLst>
        </xdr:cNvPr>
        <xdr:cNvSpPr/>
      </xdr:nvSpPr>
      <xdr:spPr>
        <a:xfrm>
          <a:off x="12925425" y="1374773"/>
          <a:ext cx="190286" cy="177801"/>
        </a:xfrm>
        <a:prstGeom prst="diamond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161832</xdr:colOff>
      <xdr:row>8</xdr:row>
      <xdr:rowOff>29004</xdr:rowOff>
    </xdr:from>
    <xdr:to>
      <xdr:col>34</xdr:col>
      <xdr:colOff>4692</xdr:colOff>
      <xdr:row>8</xdr:row>
      <xdr:rowOff>49696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5A6D772-E50A-4397-ACFB-59DFC2282F7A}"/>
            </a:ext>
          </a:extLst>
        </xdr:cNvPr>
        <xdr:cNvCxnSpPr>
          <a:stCxn id="18" idx="2"/>
          <a:endCxn id="20" idx="2"/>
        </xdr:cNvCxnSpPr>
      </xdr:nvCxnSpPr>
      <xdr:spPr>
        <a:xfrm rot="16200000" flipH="1">
          <a:off x="4516536" y="-1087200"/>
          <a:ext cx="20692" cy="5301099"/>
        </a:xfrm>
        <a:prstGeom prst="bentConnector3">
          <a:avLst>
            <a:gd name="adj1" fmla="val 3645940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103847</xdr:colOff>
      <xdr:row>7</xdr:row>
      <xdr:rowOff>43007</xdr:rowOff>
    </xdr:from>
    <xdr:to>
      <xdr:col>48</xdr:col>
      <xdr:colOff>68483</xdr:colOff>
      <xdr:row>8</xdr:row>
      <xdr:rowOff>33482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02E7D528-F6AB-4F18-946B-3139E510E74A}"/>
            </a:ext>
          </a:extLst>
        </xdr:cNvPr>
        <xdr:cNvSpPr/>
      </xdr:nvSpPr>
      <xdr:spPr>
        <a:xfrm>
          <a:off x="9622497" y="1389207"/>
          <a:ext cx="139261" cy="165100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45</xdr:col>
      <xdr:colOff>179610</xdr:colOff>
      <xdr:row>8</xdr:row>
      <xdr:rowOff>40366</xdr:rowOff>
    </xdr:from>
    <xdr:to>
      <xdr:col>50</xdr:col>
      <xdr:colOff>155865</xdr:colOff>
      <xdr:row>10</xdr:row>
      <xdr:rowOff>99644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4D5B9E-3F7C-4C0B-9C23-5BA1E684E8A4}"/>
            </a:ext>
          </a:extLst>
        </xdr:cNvPr>
        <xdr:cNvSpPr txBox="1"/>
      </xdr:nvSpPr>
      <xdr:spPr>
        <a:xfrm>
          <a:off x="9336310" y="1564366"/>
          <a:ext cx="881130" cy="42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31-Aug-21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AMD2</a:t>
          </a:r>
        </a:p>
      </xdr:txBody>
    </xdr:sp>
    <xdr:clientData/>
  </xdr:twoCellAnchor>
  <xdr:twoCellAnchor>
    <xdr:from>
      <xdr:col>22</xdr:col>
      <xdr:colOff>147355</xdr:colOff>
      <xdr:row>8</xdr:row>
      <xdr:rowOff>31172</xdr:rowOff>
    </xdr:from>
    <xdr:to>
      <xdr:col>47</xdr:col>
      <xdr:colOff>178528</xdr:colOff>
      <xdr:row>8</xdr:row>
      <xdr:rowOff>33482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93731260-0ED2-48C3-885F-FFE5FC72E05D}"/>
            </a:ext>
          </a:extLst>
        </xdr:cNvPr>
        <xdr:cNvCxnSpPr>
          <a:stCxn id="17" idx="2"/>
          <a:endCxn id="26" idx="2"/>
        </xdr:cNvCxnSpPr>
      </xdr:nvCxnSpPr>
      <xdr:spPr>
        <a:xfrm rot="16200000" flipH="1">
          <a:off x="7415074" y="-727797"/>
          <a:ext cx="2310" cy="4561898"/>
        </a:xfrm>
        <a:prstGeom prst="bentConnector3">
          <a:avLst>
            <a:gd name="adj1" fmla="val 25477229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83065</xdr:colOff>
      <xdr:row>7</xdr:row>
      <xdr:rowOff>51089</xdr:rowOff>
    </xdr:from>
    <xdr:to>
      <xdr:col>55</xdr:col>
      <xdr:colOff>47701</xdr:colOff>
      <xdr:row>8</xdr:row>
      <xdr:rowOff>41564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AB76BAB6-0399-4204-A301-E9B30B08CFC8}"/>
            </a:ext>
          </a:extLst>
        </xdr:cNvPr>
        <xdr:cNvSpPr/>
      </xdr:nvSpPr>
      <xdr:spPr>
        <a:xfrm>
          <a:off x="10868540" y="1390939"/>
          <a:ext cx="139261" cy="177800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52</xdr:col>
      <xdr:colOff>43375</xdr:colOff>
      <xdr:row>8</xdr:row>
      <xdr:rowOff>59993</xdr:rowOff>
    </xdr:from>
    <xdr:to>
      <xdr:col>57</xdr:col>
      <xdr:colOff>19629</xdr:colOff>
      <xdr:row>10</xdr:row>
      <xdr:rowOff>119271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7C950AD-4FEE-4724-8C99-5026F9D6B124}"/>
            </a:ext>
          </a:extLst>
        </xdr:cNvPr>
        <xdr:cNvSpPr txBox="1"/>
      </xdr:nvSpPr>
      <xdr:spPr>
        <a:xfrm>
          <a:off x="10466900" y="1583993"/>
          <a:ext cx="877954" cy="42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31-Mar-22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AMD3</a:t>
          </a:r>
        </a:p>
      </xdr:txBody>
    </xdr:sp>
    <xdr:clientData/>
  </xdr:twoCellAnchor>
  <xdr:twoCellAnchor>
    <xdr:from>
      <xdr:col>44</xdr:col>
      <xdr:colOff>37961</xdr:colOff>
      <xdr:row>8</xdr:row>
      <xdr:rowOff>38099</xdr:rowOff>
    </xdr:from>
    <xdr:to>
      <xdr:col>54</xdr:col>
      <xdr:colOff>189207</xdr:colOff>
      <xdr:row>8</xdr:row>
      <xdr:rowOff>44739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5FACC5E6-0C7A-4A21-B52D-34E2785FC485}"/>
            </a:ext>
          </a:extLst>
        </xdr:cNvPr>
        <xdr:cNvCxnSpPr>
          <a:stCxn id="22" idx="2"/>
          <a:endCxn id="29" idx="2"/>
        </xdr:cNvCxnSpPr>
      </xdr:nvCxnSpPr>
      <xdr:spPr>
        <a:xfrm rot="16200000" flipH="1">
          <a:off x="11516452" y="237258"/>
          <a:ext cx="6640" cy="2656321"/>
        </a:xfrm>
        <a:prstGeom prst="bentConnector3">
          <a:avLst>
            <a:gd name="adj1" fmla="val 7499613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79602</xdr:colOff>
      <xdr:row>7</xdr:row>
      <xdr:rowOff>36080</xdr:rowOff>
    </xdr:from>
    <xdr:to>
      <xdr:col>63</xdr:col>
      <xdr:colOff>44238</xdr:colOff>
      <xdr:row>8</xdr:row>
      <xdr:rowOff>26555</xdr:rowOff>
    </xdr:to>
    <xdr:sp macro="" textlink="">
      <xdr:nvSpPr>
        <xdr:cNvPr id="32" name="Diamond 31">
          <a:extLst>
            <a:ext uri="{FF2B5EF4-FFF2-40B4-BE49-F238E27FC236}">
              <a16:creationId xmlns:a16="http://schemas.microsoft.com/office/drawing/2014/main" id="{0769AE7D-1020-4EC3-AE88-3654638209BB}"/>
            </a:ext>
          </a:extLst>
        </xdr:cNvPr>
        <xdr:cNvSpPr/>
      </xdr:nvSpPr>
      <xdr:spPr>
        <a:xfrm>
          <a:off x="12312877" y="1379105"/>
          <a:ext cx="145611" cy="174625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60</xdr:col>
      <xdr:colOff>45683</xdr:colOff>
      <xdr:row>8</xdr:row>
      <xdr:rowOff>33438</xdr:rowOff>
    </xdr:from>
    <xdr:to>
      <xdr:col>65</xdr:col>
      <xdr:colOff>21938</xdr:colOff>
      <xdr:row>10</xdr:row>
      <xdr:rowOff>92716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514C7DB-FAB9-4A2E-8A39-30E739A5CD52}"/>
            </a:ext>
          </a:extLst>
        </xdr:cNvPr>
        <xdr:cNvSpPr txBox="1"/>
      </xdr:nvSpPr>
      <xdr:spPr>
        <a:xfrm>
          <a:off x="11917008" y="1554263"/>
          <a:ext cx="877955" cy="42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21-Nov-22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AMD4</a:t>
          </a:r>
        </a:p>
      </xdr:txBody>
    </xdr:sp>
    <xdr:clientData/>
  </xdr:twoCellAnchor>
  <xdr:twoCellAnchor>
    <xdr:from>
      <xdr:col>55</xdr:col>
      <xdr:colOff>69999</xdr:colOff>
      <xdr:row>8</xdr:row>
      <xdr:rowOff>26555</xdr:rowOff>
    </xdr:from>
    <xdr:to>
      <xdr:col>62</xdr:col>
      <xdr:colOff>154284</xdr:colOff>
      <xdr:row>8</xdr:row>
      <xdr:rowOff>34635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85468FAE-6217-432F-AF98-657C60805697}"/>
            </a:ext>
          </a:extLst>
        </xdr:cNvPr>
        <xdr:cNvCxnSpPr>
          <a:stCxn id="23" idx="2"/>
          <a:endCxn id="32" idx="2"/>
        </xdr:cNvCxnSpPr>
      </xdr:nvCxnSpPr>
      <xdr:spPr>
        <a:xfrm rot="5400000" flipH="1" flipV="1">
          <a:off x="11706377" y="877452"/>
          <a:ext cx="1730" cy="1354285"/>
        </a:xfrm>
        <a:prstGeom prst="bentConnector3">
          <a:avLst>
            <a:gd name="adj1" fmla="val -37760867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134443</xdr:colOff>
      <xdr:row>7</xdr:row>
      <xdr:rowOff>47914</xdr:rowOff>
    </xdr:from>
    <xdr:to>
      <xdr:col>70</xdr:col>
      <xdr:colOff>102831</xdr:colOff>
      <xdr:row>8</xdr:row>
      <xdr:rowOff>35214</xdr:rowOff>
    </xdr:to>
    <xdr:sp macro="" textlink="">
      <xdr:nvSpPr>
        <xdr:cNvPr id="35" name="Diamond 34">
          <a:extLst>
            <a:ext uri="{FF2B5EF4-FFF2-40B4-BE49-F238E27FC236}">
              <a16:creationId xmlns:a16="http://schemas.microsoft.com/office/drawing/2014/main" id="{7141DB6F-6AB3-4586-9A06-662F3D03B7C5}"/>
            </a:ext>
          </a:extLst>
        </xdr:cNvPr>
        <xdr:cNvSpPr/>
      </xdr:nvSpPr>
      <xdr:spPr>
        <a:xfrm>
          <a:off x="15183943" y="1390939"/>
          <a:ext cx="149363" cy="168275"/>
        </a:xfrm>
        <a:prstGeom prst="diamond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66</xdr:col>
      <xdr:colOff>64157</xdr:colOff>
      <xdr:row>7</xdr:row>
      <xdr:rowOff>154088</xdr:rowOff>
    </xdr:from>
    <xdr:to>
      <xdr:col>70</xdr:col>
      <xdr:colOff>114300</xdr:colOff>
      <xdr:row>10</xdr:row>
      <xdr:rowOff>35566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917C087-4B77-4332-B494-D5F8A74ED5F0}"/>
            </a:ext>
          </a:extLst>
        </xdr:cNvPr>
        <xdr:cNvSpPr txBox="1"/>
      </xdr:nvSpPr>
      <xdr:spPr>
        <a:xfrm>
          <a:off x="14475482" y="1497113"/>
          <a:ext cx="869293" cy="42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8-Jul-23</a:t>
          </a:r>
          <a:b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PAC - AMD5</a:t>
          </a:r>
        </a:p>
      </xdr:txBody>
    </xdr:sp>
    <xdr:clientData/>
  </xdr:twoCellAnchor>
  <xdr:twoCellAnchor>
    <xdr:from>
      <xdr:col>60</xdr:col>
      <xdr:colOff>57043</xdr:colOff>
      <xdr:row>8</xdr:row>
      <xdr:rowOff>31748</xdr:rowOff>
    </xdr:from>
    <xdr:to>
      <xdr:col>69</xdr:col>
      <xdr:colOff>253575</xdr:colOff>
      <xdr:row>8</xdr:row>
      <xdr:rowOff>35213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5E63D4A5-BC7B-4DA4-877A-3CCA2D20BDF9}"/>
            </a:ext>
          </a:extLst>
        </xdr:cNvPr>
        <xdr:cNvCxnSpPr>
          <a:stCxn id="24" idx="2"/>
          <a:endCxn id="35" idx="2"/>
        </xdr:cNvCxnSpPr>
      </xdr:nvCxnSpPr>
      <xdr:spPr>
        <a:xfrm rot="16200000" flipH="1">
          <a:off x="15436439" y="320977"/>
          <a:ext cx="3465" cy="2473007"/>
        </a:xfrm>
        <a:prstGeom prst="bentConnector3">
          <a:avLst>
            <a:gd name="adj1" fmla="val 11583795"/>
          </a:avLst>
        </a:prstGeom>
        <a:ln w="63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6356</xdr:colOff>
      <xdr:row>17</xdr:row>
      <xdr:rowOff>95253</xdr:rowOff>
    </xdr:from>
    <xdr:to>
      <xdr:col>38</xdr:col>
      <xdr:colOff>19050</xdr:colOff>
      <xdr:row>21</xdr:row>
      <xdr:rowOff>25401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6C33D93-6D0D-47AB-8C90-2BDBD3B6FA95}"/>
            </a:ext>
          </a:extLst>
        </xdr:cNvPr>
        <xdr:cNvCxnSpPr/>
      </xdr:nvCxnSpPr>
      <xdr:spPr>
        <a:xfrm rot="5400000">
          <a:off x="7000879" y="3254380"/>
          <a:ext cx="749298" cy="374644"/>
        </a:xfrm>
        <a:prstGeom prst="bentConnector3">
          <a:avLst>
            <a:gd name="adj1" fmla="val 633"/>
          </a:avLst>
        </a:prstGeom>
        <a:ln w="12700">
          <a:solidFill>
            <a:srgbClr val="FF0000"/>
          </a:solidFill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14</xdr:row>
      <xdr:rowOff>183973</xdr:rowOff>
    </xdr:from>
    <xdr:to>
      <xdr:col>41</xdr:col>
      <xdr:colOff>20468</xdr:colOff>
      <xdr:row>17</xdr:row>
      <xdr:rowOff>47625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5FEA3C0D-DE64-4634-89CB-3715CF7EBBCB}"/>
            </a:ext>
          </a:extLst>
        </xdr:cNvPr>
        <xdr:cNvCxnSpPr/>
      </xdr:nvCxnSpPr>
      <xdr:spPr>
        <a:xfrm flipV="1">
          <a:off x="7553325" y="2689048"/>
          <a:ext cx="553868" cy="330377"/>
        </a:xfrm>
        <a:prstGeom prst="bentConnector3">
          <a:avLst>
            <a:gd name="adj1" fmla="val -1298"/>
          </a:avLst>
        </a:prstGeom>
        <a:ln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114012</xdr:colOff>
      <xdr:row>17</xdr:row>
      <xdr:rowOff>93517</xdr:rowOff>
    </xdr:from>
    <xdr:to>
      <xdr:col>67</xdr:col>
      <xdr:colOff>222251</xdr:colOff>
      <xdr:row>19</xdr:row>
      <xdr:rowOff>179530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1CB830C-249A-4DEA-A09E-2E75AE60FD94}"/>
            </a:ext>
          </a:extLst>
        </xdr:cNvPr>
        <xdr:cNvSpPr/>
      </xdr:nvSpPr>
      <xdr:spPr>
        <a:xfrm>
          <a:off x="13819429" y="3046267"/>
          <a:ext cx="2119072" cy="44584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FGRS RCE started earlier</a:t>
          </a:r>
          <a:r>
            <a:rPr lang="en-ID" sz="100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in the consideration of COVID-19 pandemic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7407</xdr:colOff>
      <xdr:row>18</xdr:row>
      <xdr:rowOff>136523</xdr:rowOff>
    </xdr:from>
    <xdr:to>
      <xdr:col>59</xdr:col>
      <xdr:colOff>114012</xdr:colOff>
      <xdr:row>21</xdr:row>
      <xdr:rowOff>73025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CF2F2DD-26F9-3E22-7C7A-37016D423ACA}"/>
            </a:ext>
          </a:extLst>
        </xdr:cNvPr>
        <xdr:cNvCxnSpPr>
          <a:endCxn id="40" idx="1"/>
        </xdr:cNvCxnSpPr>
      </xdr:nvCxnSpPr>
      <xdr:spPr>
        <a:xfrm flipV="1">
          <a:off x="7987240" y="3269190"/>
          <a:ext cx="5832189" cy="391585"/>
        </a:xfrm>
        <a:prstGeom prst="straightConnector1">
          <a:avLst/>
        </a:prstGeom>
        <a:ln>
          <a:headEnd type="oval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150318</xdr:colOff>
      <xdr:row>7</xdr:row>
      <xdr:rowOff>35214</xdr:rowOff>
    </xdr:from>
    <xdr:to>
      <xdr:col>71</xdr:col>
      <xdr:colOff>121881</xdr:colOff>
      <xdr:row>8</xdr:row>
      <xdr:rowOff>28864</xdr:rowOff>
    </xdr:to>
    <xdr:sp macro="" textlink="">
      <xdr:nvSpPr>
        <xdr:cNvPr id="81" name="Diamond 80">
          <a:extLst>
            <a:ext uri="{FF2B5EF4-FFF2-40B4-BE49-F238E27FC236}">
              <a16:creationId xmlns:a16="http://schemas.microsoft.com/office/drawing/2014/main" id="{49C959B1-7FCC-4600-9D42-D25ADE9799B5}"/>
            </a:ext>
          </a:extLst>
        </xdr:cNvPr>
        <xdr:cNvSpPr/>
      </xdr:nvSpPr>
      <xdr:spPr>
        <a:xfrm>
          <a:off x="15380793" y="1378239"/>
          <a:ext cx="152538" cy="174625"/>
        </a:xfrm>
        <a:prstGeom prst="diamond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77</xdr:col>
      <xdr:colOff>165099</xdr:colOff>
      <xdr:row>7</xdr:row>
      <xdr:rowOff>41273</xdr:rowOff>
    </xdr:from>
    <xdr:to>
      <xdr:col>78</xdr:col>
      <xdr:colOff>142875</xdr:colOff>
      <xdr:row>8</xdr:row>
      <xdr:rowOff>28575</xdr:rowOff>
    </xdr:to>
    <xdr:sp macro="" textlink="">
      <xdr:nvSpPr>
        <xdr:cNvPr id="82" name="Star: 5 Points 81">
          <a:extLst>
            <a:ext uri="{FF2B5EF4-FFF2-40B4-BE49-F238E27FC236}">
              <a16:creationId xmlns:a16="http://schemas.microsoft.com/office/drawing/2014/main" id="{8A0CB95D-2435-19B7-B0B9-18B5FF4E5659}"/>
            </a:ext>
          </a:extLst>
        </xdr:cNvPr>
        <xdr:cNvSpPr/>
      </xdr:nvSpPr>
      <xdr:spPr>
        <a:xfrm>
          <a:off x="16890999" y="1384298"/>
          <a:ext cx="158751" cy="168277"/>
        </a:xfrm>
        <a:prstGeom prst="star5">
          <a:avLst/>
        </a:prstGeom>
        <a:solidFill>
          <a:srgbClr val="92D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69</xdr:col>
      <xdr:colOff>7007</xdr:colOff>
      <xdr:row>4</xdr:row>
      <xdr:rowOff>141388</xdr:rowOff>
    </xdr:from>
    <xdr:to>
      <xdr:col>73</xdr:col>
      <xdr:colOff>149226</xdr:colOff>
      <xdr:row>7</xdr:row>
      <xdr:rowOff>19050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28CDC81-B6AF-44AE-B9A9-82AE26799859}"/>
            </a:ext>
          </a:extLst>
        </xdr:cNvPr>
        <xdr:cNvSpPr txBox="1"/>
      </xdr:nvSpPr>
      <xdr:spPr>
        <a:xfrm>
          <a:off x="13141982" y="941488"/>
          <a:ext cx="866119" cy="420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1-Aug-23</a:t>
          </a:r>
          <a:b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Actual PAC</a:t>
          </a:r>
        </a:p>
      </xdr:txBody>
    </xdr:sp>
    <xdr:clientData/>
  </xdr:twoCellAnchor>
  <xdr:twoCellAnchor>
    <xdr:from>
      <xdr:col>72</xdr:col>
      <xdr:colOff>44450</xdr:colOff>
      <xdr:row>7</xdr:row>
      <xdr:rowOff>50798</xdr:rowOff>
    </xdr:from>
    <xdr:to>
      <xdr:col>73</xdr:col>
      <xdr:colOff>6350</xdr:colOff>
      <xdr:row>8</xdr:row>
      <xdr:rowOff>28575</xdr:rowOff>
    </xdr:to>
    <xdr:sp macro="" textlink="">
      <xdr:nvSpPr>
        <xdr:cNvPr id="85" name="Star: 5 Points 84">
          <a:extLst>
            <a:ext uri="{FF2B5EF4-FFF2-40B4-BE49-F238E27FC236}">
              <a16:creationId xmlns:a16="http://schemas.microsoft.com/office/drawing/2014/main" id="{4ECB253F-80FC-4FC7-B801-2F3FF4694899}"/>
            </a:ext>
          </a:extLst>
        </xdr:cNvPr>
        <xdr:cNvSpPr/>
      </xdr:nvSpPr>
      <xdr:spPr>
        <a:xfrm>
          <a:off x="13722350" y="1393823"/>
          <a:ext cx="142875" cy="158752"/>
        </a:xfrm>
        <a:prstGeom prst="star5">
          <a:avLst/>
        </a:prstGeom>
        <a:solidFill>
          <a:srgbClr val="92D05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76</xdr:col>
      <xdr:colOff>19707</xdr:colOff>
      <xdr:row>4</xdr:row>
      <xdr:rowOff>163613</xdr:rowOff>
    </xdr:from>
    <xdr:to>
      <xdr:col>81</xdr:col>
      <xdr:colOff>133350</xdr:colOff>
      <xdr:row>7</xdr:row>
      <xdr:rowOff>44450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8E1A68F-9E3D-4B42-A14B-56031995FE46}"/>
            </a:ext>
          </a:extLst>
        </xdr:cNvPr>
        <xdr:cNvSpPr txBox="1"/>
      </xdr:nvSpPr>
      <xdr:spPr>
        <a:xfrm>
          <a:off x="14421507" y="963713"/>
          <a:ext cx="1018518" cy="423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9-Apr-24</a:t>
          </a:r>
          <a:b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Successful PAT</a:t>
          </a:r>
        </a:p>
      </xdr:txBody>
    </xdr:sp>
    <xdr:clientData/>
  </xdr:twoCellAnchor>
  <xdr:twoCellAnchor>
    <xdr:from>
      <xdr:col>70</xdr:col>
      <xdr:colOff>92075</xdr:colOff>
      <xdr:row>8</xdr:row>
      <xdr:rowOff>49312</xdr:rowOff>
    </xdr:from>
    <xdr:to>
      <xdr:col>75</xdr:col>
      <xdr:colOff>171450</xdr:colOff>
      <xdr:row>10</xdr:row>
      <xdr:rowOff>117474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5E1497D-69C8-4F74-92A6-0E71F61180E1}"/>
            </a:ext>
          </a:extLst>
        </xdr:cNvPr>
        <xdr:cNvSpPr txBox="1"/>
      </xdr:nvSpPr>
      <xdr:spPr>
        <a:xfrm>
          <a:off x="13427075" y="1573312"/>
          <a:ext cx="984250" cy="430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13-Sep-23</a:t>
          </a:r>
          <a:b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</a:br>
          <a:r>
            <a:rPr lang="en-ID" sz="10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LNG 1st Drop</a:t>
          </a:r>
        </a:p>
      </xdr:txBody>
    </xdr:sp>
    <xdr:clientData/>
  </xdr:twoCellAnchor>
  <xdr:twoCellAnchor>
    <xdr:from>
      <xdr:col>78</xdr:col>
      <xdr:colOff>54095</xdr:colOff>
      <xdr:row>31</xdr:row>
      <xdr:rowOff>100886</xdr:rowOff>
    </xdr:from>
    <xdr:to>
      <xdr:col>84</xdr:col>
      <xdr:colOff>5931</xdr:colOff>
      <xdr:row>34</xdr:row>
      <xdr:rowOff>19882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9D1641E-0621-470F-8EA1-E0349FB6B76F}"/>
            </a:ext>
          </a:extLst>
        </xdr:cNvPr>
        <xdr:cNvSpPr/>
      </xdr:nvSpPr>
      <xdr:spPr>
        <a:xfrm>
          <a:off x="18876453" y="5276735"/>
          <a:ext cx="1030138" cy="45814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Include Demobilization</a:t>
          </a:r>
          <a:endParaRPr lang="en-ID" sz="900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80</xdr:col>
      <xdr:colOff>174496</xdr:colOff>
      <xdr:row>34</xdr:row>
      <xdr:rowOff>19882</xdr:rowOff>
    </xdr:from>
    <xdr:to>
      <xdr:col>81</xdr:col>
      <xdr:colOff>30013</xdr:colOff>
      <xdr:row>37</xdr:row>
      <xdr:rowOff>159710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D13370C-502D-4C31-857A-B39B68C7E237}"/>
            </a:ext>
          </a:extLst>
        </xdr:cNvPr>
        <xdr:cNvCxnSpPr>
          <a:stCxn id="92" idx="1"/>
          <a:endCxn id="88" idx="2"/>
        </xdr:cNvCxnSpPr>
      </xdr:nvCxnSpPr>
      <xdr:spPr>
        <a:xfrm flipV="1">
          <a:off x="19356288" y="5734882"/>
          <a:ext cx="35234" cy="595111"/>
        </a:xfrm>
        <a:prstGeom prst="straightConnector1">
          <a:avLst/>
        </a:prstGeom>
        <a:ln>
          <a:headEnd type="oval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57149</xdr:colOff>
      <xdr:row>36</xdr:row>
      <xdr:rowOff>1</xdr:rowOff>
    </xdr:from>
    <xdr:to>
      <xdr:col>80</xdr:col>
      <xdr:colOff>174496</xdr:colOff>
      <xdr:row>39</xdr:row>
      <xdr:rowOff>139702</xdr:rowOff>
    </xdr:to>
    <xdr:sp macro="" textlink="">
      <xdr:nvSpPr>
        <xdr:cNvPr id="92" name="Right Brace 91">
          <a:extLst>
            <a:ext uri="{FF2B5EF4-FFF2-40B4-BE49-F238E27FC236}">
              <a16:creationId xmlns:a16="http://schemas.microsoft.com/office/drawing/2014/main" id="{1C424093-9E1B-B4B4-7FFA-E417BD4E03B4}"/>
            </a:ext>
          </a:extLst>
        </xdr:cNvPr>
        <xdr:cNvSpPr/>
      </xdr:nvSpPr>
      <xdr:spPr>
        <a:xfrm>
          <a:off x="17325974" y="6048376"/>
          <a:ext cx="117347" cy="682626"/>
        </a:xfrm>
        <a:prstGeom prst="rightBrace">
          <a:avLst/>
        </a:prstGeom>
        <a:ln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39</xdr:col>
      <xdr:colOff>1419</xdr:colOff>
      <xdr:row>4</xdr:row>
      <xdr:rowOff>1377</xdr:rowOff>
    </xdr:from>
    <xdr:to>
      <xdr:col>41</xdr:col>
      <xdr:colOff>234951</xdr:colOff>
      <xdr:row>6</xdr:row>
      <xdr:rowOff>28575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D8A6894-4CA1-4BB6-B862-5121EA8646D7}"/>
            </a:ext>
          </a:extLst>
        </xdr:cNvPr>
        <xdr:cNvSpPr/>
      </xdr:nvSpPr>
      <xdr:spPr>
        <a:xfrm>
          <a:off x="8907294" y="801477"/>
          <a:ext cx="738357" cy="38914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Covers FM</a:t>
          </a:r>
          <a:r>
            <a:rPr lang="en-ID" sz="1000" i="1" baseline="0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 impact </a:t>
          </a:r>
          <a:endParaRPr lang="en-ID" sz="900" i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126994</xdr:colOff>
      <xdr:row>4</xdr:row>
      <xdr:rowOff>74243</xdr:rowOff>
    </xdr:from>
    <xdr:to>
      <xdr:col>60</xdr:col>
      <xdr:colOff>59160</xdr:colOff>
      <xdr:row>7</xdr:row>
      <xdr:rowOff>31748</xdr:rowOff>
    </xdr:to>
    <xdr:cxnSp macro="">
      <xdr:nvCxnSpPr>
        <xdr:cNvPr id="117" name="Connector: Curved 116">
          <a:extLst>
            <a:ext uri="{FF2B5EF4-FFF2-40B4-BE49-F238E27FC236}">
              <a16:creationId xmlns:a16="http://schemas.microsoft.com/office/drawing/2014/main" id="{06EE9ECB-B04D-41DB-B9AE-71A5AB286166}"/>
            </a:ext>
          </a:extLst>
        </xdr:cNvPr>
        <xdr:cNvCxnSpPr>
          <a:stCxn id="118" idx="3"/>
          <a:endCxn id="24" idx="0"/>
        </xdr:cNvCxnSpPr>
      </xdr:nvCxnSpPr>
      <xdr:spPr>
        <a:xfrm>
          <a:off x="12033244" y="867993"/>
          <a:ext cx="1879499" cy="497255"/>
        </a:xfrm>
        <a:prstGeom prst="curvedConnector2">
          <a:avLst/>
        </a:prstGeom>
        <a:ln w="6350">
          <a:solidFill>
            <a:srgbClr val="0070C0"/>
          </a:solidFill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235306</xdr:colOff>
      <xdr:row>3</xdr:row>
      <xdr:rowOff>169652</xdr:rowOff>
    </xdr:from>
    <xdr:to>
      <xdr:col>52</xdr:col>
      <xdr:colOff>126994</xdr:colOff>
      <xdr:row>5</xdr:row>
      <xdr:rowOff>10584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86BF785-7913-4F83-9C0F-6DA3231CFB9B}"/>
            </a:ext>
          </a:extLst>
        </xdr:cNvPr>
        <xdr:cNvSpPr/>
      </xdr:nvSpPr>
      <xdr:spPr>
        <a:xfrm>
          <a:off x="11104389" y="751735"/>
          <a:ext cx="928855" cy="23251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i="1">
              <a:solidFill>
                <a:srgbClr val="FF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2nd Outbreak</a:t>
          </a:r>
          <a:endParaRPr lang="en-ID" sz="900" i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47</xdr:col>
      <xdr:colOff>209677</xdr:colOff>
      <xdr:row>4</xdr:row>
      <xdr:rowOff>0</xdr:rowOff>
    </xdr:from>
    <xdr:to>
      <xdr:col>48</xdr:col>
      <xdr:colOff>235306</xdr:colOff>
      <xdr:row>4</xdr:row>
      <xdr:rowOff>74243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1C02E0DD-4B2D-4513-9C03-66B766BA0E54}"/>
            </a:ext>
          </a:extLst>
        </xdr:cNvPr>
        <xdr:cNvCxnSpPr>
          <a:cxnSpLocks/>
          <a:stCxn id="118" idx="1"/>
        </xdr:cNvCxnSpPr>
      </xdr:nvCxnSpPr>
      <xdr:spPr>
        <a:xfrm flipH="1" flipV="1">
          <a:off x="10835344" y="793750"/>
          <a:ext cx="269045" cy="74243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6356</xdr:colOff>
      <xdr:row>17</xdr:row>
      <xdr:rowOff>95253</xdr:rowOff>
    </xdr:from>
    <xdr:to>
      <xdr:col>38</xdr:col>
      <xdr:colOff>19050</xdr:colOff>
      <xdr:row>21</xdr:row>
      <xdr:rowOff>25401</xdr:rowOff>
    </xdr:to>
    <xdr:cxnSp macro="">
      <xdr:nvCxnSpPr>
        <xdr:cNvPr id="150" name="Connector: Elbow 149">
          <a:extLst>
            <a:ext uri="{FF2B5EF4-FFF2-40B4-BE49-F238E27FC236}">
              <a16:creationId xmlns:a16="http://schemas.microsoft.com/office/drawing/2014/main" id="{CB4632C2-76C5-41FF-B2A5-01E99955C70B}"/>
            </a:ext>
          </a:extLst>
        </xdr:cNvPr>
        <xdr:cNvCxnSpPr/>
      </xdr:nvCxnSpPr>
      <xdr:spPr>
        <a:xfrm rot="5400000">
          <a:off x="10663242" y="2976567"/>
          <a:ext cx="571498" cy="752469"/>
        </a:xfrm>
        <a:prstGeom prst="bentConnector3">
          <a:avLst>
            <a:gd name="adj1" fmla="val 633"/>
          </a:avLst>
        </a:prstGeom>
        <a:ln w="12700">
          <a:solidFill>
            <a:srgbClr val="FF0000"/>
          </a:solidFill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14</xdr:row>
      <xdr:rowOff>183973</xdr:rowOff>
    </xdr:from>
    <xdr:to>
      <xdr:col>41</xdr:col>
      <xdr:colOff>20468</xdr:colOff>
      <xdr:row>17</xdr:row>
      <xdr:rowOff>47625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A1F7F22F-18A7-4654-86F6-04A2D99F8ECD}"/>
            </a:ext>
          </a:extLst>
        </xdr:cNvPr>
        <xdr:cNvCxnSpPr/>
      </xdr:nvCxnSpPr>
      <xdr:spPr>
        <a:xfrm flipV="1">
          <a:off x="11312525" y="2685873"/>
          <a:ext cx="1128543" cy="330377"/>
        </a:xfrm>
        <a:prstGeom prst="bentConnector3">
          <a:avLst>
            <a:gd name="adj1" fmla="val 22"/>
          </a:avLst>
        </a:prstGeom>
        <a:ln>
          <a:headEnd type="diamond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201083</xdr:colOff>
      <xdr:row>3</xdr:row>
      <xdr:rowOff>127001</xdr:rowOff>
    </xdr:from>
    <xdr:to>
      <xdr:col>55</xdr:col>
      <xdr:colOff>40654</xdr:colOff>
      <xdr:row>7</xdr:row>
      <xdr:rowOff>44160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324365C-95F2-452E-B01B-30404B06B5FC}"/>
            </a:ext>
          </a:extLst>
        </xdr:cNvPr>
        <xdr:cNvCxnSpPr>
          <a:endCxn id="23" idx="0"/>
        </xdr:cNvCxnSpPr>
      </xdr:nvCxnSpPr>
      <xdr:spPr>
        <a:xfrm>
          <a:off x="9366250" y="709084"/>
          <a:ext cx="3310904" cy="668576"/>
        </a:xfrm>
        <a:prstGeom prst="straightConnector1">
          <a:avLst/>
        </a:prstGeom>
        <a:ln w="6350">
          <a:solidFill>
            <a:srgbClr val="0070C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63500</xdr:colOff>
      <xdr:row>3</xdr:row>
      <xdr:rowOff>127000</xdr:rowOff>
    </xdr:from>
    <xdr:to>
      <xdr:col>44</xdr:col>
      <xdr:colOff>40079</xdr:colOff>
      <xdr:row>8</xdr:row>
      <xdr:rowOff>38099</xdr:rowOff>
    </xdr:to>
    <xdr:cxnSp macro="">
      <xdr:nvCxnSpPr>
        <xdr:cNvPr id="55" name="Connector: Curved 54">
          <a:extLst>
            <a:ext uri="{FF2B5EF4-FFF2-40B4-BE49-F238E27FC236}">
              <a16:creationId xmlns:a16="http://schemas.microsoft.com/office/drawing/2014/main" id="{4958FEE3-871F-4EF4-8C3F-5C76BBDB1456}"/>
            </a:ext>
          </a:extLst>
        </xdr:cNvPr>
        <xdr:cNvCxnSpPr>
          <a:endCxn id="22" idx="2"/>
        </xdr:cNvCxnSpPr>
      </xdr:nvCxnSpPr>
      <xdr:spPr>
        <a:xfrm>
          <a:off x="8456083" y="709083"/>
          <a:ext cx="1479413" cy="842433"/>
        </a:xfrm>
        <a:prstGeom prst="curvedConnector4">
          <a:avLst>
            <a:gd name="adj1" fmla="val 690"/>
            <a:gd name="adj2" fmla="val 127136"/>
          </a:avLst>
        </a:prstGeom>
        <a:ln w="6350">
          <a:headEnd type="diamond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ipem-my.sharepoint.com/personal/fatwakhairul_arifin_guest_csts-tep_com/Documents/CSTS/Covid%20Impact%20&amp;%20FM/Reg/Daily/COVID19%20-%20Subcontractors%20%20Vendors%20Claim%20Register%20-%20Rev.17.Feb.22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Togi%20Sidabutar\Documents\0.BP\Onshore%20LNG%20EPC%20Contract\Onshore%20EPC%20Reimbursable%202024-01_18062024_JSF_TOG_8-Jul-24.xlsx" TargetMode="External"/><Relationship Id="rId2" Type="http://schemas.microsoft.com/office/2019/04/relationships/externalLinkLongPath" Target="/sites/Auresys.id-ProsedurKerja/Dokumen%20Berbagi/Prosedur%20Kerja/02.%20Working%20Paper%20file/Working%20Paper%20-%20Mila/PIPING%20ERECTION/Frame%20All%20Subcontractor/Onshore%20EPC%20Reimbursable%202024-01_18062024_JSF_TOG_8-Jul-24.xlsx?8B186B48" TargetMode="External"/><Relationship Id="rId1" Type="http://schemas.openxmlformats.org/officeDocument/2006/relationships/externalLinkPath" Target="file:///\\8B186B48\Onshore%20EPC%20Reimbursable%202024-01_18062024_JSF_TOG_8-Jul-24.xlsx" TargetMode="External"/><Relationship Id="rId4" Type="http://schemas.openxmlformats.org/officeDocument/2006/relationships/externalLinkPath" Target="../PIPING%20ERECTION/Frame%20All%20Subcontractor/Onshore%20EPC%20Reimbursable%202024-01_18062024_JSF_TOG_8-Jul-24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Togi%20Sidabutar/AppData/Local/Microsoft/Windows/INetCache/Content.Outlook/H097WOYS/Piping%20Erection%20Invoices.xlsx" TargetMode="External"/><Relationship Id="rId2" Type="http://schemas.openxmlformats.org/officeDocument/2006/relationships/externalLinkPath" Target="file:///C:\Users\Togi%20Sidabutar\AppData\Local\Microsoft\Windows\INetCache\Content.Outlook\H097WOYS\Piping%20Erection%20Invoices.xlsx" TargetMode="External"/><Relationship Id="rId1" Type="http://schemas.openxmlformats.org/officeDocument/2006/relationships/externalLinkPath" Target="/Users/Togi%20Sidabutar/AppData/Local/Microsoft/Windows/INetCache/Content.Outlook/H097WOYS/Piping%20Erection%20Invoice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p365.sharepoint.com/sites/TEPPLKPerjuangan/Shared%20Documents/General/TEP%20Reimbursable%20cost%20(Log%20&amp;%20FGRS)/Onshore%20EPC%20Reimbursable%202024-01_18062024_JSF_TOG_15-Jul-24.xlsx" TargetMode="External"/><Relationship Id="rId2" Type="http://schemas.microsoft.com/office/2019/04/relationships/externalLinkLongPath" Target="/sites/Auresys.id-ProsedurKerja/Dokumen%20Berbagi/Prosedur%20Kerja/02.%20Working%20Paper%20file/Working%20Paper%20-%20Mila/PIPING%20ERECTION/Frame%20All%20Subcontractor/Onshore%20EPC%20Reimbursable%202024-01_18062024_JSF_TOG_15-Jul-24.xlsx?8B186B48" TargetMode="External"/><Relationship Id="rId1" Type="http://schemas.openxmlformats.org/officeDocument/2006/relationships/externalLinkPath" Target="file:///\\8B186B48\Onshore%20EPC%20Reimbursable%202024-01_18062024_JSF_TOG_15-Jul-24.xlsx" TargetMode="External"/><Relationship Id="rId4" Type="http://schemas.openxmlformats.org/officeDocument/2006/relationships/externalLinkPath" Target="../PIPING%20ERECTION/Frame%20All%20Subcontractor/Onshore%20EPC%20Reimbursable%202024-01_18062024_JSF_TOG_15-Jul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trol Database"/>
      <sheetName val="Sheet2"/>
      <sheetName val="Sheet1"/>
      <sheetName val="Workload Analysis"/>
      <sheetName val="Team SoW"/>
      <sheetName val="Flow"/>
      <sheetName val="Drop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ENTA rev"/>
      <sheetName val="Daewoo IDR"/>
      <sheetName val="Daewoo USD"/>
      <sheetName val="Stacked Chart-1"/>
      <sheetName val="Reimbursable cost (rev.1) (TS)"/>
      <sheetName val="Reimbursable cost (rev.1)"/>
      <sheetName val="Reimbursable cost"/>
      <sheetName val="RCE_Breakdown"/>
      <sheetName val="FGRS VOWD_May24"/>
      <sheetName val="LOGI VOWD &amp; EAC_Jun24"/>
    </sheetNames>
    <sheetDataSet>
      <sheetData sheetId="0"/>
      <sheetData sheetId="1">
        <row r="9">
          <cell r="G9">
            <v>9528.6933666460118</v>
          </cell>
        </row>
      </sheetData>
      <sheetData sheetId="2"/>
      <sheetData sheetId="3"/>
      <sheetData sheetId="4"/>
      <sheetData sheetId="5"/>
      <sheetData sheetId="6"/>
      <sheetData sheetId="7">
        <row r="60">
          <cell r="AS60">
            <v>0.30624895975023797</v>
          </cell>
          <cell r="AT60">
            <v>0.31084236791694131</v>
          </cell>
          <cell r="AU60">
            <v>0.29166557511682412</v>
          </cell>
          <cell r="AV60">
            <v>0.30321139148905002</v>
          </cell>
          <cell r="AW60">
            <v>0.30321139148905002</v>
          </cell>
          <cell r="AX60">
            <v>2.7982806269684302E-2</v>
          </cell>
          <cell r="AY60">
            <v>2.7982806269684302E-2</v>
          </cell>
          <cell r="AZ60">
            <v>2.7982806269684302E-2</v>
          </cell>
          <cell r="BA60">
            <v>2.7982806269684302E-2</v>
          </cell>
        </row>
      </sheetData>
      <sheetData sheetId="8">
        <row r="3">
          <cell r="AV3">
            <v>14.839060214989725</v>
          </cell>
          <cell r="AW3">
            <v>15.861955020595275</v>
          </cell>
          <cell r="AX3">
            <v>15.823112264916256</v>
          </cell>
          <cell r="AY3">
            <v>12.595628430605084</v>
          </cell>
          <cell r="AZ3">
            <v>12.243837098438389</v>
          </cell>
          <cell r="BA3">
            <v>15.704423581742171</v>
          </cell>
          <cell r="BB3">
            <v>10.870473131883703</v>
          </cell>
          <cell r="BC3">
            <v>10.429159212320492</v>
          </cell>
          <cell r="BD3">
            <v>9.4729862184380167</v>
          </cell>
          <cell r="BE3">
            <v>6.8499730701492565</v>
          </cell>
          <cell r="BF3">
            <v>6.3478794633619966</v>
          </cell>
          <cell r="BG3">
            <v>6.3190697904482649</v>
          </cell>
        </row>
      </sheetData>
      <sheetData sheetId="9">
        <row r="1">
          <cell r="BK1">
            <v>3.6793417125426298</v>
          </cell>
          <cell r="BL1">
            <v>4.0422065880990825</v>
          </cell>
          <cell r="BM1">
            <v>3.9372651501569864</v>
          </cell>
          <cell r="BN1">
            <v>4.4026367031793452</v>
          </cell>
          <cell r="BO1">
            <v>4.0781499812801156</v>
          </cell>
          <cell r="BP1">
            <v>4.618841060629796</v>
          </cell>
          <cell r="BQ1">
            <v>4.5662596045923589</v>
          </cell>
          <cell r="BR1">
            <v>3.790352594183716</v>
          </cell>
          <cell r="BS1">
            <v>3.9767487443240928</v>
          </cell>
          <cell r="BT1">
            <v>2.6310524597836702</v>
          </cell>
          <cell r="BU1">
            <v>1.5854450158128841</v>
          </cell>
          <cell r="BV1">
            <v>1.4556034872114654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nta"/>
      <sheetName val="Meindo"/>
      <sheetName val="DEC-GTA (USD)"/>
      <sheetName val="DEC-GTA (IDR)"/>
    </sheetNames>
    <sheetDataSet>
      <sheetData sheetId="0" refreshError="1"/>
      <sheetData sheetId="1" refreshError="1"/>
      <sheetData sheetId="2" refreshError="1">
        <row r="21">
          <cell r="BA21">
            <v>121824657.85538034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MEINDO"/>
      <sheetName val="PENTA"/>
      <sheetName val="Daewoo IDR"/>
      <sheetName val="Daewoo USD+"/>
      <sheetName val="Overall EPC Contract Cost+Chart"/>
      <sheetName val="Reimbursable cost (rev.1) (TS)"/>
      <sheetName val="Reimbursable cost (rev.1)"/>
      <sheetName val="Reimbursable cost"/>
      <sheetName val="RCE_Breakdown"/>
      <sheetName val="FGRS VOWD_May24"/>
      <sheetName val="LOGI VOWD &amp; EAC_Jun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05B8-D518-4ECB-8024-831EF8153063}">
  <sheetPr>
    <pageSetUpPr fitToPage="1"/>
  </sheetPr>
  <dimension ref="B1:CK193"/>
  <sheetViews>
    <sheetView showGridLines="0" tabSelected="1" zoomScale="56" zoomScaleNormal="60" zoomScaleSheetLayoutView="80" workbookViewId="0">
      <pane xSplit="11" ySplit="4" topLeftCell="L115" activePane="bottomRight" state="frozen"/>
      <selection pane="bottomRight" activeCell="G30" sqref="G30:BK30"/>
      <selection pane="bottomLeft" activeCell="A5" sqref="A5"/>
      <selection pane="topRight" activeCell="L1" sqref="L1"/>
    </sheetView>
  </sheetViews>
  <sheetFormatPr defaultRowHeight="14.65" outlineLevelRow="2"/>
  <cols>
    <col min="1" max="1" width="1.85546875" customWidth="1"/>
    <col min="2" max="2" width="9" customWidth="1"/>
    <col min="3" max="3" width="16.42578125" customWidth="1"/>
    <col min="4" max="7" width="2.5703125" customWidth="1"/>
    <col min="8" max="10" width="3.140625" bestFit="1" customWidth="1"/>
    <col min="11" max="11" width="2.5703125" style="2" customWidth="1"/>
    <col min="12" max="13" width="2.5703125" customWidth="1"/>
    <col min="14" max="14" width="2.5703125" style="2" customWidth="1"/>
    <col min="15" max="16" width="2.5703125" customWidth="1"/>
    <col min="17" max="17" width="2.5703125" style="2" customWidth="1"/>
    <col min="18" max="19" width="2.5703125" customWidth="1"/>
    <col min="20" max="20" width="5.85546875" bestFit="1" customWidth="1"/>
    <col min="21" max="22" width="5.85546875" customWidth="1"/>
    <col min="23" max="23" width="6.5703125" customWidth="1"/>
    <col min="24" max="25" width="6.85546875" bestFit="1" customWidth="1"/>
    <col min="26" max="27" width="7.85546875" bestFit="1" customWidth="1"/>
    <col min="28" max="28" width="8.140625" style="3" bestFit="1" customWidth="1"/>
    <col min="29" max="29" width="7.85546875" style="2" bestFit="1" customWidth="1"/>
    <col min="30" max="30" width="7.85546875" bestFit="1" customWidth="1"/>
    <col min="31" max="31" width="8.140625" bestFit="1" customWidth="1"/>
    <col min="32" max="34" width="6.85546875" bestFit="1" customWidth="1"/>
    <col min="35" max="37" width="8.140625" bestFit="1" customWidth="1"/>
    <col min="38" max="39" width="6.85546875" bestFit="1" customWidth="1"/>
    <col min="40" max="40" width="6.85546875" style="3" bestFit="1" customWidth="1"/>
    <col min="41" max="41" width="7" style="2" bestFit="1" customWidth="1"/>
    <col min="42" max="43" width="7" bestFit="1" customWidth="1"/>
    <col min="44" max="44" width="6.85546875" bestFit="1" customWidth="1"/>
    <col min="45" max="51" width="7" bestFit="1" customWidth="1"/>
    <col min="52" max="52" width="7.85546875" style="3" bestFit="1" customWidth="1"/>
    <col min="53" max="53" width="7.85546875" style="2" bestFit="1" customWidth="1"/>
    <col min="54" max="62" width="7.85546875" bestFit="1" customWidth="1"/>
    <col min="63" max="63" width="6.85546875" bestFit="1" customWidth="1"/>
    <col min="64" max="64" width="6.85546875" style="3" bestFit="1" customWidth="1"/>
    <col min="65" max="65" width="6.85546875" style="2" bestFit="1" customWidth="1"/>
    <col min="66" max="69" width="6.85546875" bestFit="1" customWidth="1"/>
    <col min="70" max="70" width="9" bestFit="1" customWidth="1"/>
    <col min="71" max="72" width="7" bestFit="1" customWidth="1"/>
    <col min="73" max="73" width="9" bestFit="1" customWidth="1"/>
    <col min="74" max="75" width="7.140625" bestFit="1" customWidth="1"/>
    <col min="76" max="76" width="7.140625" style="3" bestFit="1" customWidth="1"/>
    <col min="77" max="77" width="6.42578125" style="2" customWidth="1"/>
    <col min="78" max="83" width="6.42578125" customWidth="1"/>
    <col min="84" max="84" width="7.5703125" style="3" customWidth="1"/>
    <col min="87" max="87" width="9.42578125" bestFit="1" customWidth="1"/>
    <col min="89" max="89" width="11.85546875" customWidth="1"/>
  </cols>
  <sheetData>
    <row r="1" spans="2:84" s="1" customFormat="1" ht="15.95" customHeight="1">
      <c r="D1" s="351">
        <v>2016</v>
      </c>
      <c r="E1" s="351"/>
      <c r="F1" s="351"/>
      <c r="G1" s="351"/>
      <c r="H1" s="351"/>
      <c r="I1" s="351"/>
      <c r="J1" s="352"/>
      <c r="K1" s="355">
        <v>2017</v>
      </c>
      <c r="L1" s="351"/>
      <c r="M1" s="351"/>
      <c r="N1" s="355">
        <v>2018</v>
      </c>
      <c r="O1" s="351"/>
      <c r="P1" s="351"/>
      <c r="Q1" s="355">
        <v>2019</v>
      </c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2"/>
      <c r="AC1" s="355">
        <v>2020</v>
      </c>
      <c r="AD1" s="351"/>
      <c r="AE1" s="351"/>
      <c r="AF1" s="351"/>
      <c r="AG1" s="351"/>
      <c r="AH1" s="351"/>
      <c r="AI1" s="351"/>
      <c r="AJ1" s="351"/>
      <c r="AK1" s="351"/>
      <c r="AL1" s="351"/>
      <c r="AM1" s="351"/>
      <c r="AN1" s="352"/>
      <c r="AO1" s="355">
        <v>2021</v>
      </c>
      <c r="AP1" s="351"/>
      <c r="AQ1" s="351"/>
      <c r="AR1" s="351"/>
      <c r="AS1" s="351"/>
      <c r="AT1" s="351"/>
      <c r="AU1" s="351"/>
      <c r="AV1" s="351"/>
      <c r="AW1" s="351"/>
      <c r="AX1" s="351"/>
      <c r="AY1" s="351"/>
      <c r="AZ1" s="352"/>
      <c r="BA1" s="355">
        <v>2022</v>
      </c>
      <c r="BB1" s="351"/>
      <c r="BC1" s="351"/>
      <c r="BD1" s="351"/>
      <c r="BE1" s="351"/>
      <c r="BF1" s="351"/>
      <c r="BG1" s="351"/>
      <c r="BH1" s="351"/>
      <c r="BI1" s="351"/>
      <c r="BJ1" s="351"/>
      <c r="BK1" s="351"/>
      <c r="BL1" s="352"/>
      <c r="BM1" s="355">
        <v>2023</v>
      </c>
      <c r="BN1" s="351"/>
      <c r="BO1" s="351"/>
      <c r="BP1" s="351"/>
      <c r="BQ1" s="351"/>
      <c r="BR1" s="351"/>
      <c r="BS1" s="351"/>
      <c r="BT1" s="351"/>
      <c r="BU1" s="351"/>
      <c r="BV1" s="351"/>
      <c r="BW1" s="351"/>
      <c r="BX1" s="352"/>
      <c r="BY1" s="355">
        <v>2024</v>
      </c>
      <c r="BZ1" s="351"/>
      <c r="CA1" s="351"/>
      <c r="CB1" s="351"/>
      <c r="CC1" s="351"/>
      <c r="CD1" s="351"/>
      <c r="CE1" s="351"/>
      <c r="CF1" s="352"/>
    </row>
    <row r="2" spans="2:84" s="1" customFormat="1" ht="15.95" customHeight="1">
      <c r="D2" s="353"/>
      <c r="E2" s="353"/>
      <c r="F2" s="353"/>
      <c r="G2" s="353"/>
      <c r="H2" s="353"/>
      <c r="I2" s="353"/>
      <c r="J2" s="354"/>
      <c r="K2" s="355"/>
      <c r="L2" s="351"/>
      <c r="M2" s="351"/>
      <c r="N2" s="355"/>
      <c r="O2" s="351"/>
      <c r="P2" s="351"/>
      <c r="Q2" s="355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2"/>
      <c r="AC2" s="355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352"/>
      <c r="AO2" s="355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2"/>
      <c r="BA2" s="355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2"/>
      <c r="BM2" s="355"/>
      <c r="BN2" s="351"/>
      <c r="BO2" s="351"/>
      <c r="BP2" s="351"/>
      <c r="BQ2" s="351"/>
      <c r="BR2" s="351"/>
      <c r="BS2" s="351"/>
      <c r="BT2" s="351"/>
      <c r="BU2" s="351"/>
      <c r="BV2" s="351"/>
      <c r="BW2" s="351"/>
      <c r="BX2" s="352"/>
      <c r="BY2" s="355"/>
      <c r="BZ2" s="351"/>
      <c r="CA2" s="351"/>
      <c r="CB2" s="351"/>
      <c r="CC2" s="351"/>
      <c r="CD2" s="351"/>
      <c r="CE2" s="351"/>
      <c r="CF2" s="352"/>
    </row>
    <row r="3" spans="2:84" s="11" customFormat="1">
      <c r="D3" s="7">
        <v>6</v>
      </c>
      <c r="E3" s="7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364" t="s">
        <v>0</v>
      </c>
      <c r="L3" s="370"/>
      <c r="M3" s="365"/>
      <c r="N3" s="364" t="s">
        <v>0</v>
      </c>
      <c r="O3" s="370"/>
      <c r="P3" s="365"/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  <c r="Y3" s="7">
        <v>9</v>
      </c>
      <c r="Z3" s="7">
        <v>10</v>
      </c>
      <c r="AA3" s="7">
        <v>11</v>
      </c>
      <c r="AB3" s="7">
        <v>12</v>
      </c>
      <c r="AC3" s="7">
        <v>1</v>
      </c>
      <c r="AD3" s="7">
        <v>2</v>
      </c>
      <c r="AE3" s="7">
        <v>3</v>
      </c>
      <c r="AF3" s="7">
        <v>4</v>
      </c>
      <c r="AG3" s="7">
        <v>5</v>
      </c>
      <c r="AH3" s="7">
        <v>6</v>
      </c>
      <c r="AI3" s="7">
        <v>7</v>
      </c>
      <c r="AJ3" s="7">
        <v>8</v>
      </c>
      <c r="AK3" s="7">
        <v>9</v>
      </c>
      <c r="AL3" s="7">
        <v>10</v>
      </c>
      <c r="AM3" s="7">
        <v>11</v>
      </c>
      <c r="AN3" s="7">
        <v>12</v>
      </c>
      <c r="AO3" s="7">
        <v>1</v>
      </c>
      <c r="AP3" s="7">
        <v>2</v>
      </c>
      <c r="AQ3" s="7">
        <v>3</v>
      </c>
      <c r="AR3" s="7">
        <v>4</v>
      </c>
      <c r="AS3" s="7">
        <v>5</v>
      </c>
      <c r="AT3" s="7">
        <v>6</v>
      </c>
      <c r="AU3" s="7">
        <v>7</v>
      </c>
      <c r="AV3" s="7">
        <v>8</v>
      </c>
      <c r="AW3" s="7">
        <v>9</v>
      </c>
      <c r="AX3" s="7">
        <v>10</v>
      </c>
      <c r="AY3" s="7">
        <v>11</v>
      </c>
      <c r="AZ3" s="7">
        <v>12</v>
      </c>
      <c r="BA3" s="7">
        <v>1</v>
      </c>
      <c r="BB3" s="7">
        <v>2</v>
      </c>
      <c r="BC3" s="7">
        <v>3</v>
      </c>
      <c r="BD3" s="7">
        <v>4</v>
      </c>
      <c r="BE3" s="7">
        <v>5</v>
      </c>
      <c r="BF3" s="7">
        <v>6</v>
      </c>
      <c r="BG3" s="7">
        <v>7</v>
      </c>
      <c r="BH3" s="7">
        <v>8</v>
      </c>
      <c r="BI3" s="7">
        <v>9</v>
      </c>
      <c r="BJ3" s="7">
        <v>10</v>
      </c>
      <c r="BK3" s="7">
        <v>11</v>
      </c>
      <c r="BL3" s="7">
        <v>12</v>
      </c>
      <c r="BM3" s="7">
        <v>1</v>
      </c>
      <c r="BN3" s="7">
        <v>2</v>
      </c>
      <c r="BO3" s="7">
        <v>3</v>
      </c>
      <c r="BP3" s="7">
        <v>4</v>
      </c>
      <c r="BQ3" s="7">
        <v>5</v>
      </c>
      <c r="BR3" s="7">
        <v>6</v>
      </c>
      <c r="BS3" s="7">
        <v>7</v>
      </c>
      <c r="BT3" s="7">
        <v>8</v>
      </c>
      <c r="BU3" s="7">
        <v>9</v>
      </c>
      <c r="BV3" s="7">
        <v>10</v>
      </c>
      <c r="BW3" s="7">
        <v>11</v>
      </c>
      <c r="BX3" s="7">
        <v>12</v>
      </c>
      <c r="BY3" s="364" t="s">
        <v>1</v>
      </c>
      <c r="BZ3" s="365"/>
      <c r="CA3" s="364" t="s">
        <v>2</v>
      </c>
      <c r="CB3" s="365"/>
      <c r="CC3" s="364" t="s">
        <v>3</v>
      </c>
      <c r="CD3" s="365"/>
      <c r="CE3" s="364" t="s">
        <v>4</v>
      </c>
      <c r="CF3" s="365"/>
    </row>
    <row r="4" spans="2:84" s="1" customFormat="1" ht="17.25" customHeight="1">
      <c r="D4" s="366" t="s">
        <v>5</v>
      </c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7" t="s">
        <v>6</v>
      </c>
      <c r="AF4" s="367"/>
      <c r="AG4" s="367"/>
      <c r="AH4" s="367"/>
      <c r="AI4" s="367"/>
      <c r="AJ4" s="367"/>
      <c r="AK4" s="367"/>
      <c r="AL4" s="367"/>
      <c r="AM4" s="367"/>
      <c r="AN4" s="369" t="s">
        <v>7</v>
      </c>
      <c r="AO4" s="369"/>
      <c r="AP4" s="369"/>
      <c r="AQ4" s="12"/>
      <c r="AR4" s="12"/>
      <c r="AS4" s="12"/>
      <c r="AT4" s="12"/>
      <c r="AU4" s="368" t="s">
        <v>8</v>
      </c>
      <c r="AV4" s="368"/>
      <c r="AW4" s="12"/>
      <c r="AX4" s="12"/>
      <c r="AY4" s="12"/>
      <c r="AZ4" s="12"/>
      <c r="BA4" s="13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3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3"/>
      <c r="BZ4" s="12"/>
      <c r="CA4" s="12"/>
      <c r="CB4" s="12"/>
      <c r="CC4" s="12"/>
      <c r="CD4" s="12"/>
      <c r="CE4" s="12"/>
      <c r="CF4" s="14"/>
    </row>
    <row r="5" spans="2:84" ht="14.85" customHeight="1" outlineLevel="1">
      <c r="C5" s="340" t="s">
        <v>9</v>
      </c>
      <c r="D5" s="8"/>
      <c r="E5" s="8"/>
      <c r="F5" s="8"/>
      <c r="G5" s="8"/>
      <c r="H5" s="8"/>
      <c r="I5" s="8"/>
      <c r="J5" s="8"/>
      <c r="K5" s="25"/>
      <c r="L5" s="26"/>
      <c r="M5" s="26"/>
      <c r="N5" s="25"/>
      <c r="O5" s="26"/>
      <c r="P5" s="26"/>
      <c r="Q5" s="25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25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7"/>
      <c r="AO5" s="25"/>
      <c r="AP5" s="26"/>
      <c r="AQ5" s="26"/>
      <c r="AR5" s="26"/>
      <c r="AS5" s="26"/>
      <c r="AT5" s="26"/>
      <c r="AU5" s="190"/>
      <c r="AV5" s="26"/>
      <c r="AW5" s="26"/>
      <c r="AX5" s="26"/>
      <c r="AY5" s="26"/>
      <c r="AZ5" s="27"/>
      <c r="BA5" s="25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7"/>
      <c r="BM5" s="25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7"/>
      <c r="BY5" s="25"/>
      <c r="BZ5" s="26"/>
      <c r="CA5" s="26"/>
      <c r="CB5" s="26"/>
      <c r="CC5" s="26"/>
      <c r="CD5" s="26"/>
      <c r="CE5" s="26"/>
      <c r="CF5" s="27"/>
    </row>
    <row r="6" spans="2:84" outlineLevel="1">
      <c r="C6" s="340"/>
      <c r="D6" s="9"/>
      <c r="E6" s="9"/>
      <c r="F6" s="9"/>
      <c r="G6" s="9"/>
      <c r="H6" s="9"/>
      <c r="I6" s="9"/>
      <c r="J6" s="9"/>
      <c r="K6" s="25"/>
      <c r="L6" s="26"/>
      <c r="M6" s="26"/>
      <c r="N6" s="25"/>
      <c r="O6" s="26"/>
      <c r="P6" s="26"/>
      <c r="Q6" s="25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  <c r="AC6" s="25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7"/>
      <c r="AO6" s="25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7"/>
      <c r="BA6" s="25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7"/>
      <c r="BM6" s="25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7"/>
      <c r="BY6" s="25"/>
      <c r="BZ6" s="26"/>
      <c r="CA6" s="26"/>
      <c r="CB6" s="26"/>
      <c r="CC6" s="26"/>
      <c r="CD6" s="26"/>
      <c r="CE6" s="26"/>
      <c r="CF6" s="27"/>
    </row>
    <row r="7" spans="2:84" outlineLevel="1">
      <c r="C7" s="340"/>
      <c r="D7" s="9"/>
      <c r="E7" s="9"/>
      <c r="F7" s="9"/>
      <c r="G7" s="9"/>
      <c r="H7" s="9"/>
      <c r="I7" s="9"/>
      <c r="J7" s="9"/>
      <c r="K7" s="25"/>
      <c r="L7" s="26"/>
      <c r="M7" s="26"/>
      <c r="N7" s="25"/>
      <c r="O7" s="26"/>
      <c r="P7" s="26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  <c r="AB7" s="27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7"/>
      <c r="AO7" s="25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7"/>
      <c r="BA7" s="25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7"/>
      <c r="BM7" s="25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7"/>
      <c r="BY7" s="25"/>
      <c r="BZ7" s="26"/>
      <c r="CA7" s="26"/>
      <c r="CB7" s="26"/>
      <c r="CC7" s="26"/>
      <c r="CD7" s="26"/>
      <c r="CE7" s="26"/>
      <c r="CF7" s="27"/>
    </row>
    <row r="8" spans="2:84" outlineLevel="1">
      <c r="C8" s="340"/>
      <c r="D8" s="9"/>
      <c r="E8" s="9"/>
      <c r="F8" s="9"/>
      <c r="G8" s="9"/>
      <c r="H8" s="9"/>
      <c r="I8" s="9"/>
      <c r="J8" s="9"/>
      <c r="K8" s="25"/>
      <c r="L8" s="26"/>
      <c r="M8" s="26"/>
      <c r="N8" s="25"/>
      <c r="O8" s="26"/>
      <c r="P8" s="26"/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  <c r="AB8" s="27"/>
      <c r="AC8" s="25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7"/>
      <c r="AO8" s="25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7"/>
      <c r="BA8" s="25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7"/>
      <c r="BM8" s="25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7"/>
      <c r="BY8" s="25"/>
      <c r="BZ8" s="26"/>
      <c r="CA8" s="26"/>
      <c r="CB8" s="26"/>
      <c r="CC8" s="26"/>
      <c r="CD8" s="26"/>
      <c r="CE8" s="26"/>
      <c r="CF8" s="27"/>
    </row>
    <row r="9" spans="2:84" outlineLevel="1">
      <c r="C9" s="340"/>
      <c r="D9" s="9"/>
      <c r="E9" s="9"/>
      <c r="F9" s="9"/>
      <c r="G9" s="22"/>
      <c r="H9" s="9"/>
      <c r="I9" s="9"/>
      <c r="J9" s="9"/>
      <c r="K9" s="25"/>
      <c r="L9" s="26"/>
      <c r="M9" s="26"/>
      <c r="N9" s="25"/>
      <c r="O9" s="26"/>
      <c r="P9" s="26"/>
      <c r="Q9" s="25"/>
      <c r="R9" s="26"/>
      <c r="S9" s="26"/>
      <c r="T9" s="26"/>
      <c r="U9" s="28"/>
      <c r="V9" s="26"/>
      <c r="W9" s="26"/>
      <c r="X9" s="26"/>
      <c r="Y9" s="26"/>
      <c r="Z9" s="26"/>
      <c r="AA9" s="26"/>
      <c r="AB9" s="27"/>
      <c r="AC9" s="25"/>
      <c r="AD9" s="26"/>
      <c r="AE9" s="26"/>
      <c r="AF9" s="26"/>
      <c r="AG9" s="26"/>
      <c r="AH9" s="26"/>
      <c r="AI9" s="26"/>
      <c r="AJ9" s="26"/>
      <c r="AK9" s="28"/>
      <c r="AL9" s="26"/>
      <c r="AM9" s="26"/>
      <c r="AN9" s="27"/>
      <c r="AO9" s="25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7"/>
      <c r="BA9" s="25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  <c r="BM9" s="25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7"/>
      <c r="BY9" s="25"/>
      <c r="BZ9" s="26"/>
      <c r="CA9" s="26"/>
      <c r="CB9" s="26"/>
      <c r="CC9" s="26"/>
      <c r="CD9" s="26"/>
      <c r="CE9" s="26"/>
      <c r="CF9" s="27"/>
    </row>
    <row r="10" spans="2:84" outlineLevel="1">
      <c r="C10" s="340"/>
      <c r="D10" s="9"/>
      <c r="E10" s="9"/>
      <c r="F10" s="9"/>
      <c r="G10" s="22"/>
      <c r="H10" s="9"/>
      <c r="I10" s="9"/>
      <c r="J10" s="9"/>
      <c r="K10" s="25"/>
      <c r="L10" s="26"/>
      <c r="M10" s="26"/>
      <c r="N10" s="25"/>
      <c r="O10" s="26"/>
      <c r="P10" s="26"/>
      <c r="Q10" s="25"/>
      <c r="R10" s="26"/>
      <c r="S10" s="26"/>
      <c r="T10" s="26"/>
      <c r="U10" s="28"/>
      <c r="V10" s="26"/>
      <c r="W10" s="26"/>
      <c r="X10" s="26"/>
      <c r="Y10" s="26"/>
      <c r="Z10" s="26"/>
      <c r="AA10" s="26"/>
      <c r="AB10" s="27"/>
      <c r="AC10" s="25"/>
      <c r="AD10" s="26"/>
      <c r="AE10" s="26"/>
      <c r="AF10" s="26"/>
      <c r="AG10" s="26"/>
      <c r="AH10" s="26"/>
      <c r="AI10" s="26"/>
      <c r="AJ10" s="26"/>
      <c r="AK10" s="28"/>
      <c r="AL10" s="26"/>
      <c r="AM10" s="26"/>
      <c r="AN10" s="27"/>
      <c r="AO10" s="25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7"/>
      <c r="BA10" s="25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7"/>
      <c r="BM10" s="25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7"/>
      <c r="BY10" s="25"/>
      <c r="BZ10" s="26"/>
      <c r="CA10" s="26"/>
      <c r="CB10" s="26"/>
      <c r="CC10" s="26"/>
      <c r="CD10" s="26"/>
      <c r="CE10" s="26"/>
      <c r="CF10" s="27"/>
    </row>
    <row r="11" spans="2:84" outlineLevel="1">
      <c r="C11" s="340"/>
      <c r="D11" s="9"/>
      <c r="E11" s="9"/>
      <c r="F11" s="9"/>
      <c r="G11" s="22"/>
      <c r="H11" s="9"/>
      <c r="I11" s="9"/>
      <c r="J11" s="9"/>
      <c r="K11" s="25"/>
      <c r="L11" s="26"/>
      <c r="M11" s="26"/>
      <c r="N11" s="25"/>
      <c r="O11" s="26"/>
      <c r="P11" s="26"/>
      <c r="Q11" s="25"/>
      <c r="R11" s="26"/>
      <c r="S11" s="26"/>
      <c r="T11" s="26"/>
      <c r="U11" s="28"/>
      <c r="V11" s="26"/>
      <c r="W11" s="26"/>
      <c r="X11" s="26"/>
      <c r="Y11" s="26"/>
      <c r="Z11" s="26"/>
      <c r="AA11" s="26"/>
      <c r="AB11" s="27"/>
      <c r="AC11" s="25"/>
      <c r="AD11" s="26"/>
      <c r="AE11" s="26"/>
      <c r="AF11" s="26"/>
      <c r="AG11" s="26"/>
      <c r="AH11" s="26"/>
      <c r="AI11" s="26"/>
      <c r="AJ11" s="26"/>
      <c r="AK11" s="28"/>
      <c r="AL11" s="26"/>
      <c r="AM11" s="26"/>
      <c r="AN11" s="27"/>
      <c r="AO11" s="25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7"/>
      <c r="BA11" s="25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  <c r="BM11" s="25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7"/>
      <c r="BY11" s="25"/>
      <c r="BZ11" s="26"/>
      <c r="CA11" s="26"/>
      <c r="CB11" s="26"/>
      <c r="CC11" s="26"/>
      <c r="CD11" s="26"/>
      <c r="CE11" s="26"/>
      <c r="CF11" s="27"/>
    </row>
    <row r="12" spans="2:84" outlineLevel="1">
      <c r="C12" s="340"/>
      <c r="D12" s="9"/>
      <c r="E12" s="9"/>
      <c r="F12" s="9"/>
      <c r="G12" s="22"/>
      <c r="H12" s="9"/>
      <c r="I12" s="9"/>
      <c r="J12" s="9"/>
      <c r="K12" s="25"/>
      <c r="L12" s="26"/>
      <c r="M12" s="26"/>
      <c r="N12" s="25"/>
      <c r="O12" s="26"/>
      <c r="P12" s="26"/>
      <c r="Q12" s="25"/>
      <c r="R12" s="26"/>
      <c r="S12" s="26"/>
      <c r="T12" s="26"/>
      <c r="U12" s="28"/>
      <c r="V12" s="26"/>
      <c r="W12" s="26"/>
      <c r="X12" s="26"/>
      <c r="Y12" s="26"/>
      <c r="Z12" s="26"/>
      <c r="AA12" s="26"/>
      <c r="AB12" s="27"/>
      <c r="AC12" s="25"/>
      <c r="AD12" s="26"/>
      <c r="AE12" s="26"/>
      <c r="AF12" s="26"/>
      <c r="AG12" s="26"/>
      <c r="AH12" s="26"/>
      <c r="AI12" s="26"/>
      <c r="AJ12" s="26"/>
      <c r="AK12" s="28"/>
      <c r="AL12" s="26"/>
      <c r="AM12" s="26"/>
      <c r="AN12" s="27"/>
      <c r="AO12" s="25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7"/>
      <c r="BA12" s="25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  <c r="BM12" s="25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7"/>
      <c r="BY12" s="25"/>
      <c r="BZ12" s="26"/>
      <c r="CA12" s="26"/>
      <c r="CB12" s="26"/>
      <c r="CC12" s="26"/>
      <c r="CD12" s="26"/>
      <c r="CE12" s="26"/>
      <c r="CF12" s="27"/>
    </row>
    <row r="13" spans="2:84" outlineLevel="1">
      <c r="C13" s="340"/>
      <c r="D13" s="9"/>
      <c r="E13" s="9"/>
      <c r="F13" s="9"/>
      <c r="G13" s="22"/>
      <c r="H13" s="9"/>
      <c r="I13" s="9"/>
      <c r="J13" s="9"/>
      <c r="K13" s="25"/>
      <c r="L13" s="26"/>
      <c r="M13" s="26"/>
      <c r="N13" s="25"/>
      <c r="O13" s="26"/>
      <c r="P13" s="26"/>
      <c r="Q13" s="25"/>
      <c r="R13" s="26"/>
      <c r="S13" s="26"/>
      <c r="T13" s="26"/>
      <c r="U13" s="28"/>
      <c r="V13" s="26"/>
      <c r="W13" s="26"/>
      <c r="X13" s="26"/>
      <c r="Y13" s="26"/>
      <c r="Z13" s="26"/>
      <c r="AA13" s="26"/>
      <c r="AB13" s="27"/>
      <c r="AC13" s="25"/>
      <c r="AD13" s="26"/>
      <c r="AE13" s="26"/>
      <c r="AF13" s="26"/>
      <c r="AG13" s="26"/>
      <c r="AH13" s="26"/>
      <c r="AI13" s="26"/>
      <c r="AJ13" s="26"/>
      <c r="AK13" s="28"/>
      <c r="AL13" s="26"/>
      <c r="AM13" s="26"/>
      <c r="AN13" s="27"/>
      <c r="AO13" s="25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7"/>
      <c r="BA13" s="25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7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7"/>
      <c r="BY13" s="25"/>
      <c r="BZ13" s="26"/>
      <c r="CA13" s="26"/>
      <c r="CB13" s="26"/>
      <c r="CC13" s="26"/>
      <c r="CD13" s="26"/>
      <c r="CE13" s="26"/>
      <c r="CF13" s="27"/>
    </row>
    <row r="14" spans="2:84" ht="6" customHeight="1">
      <c r="C14" s="16"/>
      <c r="D14" s="17"/>
      <c r="E14" s="17"/>
      <c r="F14" s="17"/>
      <c r="G14" s="18"/>
      <c r="H14" s="19"/>
      <c r="I14" s="19"/>
      <c r="J14" s="19"/>
      <c r="K14" s="19"/>
      <c r="L14" s="19"/>
      <c r="M14" s="19"/>
      <c r="N14" s="21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N14"/>
      <c r="AO14"/>
    </row>
    <row r="15" spans="2:84" ht="15" customHeight="1" outlineLevel="2">
      <c r="B15" s="341" t="s">
        <v>10</v>
      </c>
      <c r="C15" s="342" t="s">
        <v>11</v>
      </c>
      <c r="D15" s="342"/>
      <c r="E15" s="342"/>
      <c r="F15" s="343"/>
      <c r="G15" s="344" t="s">
        <v>12</v>
      </c>
      <c r="H15" s="324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5"/>
      <c r="AJ15" s="5"/>
      <c r="AK15" s="29"/>
      <c r="AL15" s="5"/>
      <c r="AM15" s="5"/>
      <c r="AN15" s="6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4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6"/>
      <c r="BM15" s="4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6"/>
      <c r="BY15" s="4"/>
      <c r="BZ15" s="5"/>
      <c r="CA15" s="5"/>
      <c r="CB15" s="5"/>
      <c r="CC15" s="5"/>
      <c r="CD15" s="5"/>
      <c r="CE15" s="5"/>
      <c r="CF15" s="6"/>
    </row>
    <row r="16" spans="2:84" outlineLevel="2">
      <c r="B16" s="341"/>
      <c r="C16" s="342"/>
      <c r="D16" s="342"/>
      <c r="E16" s="342"/>
      <c r="F16" s="343"/>
      <c r="G16" s="345" t="s">
        <v>13</v>
      </c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5"/>
      <c r="AJ16" s="5"/>
      <c r="AK16" s="29"/>
      <c r="AL16" s="5"/>
      <c r="AM16" s="5"/>
      <c r="AN16" s="6"/>
      <c r="AO16" s="4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4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6"/>
      <c r="BM16" s="4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6"/>
      <c r="BY16" s="4"/>
      <c r="BZ16" s="5"/>
      <c r="CA16" s="5"/>
      <c r="CB16" s="5"/>
      <c r="CC16" s="5"/>
      <c r="CD16" s="5"/>
      <c r="CE16" s="5"/>
      <c r="CF16" s="6"/>
    </row>
    <row r="17" spans="2:89" ht="7.5" customHeight="1" outlineLevel="2">
      <c r="B17" s="341"/>
      <c r="C17" s="16"/>
      <c r="D17" s="17"/>
      <c r="E17" s="17"/>
      <c r="F17" s="17"/>
      <c r="G17" s="18"/>
      <c r="H17" s="19"/>
      <c r="I17" s="19"/>
      <c r="J17" s="19"/>
      <c r="K17" s="19"/>
      <c r="L17" s="19"/>
      <c r="M17" s="19"/>
      <c r="U17" s="30"/>
      <c r="AN17"/>
      <c r="AO17"/>
    </row>
    <row r="18" spans="2:89" ht="14.85" customHeight="1" outlineLevel="2">
      <c r="B18" s="341"/>
      <c r="C18" s="346" t="s">
        <v>14</v>
      </c>
      <c r="D18" s="346"/>
      <c r="E18" s="346"/>
      <c r="F18" s="346"/>
      <c r="G18" s="325" t="s">
        <v>15</v>
      </c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4" t="s">
        <v>16</v>
      </c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7" t="s">
        <v>17</v>
      </c>
      <c r="AN18" s="327"/>
      <c r="AO18" s="327"/>
      <c r="AP18" s="327"/>
      <c r="AQ18" s="327"/>
      <c r="AR18" s="327"/>
      <c r="AS18" s="327"/>
      <c r="AT18" s="327"/>
      <c r="AU18" s="327"/>
      <c r="AV18" s="327"/>
      <c r="AW18" s="316" t="s">
        <v>18</v>
      </c>
      <c r="AX18" s="317"/>
      <c r="AY18" s="317"/>
      <c r="AZ18" s="317"/>
      <c r="BA18" s="317"/>
      <c r="BB18" s="318"/>
      <c r="BC18" s="5"/>
      <c r="BD18" s="5"/>
      <c r="BE18" s="5"/>
      <c r="BF18" s="5"/>
      <c r="BG18" s="5"/>
      <c r="BH18" s="5"/>
      <c r="BI18" s="5"/>
      <c r="BJ18" s="5"/>
      <c r="BK18" s="5"/>
      <c r="BL18" s="6"/>
      <c r="BM18" s="4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6"/>
      <c r="BY18" s="4"/>
      <c r="BZ18" s="5"/>
      <c r="CA18" s="5"/>
      <c r="CB18" s="5"/>
      <c r="CC18" s="5"/>
      <c r="CD18" s="5"/>
      <c r="CE18" s="5"/>
      <c r="CF18" s="6"/>
    </row>
    <row r="19" spans="2:89" outlineLevel="2">
      <c r="B19" s="341"/>
      <c r="C19" s="346"/>
      <c r="D19" s="346"/>
      <c r="E19" s="346"/>
      <c r="F19" s="346"/>
      <c r="G19" s="315" t="s">
        <v>13</v>
      </c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  <c r="AP19" s="315"/>
      <c r="AQ19" s="315"/>
      <c r="AR19" s="315"/>
      <c r="AS19" s="315"/>
      <c r="AT19" s="315"/>
      <c r="AU19" s="315"/>
      <c r="AV19" s="315"/>
      <c r="AW19" s="319"/>
      <c r="AX19" s="238"/>
      <c r="AY19" s="238"/>
      <c r="AZ19" s="238"/>
      <c r="BA19" s="238"/>
      <c r="BB19" s="320"/>
      <c r="BC19" s="5"/>
      <c r="BD19" s="5"/>
      <c r="BE19" s="5"/>
      <c r="BF19" s="5"/>
      <c r="BG19" s="5"/>
      <c r="BH19" s="5"/>
      <c r="BI19" s="5"/>
      <c r="BJ19" s="5"/>
      <c r="BK19" s="5"/>
      <c r="BL19" s="6"/>
      <c r="BM19" s="4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6"/>
      <c r="BY19" s="4"/>
      <c r="BZ19" s="5"/>
      <c r="CA19" s="5"/>
      <c r="CB19" s="5"/>
      <c r="CC19" s="5"/>
      <c r="CD19" s="5"/>
      <c r="CE19" s="5"/>
      <c r="CF19" s="6"/>
    </row>
    <row r="20" spans="2:89" outlineLevel="2">
      <c r="B20" s="341"/>
      <c r="C20" s="346"/>
      <c r="D20" s="346"/>
      <c r="E20" s="346"/>
      <c r="F20" s="346"/>
      <c r="G20" s="10"/>
      <c r="H20" s="10"/>
      <c r="I20" s="10"/>
      <c r="J20" s="10"/>
      <c r="K20" s="4"/>
      <c r="L20" s="5"/>
      <c r="M20" s="5"/>
      <c r="N20" s="4"/>
      <c r="O20" s="5"/>
      <c r="P20" s="5"/>
      <c r="Q20" s="4"/>
      <c r="R20" s="5"/>
      <c r="S20" s="5"/>
      <c r="T20" s="5"/>
      <c r="U20" s="348" t="s">
        <v>19</v>
      </c>
      <c r="V20" s="349"/>
      <c r="W20" s="349"/>
      <c r="X20" s="349"/>
      <c r="Y20" s="349"/>
      <c r="Z20" s="349"/>
      <c r="AA20" s="349"/>
      <c r="AB20" s="349"/>
      <c r="AC20" s="349"/>
      <c r="AD20" s="349"/>
      <c r="AE20" s="349"/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21"/>
      <c r="AX20" s="322"/>
      <c r="AY20" s="322"/>
      <c r="AZ20" s="322"/>
      <c r="BA20" s="322"/>
      <c r="BB20" s="323"/>
      <c r="BC20" s="5"/>
      <c r="BD20" s="5"/>
      <c r="BE20" s="5"/>
      <c r="BF20" s="5"/>
      <c r="BG20" s="5"/>
      <c r="BH20" s="5"/>
      <c r="BI20" s="5"/>
      <c r="BJ20" s="5"/>
      <c r="BK20" s="5"/>
      <c r="BL20" s="6"/>
      <c r="BM20" s="4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6"/>
      <c r="BY20" s="4"/>
      <c r="BZ20" s="5"/>
      <c r="CA20" s="5"/>
      <c r="CB20" s="5"/>
      <c r="CC20" s="5"/>
      <c r="CD20" s="5"/>
      <c r="CE20" s="5"/>
      <c r="CF20" s="6"/>
    </row>
    <row r="21" spans="2:89" ht="7.5" customHeight="1" outlineLevel="2">
      <c r="B21" s="341"/>
      <c r="C21" s="24"/>
      <c r="D21" s="17"/>
      <c r="E21" s="17"/>
      <c r="F21" s="17"/>
      <c r="G21" s="20"/>
      <c r="H21" s="17"/>
      <c r="I21" s="17"/>
      <c r="J21" s="17"/>
      <c r="U21" s="30"/>
      <c r="AJ21" s="31"/>
    </row>
    <row r="22" spans="2:89" ht="14.85" customHeight="1" outlineLevel="2">
      <c r="B22" s="341"/>
      <c r="C22" s="346" t="s">
        <v>20</v>
      </c>
      <c r="D22" s="346"/>
      <c r="E22" s="346"/>
      <c r="F22" s="346"/>
      <c r="G22" s="325" t="s">
        <v>15</v>
      </c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4" t="s">
        <v>21</v>
      </c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24"/>
      <c r="AH22" s="324"/>
      <c r="AI22" s="324"/>
      <c r="AJ22" s="324"/>
      <c r="AK22" s="327" t="s">
        <v>22</v>
      </c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234" t="s">
        <v>18</v>
      </c>
      <c r="BE22" s="235"/>
      <c r="BF22" s="235"/>
      <c r="BG22" s="235"/>
      <c r="BH22" s="235"/>
      <c r="BI22" s="236"/>
      <c r="BJ22" s="5"/>
      <c r="BK22" s="5"/>
      <c r="BL22" s="6"/>
      <c r="BM22" s="4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6"/>
      <c r="BY22" s="4"/>
      <c r="BZ22" s="5"/>
      <c r="CA22" s="5"/>
      <c r="CB22" s="5"/>
      <c r="CC22" s="5"/>
      <c r="CD22" s="5"/>
      <c r="CE22" s="5"/>
      <c r="CF22" s="6"/>
    </row>
    <row r="23" spans="2:89" outlineLevel="2">
      <c r="B23" s="341"/>
      <c r="C23" s="346"/>
      <c r="D23" s="346"/>
      <c r="E23" s="346"/>
      <c r="F23" s="346"/>
      <c r="G23" s="10"/>
      <c r="H23" s="10"/>
      <c r="I23" s="10"/>
      <c r="J23" s="10"/>
      <c r="K23" s="4"/>
      <c r="L23" s="5"/>
      <c r="M23" s="5"/>
      <c r="N23" s="4"/>
      <c r="O23" s="5"/>
      <c r="P23" s="5"/>
      <c r="Q23" s="4"/>
      <c r="R23" s="5"/>
      <c r="S23" s="5"/>
      <c r="T23" s="5"/>
      <c r="U23" s="348" t="s">
        <v>23</v>
      </c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  <c r="AY23" s="349"/>
      <c r="AZ23" s="349"/>
      <c r="BA23" s="349"/>
      <c r="BB23" s="349"/>
      <c r="BC23" s="349"/>
      <c r="BD23" s="237"/>
      <c r="BE23" s="238"/>
      <c r="BF23" s="238"/>
      <c r="BG23" s="238"/>
      <c r="BH23" s="238"/>
      <c r="BI23" s="239"/>
      <c r="BJ23" s="5"/>
      <c r="BK23" s="5"/>
      <c r="BL23" s="6"/>
      <c r="BM23" s="4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6"/>
      <c r="BY23" s="4"/>
      <c r="BZ23" s="5"/>
      <c r="CA23" s="5"/>
      <c r="CB23" s="5"/>
      <c r="CC23" s="5"/>
      <c r="CD23" s="5"/>
      <c r="CE23" s="5"/>
      <c r="CF23" s="6"/>
    </row>
    <row r="24" spans="2:89" outlineLevel="2">
      <c r="B24" s="341"/>
      <c r="C24" s="346"/>
      <c r="D24" s="346"/>
      <c r="E24" s="346"/>
      <c r="F24" s="346"/>
      <c r="G24" s="315" t="s">
        <v>24</v>
      </c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237"/>
      <c r="BE24" s="238"/>
      <c r="BF24" s="238"/>
      <c r="BG24" s="238"/>
      <c r="BH24" s="238"/>
      <c r="BI24" s="239"/>
      <c r="BJ24" s="5"/>
      <c r="BK24" s="5"/>
      <c r="BL24" s="6"/>
      <c r="BM24" s="4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6"/>
      <c r="BY24" s="4"/>
      <c r="BZ24" s="5"/>
      <c r="CA24" s="5"/>
      <c r="CB24" s="5"/>
      <c r="CC24" s="5"/>
      <c r="CD24" s="5"/>
      <c r="CE24" s="5"/>
      <c r="CF24" s="6"/>
    </row>
    <row r="25" spans="2:89" outlineLevel="2">
      <c r="B25" s="341"/>
      <c r="C25" s="346"/>
      <c r="D25" s="346"/>
      <c r="E25" s="346"/>
      <c r="F25" s="346"/>
      <c r="G25" s="326" t="s">
        <v>25</v>
      </c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26"/>
      <c r="AU25" s="326"/>
      <c r="AV25" s="326"/>
      <c r="AW25" s="326"/>
      <c r="AX25" s="326"/>
      <c r="AY25" s="326"/>
      <c r="AZ25" s="326"/>
      <c r="BA25" s="326"/>
      <c r="BB25" s="326"/>
      <c r="BC25" s="326"/>
      <c r="BD25" s="240"/>
      <c r="BE25" s="241"/>
      <c r="BF25" s="241"/>
      <c r="BG25" s="241"/>
      <c r="BH25" s="241"/>
      <c r="BI25" s="242"/>
      <c r="BJ25" s="5"/>
      <c r="BK25" s="5"/>
      <c r="BL25" s="6"/>
      <c r="BM25" s="4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6"/>
      <c r="BY25" s="4"/>
      <c r="BZ25" s="5"/>
      <c r="CA25" s="5"/>
      <c r="CB25" s="5"/>
      <c r="CC25" s="5"/>
      <c r="CD25" s="5"/>
      <c r="CE25" s="5"/>
      <c r="CF25" s="6"/>
    </row>
    <row r="26" spans="2:89" ht="6" customHeight="1" outlineLevel="2">
      <c r="B26" s="341"/>
      <c r="C26" s="23"/>
      <c r="D26" s="17"/>
      <c r="E26" s="17"/>
      <c r="F26" s="17"/>
      <c r="G26" s="18"/>
      <c r="H26" s="19"/>
      <c r="I26" s="19"/>
      <c r="J26" s="19"/>
      <c r="K26" s="19"/>
      <c r="L26" s="19"/>
      <c r="M26" s="19"/>
      <c r="U26" s="30"/>
      <c r="AJ26" s="31"/>
      <c r="AN26"/>
      <c r="AO26"/>
    </row>
    <row r="27" spans="2:89" ht="14.85" customHeight="1" outlineLevel="2">
      <c r="B27" s="341"/>
      <c r="C27" s="346" t="s">
        <v>26</v>
      </c>
      <c r="D27" s="346"/>
      <c r="E27" s="346"/>
      <c r="F27" s="347"/>
      <c r="G27" s="325" t="s">
        <v>15</v>
      </c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4" t="s">
        <v>21</v>
      </c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7" t="s">
        <v>27</v>
      </c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234" t="s">
        <v>18</v>
      </c>
      <c r="BM27" s="235"/>
      <c r="BN27" s="235"/>
      <c r="BO27" s="235"/>
      <c r="BP27" s="235"/>
      <c r="BQ27" s="236"/>
      <c r="BR27" s="5"/>
      <c r="BS27" s="5"/>
      <c r="BT27" s="5"/>
      <c r="BU27" s="5"/>
      <c r="BV27" s="5"/>
      <c r="BW27" s="5"/>
      <c r="BX27" s="6"/>
      <c r="BY27" s="4"/>
      <c r="BZ27" s="5"/>
      <c r="CA27" s="5"/>
      <c r="CB27" s="5"/>
      <c r="CC27" s="5"/>
      <c r="CD27" s="5"/>
      <c r="CE27" s="5"/>
      <c r="CF27" s="6"/>
      <c r="CK27" s="32">
        <v>42608</v>
      </c>
    </row>
    <row r="28" spans="2:89" outlineLevel="2">
      <c r="B28" s="341"/>
      <c r="C28" s="346"/>
      <c r="D28" s="346"/>
      <c r="E28" s="346"/>
      <c r="F28" s="347"/>
      <c r="G28" s="15"/>
      <c r="H28" s="10"/>
      <c r="I28" s="10"/>
      <c r="J28" s="10"/>
      <c r="K28" s="4"/>
      <c r="L28" s="5"/>
      <c r="M28" s="5"/>
      <c r="N28" s="4"/>
      <c r="O28" s="5"/>
      <c r="P28" s="5"/>
      <c r="Q28" s="4"/>
      <c r="R28" s="5"/>
      <c r="S28" s="5"/>
      <c r="T28" s="5"/>
      <c r="U28" s="348" t="s">
        <v>28</v>
      </c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  <c r="BI28" s="349"/>
      <c r="BJ28" s="349"/>
      <c r="BK28" s="349"/>
      <c r="BL28" s="237"/>
      <c r="BM28" s="238"/>
      <c r="BN28" s="238"/>
      <c r="BO28" s="238"/>
      <c r="BP28" s="238"/>
      <c r="BQ28" s="239"/>
      <c r="BR28" s="5"/>
      <c r="BS28" s="5"/>
      <c r="BT28" s="5"/>
      <c r="BU28" s="5"/>
      <c r="BV28" s="5"/>
      <c r="BW28" s="5"/>
      <c r="BX28" s="6"/>
      <c r="BY28" s="4"/>
      <c r="BZ28" s="5"/>
      <c r="CA28" s="5"/>
      <c r="CB28" s="5"/>
      <c r="CC28" s="5"/>
      <c r="CD28" s="5"/>
      <c r="CE28" s="5"/>
      <c r="CF28" s="6"/>
      <c r="CK28" s="32">
        <f>EDATE(CK27,46)</f>
        <v>44008</v>
      </c>
    </row>
    <row r="29" spans="2:89" outlineLevel="2">
      <c r="B29" s="341"/>
      <c r="C29" s="346"/>
      <c r="D29" s="346"/>
      <c r="E29" s="346"/>
      <c r="F29" s="347"/>
      <c r="G29" s="345" t="s">
        <v>29</v>
      </c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237"/>
      <c r="BM29" s="238"/>
      <c r="BN29" s="238"/>
      <c r="BO29" s="238"/>
      <c r="BP29" s="238"/>
      <c r="BQ29" s="239"/>
      <c r="BR29" s="5"/>
      <c r="BS29" s="5"/>
      <c r="BT29" s="5"/>
      <c r="BU29" s="5"/>
      <c r="BV29" s="5"/>
      <c r="BW29" s="5"/>
      <c r="BX29" s="6"/>
      <c r="BY29" s="4"/>
      <c r="BZ29" s="5"/>
      <c r="CA29" s="5"/>
      <c r="CB29" s="5"/>
      <c r="CC29" s="5"/>
      <c r="CD29" s="5"/>
      <c r="CE29" s="5"/>
      <c r="CF29" s="6"/>
    </row>
    <row r="30" spans="2:89" ht="14.85" customHeight="1" outlineLevel="2">
      <c r="B30" s="341"/>
      <c r="C30" s="346"/>
      <c r="D30" s="346"/>
      <c r="E30" s="346"/>
      <c r="F30" s="347"/>
      <c r="G30" s="350" t="s">
        <v>25</v>
      </c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26"/>
      <c r="AU30" s="326"/>
      <c r="AV30" s="326"/>
      <c r="AW30" s="326"/>
      <c r="AX30" s="326"/>
      <c r="AY30" s="326"/>
      <c r="AZ30" s="326"/>
      <c r="BA30" s="326"/>
      <c r="BB30" s="326"/>
      <c r="BC30" s="326"/>
      <c r="BD30" s="326"/>
      <c r="BE30" s="326"/>
      <c r="BF30" s="326"/>
      <c r="BG30" s="326"/>
      <c r="BH30" s="326"/>
      <c r="BI30" s="326"/>
      <c r="BJ30" s="326"/>
      <c r="BK30" s="326"/>
      <c r="BL30" s="240"/>
      <c r="BM30" s="241"/>
      <c r="BN30" s="241"/>
      <c r="BO30" s="241"/>
      <c r="BP30" s="241"/>
      <c r="BQ30" s="242"/>
      <c r="BR30" s="5"/>
      <c r="BS30" s="5"/>
      <c r="BT30" s="5"/>
      <c r="BU30" s="5"/>
      <c r="BV30" s="5"/>
      <c r="BW30" s="5"/>
      <c r="BX30" s="6"/>
      <c r="BY30" s="4"/>
      <c r="BZ30" s="5"/>
      <c r="CA30" s="5"/>
      <c r="CB30" s="5"/>
      <c r="CC30" s="5"/>
      <c r="CD30" s="5"/>
      <c r="CE30" s="5"/>
      <c r="CF30" s="6"/>
    </row>
    <row r="31" spans="2:89" ht="7.5" customHeight="1" outlineLevel="2">
      <c r="B31" s="341"/>
      <c r="C31" s="23"/>
      <c r="D31" s="17"/>
      <c r="E31" s="17"/>
      <c r="F31" s="17"/>
      <c r="G31" s="18"/>
      <c r="H31" s="19"/>
      <c r="I31" s="19"/>
      <c r="J31" s="19"/>
      <c r="K31" s="19"/>
      <c r="L31" s="19"/>
      <c r="M31" s="19"/>
      <c r="U31" s="30"/>
      <c r="AJ31" s="31"/>
      <c r="AN31"/>
      <c r="AO31"/>
    </row>
    <row r="32" spans="2:89" ht="14.85" customHeight="1" outlineLevel="2">
      <c r="B32" s="341"/>
      <c r="C32" s="346" t="s">
        <v>30</v>
      </c>
      <c r="D32" s="346"/>
      <c r="E32" s="346"/>
      <c r="F32" s="347"/>
      <c r="G32" s="325" t="s">
        <v>15</v>
      </c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4" t="s">
        <v>21</v>
      </c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  <c r="AK32" s="327" t="s">
        <v>31</v>
      </c>
      <c r="AL32" s="327"/>
      <c r="AM32" s="327"/>
      <c r="AN32" s="327"/>
      <c r="AO32" s="327"/>
      <c r="AP32" s="327"/>
      <c r="AQ32" s="327"/>
      <c r="AR32" s="327"/>
      <c r="AS32" s="327"/>
      <c r="AT32" s="327"/>
      <c r="AU32" s="327"/>
      <c r="AV32" s="327"/>
      <c r="AW32" s="327"/>
      <c r="AX32" s="327"/>
      <c r="AY32" s="327"/>
      <c r="AZ32" s="327"/>
      <c r="BA32" s="327"/>
      <c r="BB32" s="327"/>
      <c r="BC32" s="327"/>
      <c r="BD32" s="327"/>
      <c r="BE32" s="327"/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/>
      <c r="BS32" s="234" t="s">
        <v>18</v>
      </c>
      <c r="BT32" s="235"/>
      <c r="BU32" s="235"/>
      <c r="BV32" s="235"/>
      <c r="BW32" s="235"/>
      <c r="BX32" s="236"/>
      <c r="BY32" s="4"/>
      <c r="BZ32" s="5"/>
      <c r="CA32" s="5"/>
      <c r="CB32" s="5"/>
      <c r="CC32" s="5"/>
      <c r="CD32" s="5"/>
      <c r="CE32" s="5"/>
      <c r="CF32" s="6"/>
    </row>
    <row r="33" spans="2:88" outlineLevel="2">
      <c r="B33" s="341"/>
      <c r="C33" s="346"/>
      <c r="D33" s="346"/>
      <c r="E33" s="346"/>
      <c r="F33" s="347"/>
      <c r="G33" s="15"/>
      <c r="H33" s="10"/>
      <c r="I33" s="10"/>
      <c r="J33" s="10"/>
      <c r="K33" s="4"/>
      <c r="L33" s="5"/>
      <c r="M33" s="5"/>
      <c r="N33" s="4"/>
      <c r="O33" s="5"/>
      <c r="P33" s="5"/>
      <c r="Q33" s="4"/>
      <c r="R33" s="5"/>
      <c r="S33" s="5"/>
      <c r="T33" s="5"/>
      <c r="U33" s="348" t="s">
        <v>32</v>
      </c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49"/>
      <c r="BK33" s="349"/>
      <c r="BL33" s="349"/>
      <c r="BM33" s="349"/>
      <c r="BN33" s="349"/>
      <c r="BO33" s="349"/>
      <c r="BP33" s="349"/>
      <c r="BQ33" s="349"/>
      <c r="BR33" s="349"/>
      <c r="BS33" s="237"/>
      <c r="BT33" s="238"/>
      <c r="BU33" s="238"/>
      <c r="BV33" s="238"/>
      <c r="BW33" s="238"/>
      <c r="BX33" s="239"/>
      <c r="BY33" s="4"/>
      <c r="BZ33" s="5"/>
      <c r="CA33" s="5"/>
      <c r="CB33" s="5"/>
      <c r="CC33" s="5"/>
      <c r="CD33" s="5"/>
      <c r="CE33" s="5"/>
      <c r="CF33" s="6"/>
    </row>
    <row r="34" spans="2:88" outlineLevel="2">
      <c r="B34" s="341"/>
      <c r="C34" s="346"/>
      <c r="D34" s="346"/>
      <c r="E34" s="346"/>
      <c r="F34" s="347"/>
      <c r="G34" s="345" t="s">
        <v>33</v>
      </c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237"/>
      <c r="BT34" s="238"/>
      <c r="BU34" s="238"/>
      <c r="BV34" s="238"/>
      <c r="BW34" s="238"/>
      <c r="BX34" s="239"/>
      <c r="BY34" s="4"/>
      <c r="BZ34" s="5"/>
      <c r="CA34" s="5"/>
      <c r="CB34" s="5"/>
      <c r="CC34" s="5"/>
      <c r="CD34" s="5"/>
      <c r="CE34" s="5"/>
      <c r="CF34" s="6"/>
    </row>
    <row r="35" spans="2:88" ht="14.85" customHeight="1" outlineLevel="2">
      <c r="B35" s="341"/>
      <c r="C35" s="346"/>
      <c r="D35" s="346"/>
      <c r="E35" s="346"/>
      <c r="F35" s="347"/>
      <c r="G35" s="350" t="s">
        <v>25</v>
      </c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6"/>
      <c r="BG35" s="326"/>
      <c r="BH35" s="326"/>
      <c r="BI35" s="326"/>
      <c r="BJ35" s="326"/>
      <c r="BK35" s="326"/>
      <c r="BL35" s="326"/>
      <c r="BM35" s="326"/>
      <c r="BN35" s="326"/>
      <c r="BO35" s="326"/>
      <c r="BP35" s="326"/>
      <c r="BQ35" s="326"/>
      <c r="BR35" s="326"/>
      <c r="BS35" s="240"/>
      <c r="BT35" s="241"/>
      <c r="BU35" s="241"/>
      <c r="BV35" s="241"/>
      <c r="BW35" s="241"/>
      <c r="BX35" s="242"/>
      <c r="BY35" s="4"/>
      <c r="BZ35" s="5"/>
      <c r="CA35" s="5"/>
      <c r="CB35" s="5"/>
      <c r="CC35" s="5"/>
      <c r="CD35" s="5"/>
      <c r="CE35" s="5"/>
      <c r="CF35" s="6"/>
    </row>
    <row r="36" spans="2:88" ht="7.5" customHeight="1" outlineLevel="1">
      <c r="B36" s="341"/>
      <c r="C36" s="23"/>
      <c r="D36" s="17"/>
      <c r="E36" s="17"/>
      <c r="F36" s="17"/>
      <c r="G36" s="18"/>
      <c r="H36" s="19"/>
      <c r="I36" s="19"/>
      <c r="J36" s="19"/>
      <c r="K36" s="19"/>
      <c r="L36" s="19"/>
      <c r="M36" s="19"/>
      <c r="U36" s="30"/>
      <c r="AJ36" s="31"/>
      <c r="AN36"/>
      <c r="AO36"/>
    </row>
    <row r="37" spans="2:88" ht="14.85" customHeight="1" outlineLevel="1">
      <c r="B37" s="341"/>
      <c r="C37" s="371" t="s">
        <v>34</v>
      </c>
      <c r="D37" s="371"/>
      <c r="E37" s="371"/>
      <c r="F37" s="372"/>
      <c r="G37" s="325" t="s">
        <v>15</v>
      </c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4" t="s">
        <v>21</v>
      </c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  <c r="AG37" s="324"/>
      <c r="AH37" s="324"/>
      <c r="AI37" s="324"/>
      <c r="AJ37" s="324"/>
      <c r="AK37" s="327" t="s">
        <v>35</v>
      </c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27"/>
      <c r="BU37" s="327"/>
      <c r="BV37" s="327"/>
      <c r="BW37" s="327"/>
      <c r="BX37" s="327"/>
      <c r="BY37" s="327"/>
      <c r="BZ37" s="327"/>
      <c r="CA37" s="327"/>
      <c r="CB37" s="327"/>
      <c r="CC37" s="5"/>
      <c r="CD37" s="5"/>
      <c r="CE37" s="5"/>
      <c r="CF37" s="6"/>
    </row>
    <row r="38" spans="2:88" outlineLevel="1">
      <c r="B38" s="341"/>
      <c r="C38" s="371"/>
      <c r="D38" s="371"/>
      <c r="E38" s="371"/>
      <c r="F38" s="372"/>
      <c r="G38" s="15"/>
      <c r="H38" s="10"/>
      <c r="I38" s="10"/>
      <c r="J38" s="10"/>
      <c r="K38" s="4"/>
      <c r="L38" s="5"/>
      <c r="M38" s="5"/>
      <c r="N38" s="4"/>
      <c r="O38" s="5"/>
      <c r="P38" s="5"/>
      <c r="Q38" s="4"/>
      <c r="R38" s="5"/>
      <c r="S38" s="5"/>
      <c r="T38" s="5"/>
      <c r="U38" s="348" t="s">
        <v>36</v>
      </c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  <c r="BF38" s="349"/>
      <c r="BG38" s="349"/>
      <c r="BH38" s="349"/>
      <c r="BI38" s="349"/>
      <c r="BJ38" s="349"/>
      <c r="BK38" s="349"/>
      <c r="BL38" s="349"/>
      <c r="BM38" s="349"/>
      <c r="BN38" s="349"/>
      <c r="BO38" s="349"/>
      <c r="BP38" s="349"/>
      <c r="BQ38" s="349"/>
      <c r="BR38" s="349"/>
      <c r="BS38" s="349"/>
      <c r="BT38" s="349"/>
      <c r="BU38" s="349"/>
      <c r="BV38" s="349"/>
      <c r="BW38" s="349"/>
      <c r="BX38" s="349"/>
      <c r="BY38" s="349"/>
      <c r="BZ38" s="349"/>
      <c r="CA38" s="349"/>
      <c r="CB38" s="349"/>
      <c r="CC38" s="5"/>
      <c r="CD38" s="5"/>
      <c r="CE38" s="5"/>
      <c r="CF38" s="6"/>
    </row>
    <row r="39" spans="2:88" outlineLevel="1">
      <c r="B39" s="341"/>
      <c r="C39" s="371"/>
      <c r="D39" s="371"/>
      <c r="E39" s="371"/>
      <c r="F39" s="372"/>
      <c r="G39" s="345" t="s">
        <v>37</v>
      </c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15"/>
      <c r="BL39" s="315"/>
      <c r="BM39" s="315"/>
      <c r="BN39" s="315"/>
      <c r="BO39" s="315"/>
      <c r="BP39" s="315"/>
      <c r="BQ39" s="315"/>
      <c r="BR39" s="315"/>
      <c r="BS39" s="315"/>
      <c r="BT39" s="315"/>
      <c r="BU39" s="315"/>
      <c r="BV39" s="315"/>
      <c r="BW39" s="315"/>
      <c r="BX39" s="315"/>
      <c r="BY39" s="315"/>
      <c r="BZ39" s="315"/>
      <c r="CA39" s="315"/>
      <c r="CB39" s="315"/>
      <c r="CC39" s="5"/>
      <c r="CD39" s="5"/>
      <c r="CE39" s="5"/>
      <c r="CF39" s="6"/>
    </row>
    <row r="40" spans="2:88" ht="14.85" customHeight="1" outlineLevel="1">
      <c r="B40" s="341"/>
      <c r="C40" s="371"/>
      <c r="D40" s="371"/>
      <c r="E40" s="371"/>
      <c r="F40" s="372"/>
      <c r="G40" s="373" t="s">
        <v>25</v>
      </c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74"/>
      <c r="AA40" s="374"/>
      <c r="AB40" s="374"/>
      <c r="AC40" s="374"/>
      <c r="AD40" s="374"/>
      <c r="AE40" s="374"/>
      <c r="AF40" s="374"/>
      <c r="AG40" s="374"/>
      <c r="AH40" s="374"/>
      <c r="AI40" s="374"/>
      <c r="AJ40" s="374"/>
      <c r="AK40" s="374"/>
      <c r="AL40" s="374"/>
      <c r="AM40" s="374"/>
      <c r="AN40" s="374"/>
      <c r="AO40" s="374"/>
      <c r="AP40" s="374"/>
      <c r="AQ40" s="374"/>
      <c r="AR40" s="374"/>
      <c r="AS40" s="374"/>
      <c r="AT40" s="374"/>
      <c r="AU40" s="374"/>
      <c r="AV40" s="374"/>
      <c r="AW40" s="374"/>
      <c r="AX40" s="374"/>
      <c r="AY40" s="374"/>
      <c r="AZ40" s="374"/>
      <c r="BA40" s="374"/>
      <c r="BB40" s="374"/>
      <c r="BC40" s="374"/>
      <c r="BD40" s="374"/>
      <c r="BE40" s="374"/>
      <c r="BF40" s="374"/>
      <c r="BG40" s="374"/>
      <c r="BH40" s="374"/>
      <c r="BI40" s="374"/>
      <c r="BJ40" s="374"/>
      <c r="BK40" s="374"/>
      <c r="BL40" s="374"/>
      <c r="BM40" s="374"/>
      <c r="BN40" s="374"/>
      <c r="BO40" s="374"/>
      <c r="BP40" s="374"/>
      <c r="BQ40" s="374"/>
      <c r="BR40" s="374"/>
      <c r="BS40" s="374"/>
      <c r="BT40" s="374"/>
      <c r="BU40" s="374"/>
      <c r="BV40" s="374"/>
      <c r="BW40" s="374"/>
      <c r="BX40" s="374"/>
      <c r="BY40" s="374"/>
      <c r="BZ40" s="374"/>
      <c r="CA40" s="374"/>
      <c r="CB40" s="374"/>
      <c r="CC40" s="5"/>
      <c r="CD40" s="5"/>
      <c r="CE40" s="5"/>
      <c r="CF40" s="6"/>
    </row>
    <row r="41" spans="2:88" outlineLevel="1">
      <c r="B41" s="341"/>
      <c r="C41" s="371"/>
      <c r="D41" s="371"/>
      <c r="E41" s="371"/>
      <c r="F41" s="372"/>
      <c r="G41" s="34"/>
      <c r="H41" s="35"/>
      <c r="I41" s="35"/>
      <c r="J41" s="35"/>
      <c r="K41" s="4"/>
      <c r="L41" s="5"/>
      <c r="M41" s="5"/>
      <c r="N41" s="4"/>
      <c r="O41" s="5"/>
      <c r="P41" s="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44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44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44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44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44"/>
      <c r="BZ41" s="35"/>
      <c r="CA41" s="35"/>
      <c r="CB41" s="35"/>
      <c r="CC41" s="5"/>
      <c r="CD41" s="5"/>
      <c r="CE41" s="5"/>
      <c r="CF41" s="6"/>
      <c r="CG41" s="33"/>
    </row>
    <row r="42" spans="2:88" ht="6" customHeight="1"/>
    <row r="43" spans="2:88" ht="15.6" customHeight="1" outlineLevel="1">
      <c r="B43" s="308" t="s">
        <v>38</v>
      </c>
      <c r="C43" s="69" t="s">
        <v>39</v>
      </c>
      <c r="D43" s="69"/>
      <c r="E43" s="69"/>
      <c r="F43" s="69"/>
      <c r="G43" s="69"/>
      <c r="H43" s="69"/>
      <c r="I43" s="69"/>
      <c r="J43" s="69"/>
      <c r="K43" s="70"/>
      <c r="L43" s="69"/>
      <c r="M43" s="69"/>
      <c r="N43" s="70"/>
      <c r="O43" s="69"/>
      <c r="P43" s="69"/>
      <c r="Q43" s="70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71"/>
      <c r="AC43" s="70"/>
      <c r="AD43" s="69"/>
      <c r="AE43" s="69"/>
      <c r="AF43" s="69"/>
      <c r="AG43" s="69"/>
      <c r="AH43" s="69"/>
      <c r="AI43" s="69"/>
      <c r="AJ43" s="69"/>
      <c r="AK43" s="80">
        <v>30.982199992868647</v>
      </c>
      <c r="AL43" s="81">
        <v>43.644636902429632</v>
      </c>
      <c r="AM43" s="81">
        <v>39.379243018693636</v>
      </c>
      <c r="AN43" s="82">
        <v>18.994179528313676</v>
      </c>
      <c r="AO43" s="81">
        <v>6.0914540584385835</v>
      </c>
      <c r="AP43" s="81">
        <v>15.340369500944215</v>
      </c>
      <c r="AQ43" s="81">
        <v>30.903679970722791</v>
      </c>
      <c r="AR43" s="81">
        <v>37.39780717162494</v>
      </c>
      <c r="AS43" s="81">
        <v>40.056066003266046</v>
      </c>
      <c r="AT43" s="81">
        <v>36.64762096950134</v>
      </c>
      <c r="AU43" s="81">
        <v>19.8231602083276</v>
      </c>
      <c r="AV43" s="81">
        <v>19.728774333762878</v>
      </c>
      <c r="AW43" s="81">
        <v>32.224271770676104</v>
      </c>
      <c r="AX43" s="81">
        <v>40.795885835383601</v>
      </c>
      <c r="AY43" s="81">
        <v>44.945021538871131</v>
      </c>
      <c r="AZ43" s="82">
        <v>44.92859072873938</v>
      </c>
      <c r="BA43" s="81">
        <v>54.116747375722618</v>
      </c>
      <c r="BB43" s="81">
        <v>55.045334781984621</v>
      </c>
      <c r="BC43" s="81">
        <v>63.621934154073088</v>
      </c>
      <c r="BD43" s="83">
        <v>56.219328978808448</v>
      </c>
      <c r="BE43" s="83">
        <v>60.40384288815526</v>
      </c>
      <c r="BF43" s="83">
        <v>64.216015067818944</v>
      </c>
      <c r="BG43" s="83">
        <v>70.561027371658994</v>
      </c>
      <c r="BH43" s="83">
        <v>74.264908853556307</v>
      </c>
      <c r="BI43" s="83">
        <v>84.316223590412903</v>
      </c>
      <c r="BJ43" s="83">
        <v>63.110768457270424</v>
      </c>
      <c r="BK43" s="83">
        <v>67.494560980804081</v>
      </c>
      <c r="BL43" s="84">
        <v>65.473114862470084</v>
      </c>
      <c r="BM43" s="85">
        <v>43.218740583220935</v>
      </c>
      <c r="BN43" s="83">
        <v>42.671038144459345</v>
      </c>
      <c r="BO43" s="83">
        <v>45.057425937074989</v>
      </c>
      <c r="BP43" s="83">
        <v>45.795845510616495</v>
      </c>
      <c r="BQ43" s="83">
        <v>38.129669587878659</v>
      </c>
      <c r="BR43" s="83">
        <v>45.174396013321555</v>
      </c>
      <c r="BS43" s="83">
        <v>39.546219186603878</v>
      </c>
      <c r="BT43" s="83">
        <v>25.576695418660574</v>
      </c>
      <c r="BU43" s="83">
        <v>22.953044393554244</v>
      </c>
      <c r="BV43" s="83">
        <v>18.540430954438605</v>
      </c>
      <c r="BW43" s="83">
        <v>27.915672603403937</v>
      </c>
      <c r="BX43" s="84">
        <v>24.057720592633917</v>
      </c>
      <c r="BY43" s="312">
        <f>SUM('[2]FGRS VOWD_May24'!$AV$3:$BG$3)</f>
        <v>137.35755749788862</v>
      </c>
      <c r="BZ43" s="313"/>
      <c r="CA43" s="313"/>
      <c r="CB43" s="313"/>
      <c r="CC43" s="313"/>
      <c r="CD43" s="313"/>
      <c r="CE43" s="313"/>
      <c r="CF43" s="314"/>
      <c r="CG43" s="56"/>
      <c r="CH43" s="56"/>
      <c r="CI43" s="56"/>
      <c r="CJ43" s="56"/>
    </row>
    <row r="44" spans="2:88" outlineLevel="1">
      <c r="B44" s="308"/>
      <c r="C44" s="68" t="s">
        <v>40</v>
      </c>
      <c r="D44" s="68"/>
      <c r="E44" s="68"/>
      <c r="F44" s="68"/>
      <c r="G44" s="69"/>
      <c r="H44" s="69"/>
      <c r="I44" s="69"/>
      <c r="J44" s="69"/>
      <c r="K44" s="70"/>
      <c r="L44" s="69"/>
      <c r="M44" s="69"/>
      <c r="N44" s="70"/>
      <c r="O44" s="69"/>
      <c r="P44" s="69"/>
      <c r="Q44" s="70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71"/>
      <c r="AC44" s="70"/>
      <c r="AD44" s="69"/>
      <c r="AE44" s="69"/>
      <c r="AF44" s="69"/>
      <c r="AG44" s="69"/>
      <c r="AH44" s="69"/>
      <c r="AI44" s="69"/>
      <c r="AJ44" s="69"/>
      <c r="AK44" s="334" t="s">
        <v>41</v>
      </c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5"/>
      <c r="BB44" s="335"/>
      <c r="BC44" s="336"/>
      <c r="BD44" s="69"/>
      <c r="BE44" s="69"/>
      <c r="BF44" s="69"/>
      <c r="BG44" s="69"/>
      <c r="BH44" s="69"/>
      <c r="BI44" s="69"/>
      <c r="BJ44" s="69"/>
      <c r="BK44" s="69"/>
      <c r="BL44" s="71"/>
      <c r="BM44" s="70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71"/>
      <c r="BY44" s="70"/>
      <c r="BZ44" s="69"/>
      <c r="CA44" s="69"/>
      <c r="CB44" s="69"/>
      <c r="CC44" s="69"/>
      <c r="CD44" s="69"/>
      <c r="CE44" s="69"/>
      <c r="CF44" s="71"/>
    </row>
    <row r="45" spans="2:88" outlineLevel="1">
      <c r="B45" s="308"/>
      <c r="C45" s="68" t="s">
        <v>42</v>
      </c>
      <c r="D45" s="68"/>
      <c r="E45" s="68"/>
      <c r="F45" s="68"/>
      <c r="G45" s="69"/>
      <c r="H45" s="69"/>
      <c r="I45" s="69"/>
      <c r="J45" s="69"/>
      <c r="K45" s="70"/>
      <c r="L45" s="69"/>
      <c r="M45" s="69"/>
      <c r="N45" s="70"/>
      <c r="O45" s="69"/>
      <c r="P45" s="69"/>
      <c r="Q45" s="70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71"/>
      <c r="AC45" s="70"/>
      <c r="AD45" s="69"/>
      <c r="AE45" s="69"/>
      <c r="AF45" s="69"/>
      <c r="AG45" s="69"/>
      <c r="AH45" s="69"/>
      <c r="AI45" s="69"/>
      <c r="AJ45" s="69"/>
      <c r="AK45" s="337" t="s">
        <v>43</v>
      </c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  <c r="AV45" s="338"/>
      <c r="AW45" s="338"/>
      <c r="AX45" s="338"/>
      <c r="AY45" s="338"/>
      <c r="AZ45" s="338"/>
      <c r="BA45" s="338"/>
      <c r="BB45" s="338"/>
      <c r="BC45" s="338"/>
      <c r="BD45" s="338"/>
      <c r="BE45" s="338"/>
      <c r="BF45" s="338"/>
      <c r="BG45" s="338"/>
      <c r="BH45" s="338"/>
      <c r="BI45" s="338"/>
      <c r="BJ45" s="338"/>
      <c r="BK45" s="339"/>
      <c r="BL45" s="71"/>
      <c r="BM45" s="70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71"/>
      <c r="BY45" s="70"/>
      <c r="BZ45" s="69"/>
      <c r="CA45" s="69"/>
      <c r="CB45" s="69"/>
      <c r="CC45" s="69"/>
      <c r="CD45" s="69"/>
      <c r="CE45" s="69"/>
      <c r="CF45" s="71"/>
    </row>
    <row r="46" spans="2:88" outlineLevel="1">
      <c r="B46" s="308"/>
      <c r="C46" s="68" t="s">
        <v>44</v>
      </c>
      <c r="D46" s="68"/>
      <c r="E46" s="68"/>
      <c r="F46" s="68"/>
      <c r="G46" s="69"/>
      <c r="H46" s="69"/>
      <c r="I46" s="69"/>
      <c r="J46" s="69"/>
      <c r="K46" s="70"/>
      <c r="L46" s="69"/>
      <c r="M46" s="69"/>
      <c r="N46" s="70"/>
      <c r="O46" s="69"/>
      <c r="P46" s="69"/>
      <c r="Q46" s="70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71"/>
      <c r="AC46" s="70"/>
      <c r="AD46" s="69"/>
      <c r="AE46" s="69"/>
      <c r="AF46" s="69"/>
      <c r="AG46" s="69"/>
      <c r="AH46" s="69"/>
      <c r="AI46" s="69"/>
      <c r="AJ46" s="69"/>
      <c r="AK46" s="309" t="s">
        <v>45</v>
      </c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  <c r="BC46" s="310"/>
      <c r="BD46" s="310"/>
      <c r="BE46" s="310"/>
      <c r="BF46" s="310"/>
      <c r="BG46" s="310"/>
      <c r="BH46" s="310"/>
      <c r="BI46" s="310"/>
      <c r="BJ46" s="310"/>
      <c r="BK46" s="310"/>
      <c r="BL46" s="310"/>
      <c r="BM46" s="310"/>
      <c r="BN46" s="310"/>
      <c r="BO46" s="310"/>
      <c r="BP46" s="310"/>
      <c r="BQ46" s="310"/>
      <c r="BR46" s="311"/>
      <c r="BS46" s="69"/>
      <c r="BT46" s="69"/>
      <c r="BU46" s="69"/>
      <c r="BV46" s="69"/>
      <c r="BW46" s="69"/>
      <c r="BX46" s="71"/>
      <c r="BY46" s="70"/>
      <c r="BZ46" s="69"/>
      <c r="CA46" s="69"/>
      <c r="CB46" s="69"/>
      <c r="CC46" s="69"/>
      <c r="CD46" s="69"/>
      <c r="CE46" s="69"/>
      <c r="CF46" s="71"/>
    </row>
    <row r="47" spans="2:88" outlineLevel="1">
      <c r="B47" s="308"/>
      <c r="C47" s="69" t="s">
        <v>46</v>
      </c>
      <c r="D47" s="69"/>
      <c r="E47" s="69"/>
      <c r="F47" s="69"/>
      <c r="G47" s="69"/>
      <c r="H47" s="69"/>
      <c r="I47" s="69"/>
      <c r="J47" s="69"/>
      <c r="K47" s="70"/>
      <c r="L47" s="69"/>
      <c r="M47" s="69"/>
      <c r="N47" s="70"/>
      <c r="O47" s="69"/>
      <c r="P47" s="69"/>
      <c r="Q47" s="70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1"/>
      <c r="AC47" s="70"/>
      <c r="AD47" s="69"/>
      <c r="AE47" s="69"/>
      <c r="AF47" s="69"/>
      <c r="AG47" s="69"/>
      <c r="AH47" s="69"/>
      <c r="AI47" s="69"/>
      <c r="AJ47" s="69"/>
      <c r="AK47" s="309" t="s">
        <v>47</v>
      </c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  <c r="BA47" s="310"/>
      <c r="BB47" s="310"/>
      <c r="BC47" s="310"/>
      <c r="BD47" s="310"/>
      <c r="BE47" s="310"/>
      <c r="BF47" s="310"/>
      <c r="BG47" s="310"/>
      <c r="BH47" s="310"/>
      <c r="BI47" s="310"/>
      <c r="BJ47" s="310"/>
      <c r="BK47" s="310"/>
      <c r="BL47" s="310"/>
      <c r="BM47" s="310"/>
      <c r="BN47" s="310"/>
      <c r="BO47" s="310"/>
      <c r="BP47" s="310"/>
      <c r="BQ47" s="310"/>
      <c r="BR47" s="310"/>
      <c r="BS47" s="310"/>
      <c r="BT47" s="310"/>
      <c r="BU47" s="310"/>
      <c r="BV47" s="310"/>
      <c r="BW47" s="310"/>
      <c r="BX47" s="310"/>
      <c r="BY47" s="310"/>
      <c r="BZ47" s="310"/>
      <c r="CA47" s="310"/>
      <c r="CB47" s="310"/>
      <c r="CC47" s="310"/>
      <c r="CD47" s="310"/>
      <c r="CE47" s="310"/>
      <c r="CF47" s="311"/>
    </row>
    <row r="48" spans="2:88" ht="6" customHeight="1" outlineLevel="1">
      <c r="B48" s="64"/>
      <c r="C48" s="65"/>
      <c r="D48" s="65"/>
      <c r="E48" s="65"/>
      <c r="F48" s="65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7"/>
    </row>
    <row r="49" spans="2:88" outlineLevel="1">
      <c r="B49" s="308" t="s">
        <v>48</v>
      </c>
      <c r="C49" s="68" t="s">
        <v>49</v>
      </c>
      <c r="D49" s="68"/>
      <c r="E49" s="68"/>
      <c r="F49" s="68"/>
      <c r="G49" s="69"/>
      <c r="H49" s="69"/>
      <c r="I49" s="69"/>
      <c r="J49" s="69"/>
      <c r="K49" s="70"/>
      <c r="L49" s="69"/>
      <c r="M49" s="69"/>
      <c r="N49" s="70"/>
      <c r="O49" s="69"/>
      <c r="P49" s="69"/>
      <c r="Q49" s="70"/>
      <c r="R49" s="69"/>
      <c r="S49" s="69"/>
      <c r="T49" s="69"/>
      <c r="U49" s="72">
        <v>15.506368710924697</v>
      </c>
      <c r="V49" s="73">
        <v>33.998269549529596</v>
      </c>
      <c r="W49" s="73">
        <v>54.469963544938018</v>
      </c>
      <c r="X49" s="73">
        <v>76.816033878475935</v>
      </c>
      <c r="Y49" s="73">
        <v>100.37088134442547</v>
      </c>
      <c r="Z49" s="73">
        <v>124.38291579075909</v>
      </c>
      <c r="AA49" s="73">
        <v>145.52464375118322</v>
      </c>
      <c r="AB49" s="74">
        <v>167.15504428709565</v>
      </c>
      <c r="AC49" s="75">
        <v>186.66303471608546</v>
      </c>
      <c r="AD49" s="73">
        <v>205.16834312239953</v>
      </c>
      <c r="AE49" s="73">
        <v>221.85662828391355</v>
      </c>
      <c r="AF49" s="73">
        <v>234.17667154720687</v>
      </c>
      <c r="AG49" s="73">
        <v>242.23510581721803</v>
      </c>
      <c r="AH49" s="73">
        <v>250.99052898871224</v>
      </c>
      <c r="AI49" s="73">
        <v>257.51282383502235</v>
      </c>
      <c r="AJ49" s="73">
        <v>262.79302956954797</v>
      </c>
      <c r="AK49" s="73">
        <v>271.71511136865092</v>
      </c>
      <c r="AL49" s="73">
        <v>276.03129563016876</v>
      </c>
      <c r="AM49" s="73">
        <v>282.73409396635515</v>
      </c>
      <c r="AN49" s="73">
        <v>287.62851550828225</v>
      </c>
      <c r="AO49" s="75">
        <v>291.32343786826874</v>
      </c>
      <c r="AP49" s="73">
        <v>295.201639537647</v>
      </c>
      <c r="AQ49" s="73">
        <v>300.10426300432403</v>
      </c>
      <c r="AR49" s="73">
        <v>304.2904062790779</v>
      </c>
      <c r="AS49" s="73">
        <v>309.03789885976619</v>
      </c>
      <c r="AT49" s="73">
        <v>312.9942337681565</v>
      </c>
      <c r="AU49" s="73">
        <v>317.03329035589138</v>
      </c>
      <c r="AV49" s="73">
        <v>320.98835810434224</v>
      </c>
      <c r="AW49" s="73">
        <v>324.78431815491933</v>
      </c>
      <c r="AX49" s="73">
        <v>328.10750795858206</v>
      </c>
      <c r="AY49" s="73">
        <v>333.01498328743583</v>
      </c>
      <c r="AZ49" s="73">
        <v>337.18496917320977</v>
      </c>
      <c r="BA49" s="75">
        <v>341.63934777531415</v>
      </c>
      <c r="BB49" s="73">
        <v>346.54647438058322</v>
      </c>
      <c r="BC49" s="76">
        <v>351.03860171268849</v>
      </c>
      <c r="BD49" s="77">
        <v>355.40684933642109</v>
      </c>
      <c r="BE49" s="78">
        <v>360.55494757443108</v>
      </c>
      <c r="BF49" s="78">
        <v>364.56820747357199</v>
      </c>
      <c r="BG49" s="78">
        <v>368.58695387663153</v>
      </c>
      <c r="BH49" s="78">
        <v>372.35283910914865</v>
      </c>
      <c r="BI49" s="78">
        <v>377.39595602881252</v>
      </c>
      <c r="BJ49" s="78">
        <v>381.58535217368023</v>
      </c>
      <c r="BK49" s="78">
        <v>385.90584351441277</v>
      </c>
      <c r="BL49" s="78">
        <v>390.27032222411555</v>
      </c>
      <c r="BM49" s="79">
        <v>394.74172039154689</v>
      </c>
      <c r="BN49" s="78">
        <v>399.31777385152083</v>
      </c>
      <c r="BO49" s="78">
        <v>403.6695214303104</v>
      </c>
      <c r="BP49" s="78">
        <v>406.59556195297938</v>
      </c>
      <c r="BQ49" s="78">
        <v>410.77168141232534</v>
      </c>
      <c r="BR49" s="78">
        <v>414.74930825001593</v>
      </c>
      <c r="BS49" s="78">
        <v>418.49990948818407</v>
      </c>
      <c r="BT49" s="78">
        <v>422.24125162304699</v>
      </c>
      <c r="BU49" s="78">
        <v>425.66433048680477</v>
      </c>
      <c r="BV49" s="78">
        <v>429.46733023850771</v>
      </c>
      <c r="BW49" s="78">
        <v>434.29906561051666</v>
      </c>
      <c r="BX49" s="78">
        <v>438.90364474669076</v>
      </c>
      <c r="BY49" s="312">
        <f>SUM('[2]LOGI VOWD &amp; EAC_Jun24'!$BK$1:$BV$1)</f>
        <v>42.763903101796139</v>
      </c>
      <c r="BZ49" s="313"/>
      <c r="CA49" s="313"/>
      <c r="CB49" s="313"/>
      <c r="CC49" s="313"/>
      <c r="CD49" s="313"/>
      <c r="CE49" s="313"/>
      <c r="CF49" s="314"/>
      <c r="CG49" s="56"/>
      <c r="CH49" s="56"/>
      <c r="CI49" s="56"/>
      <c r="CJ49" s="56"/>
    </row>
    <row r="50" spans="2:88" outlineLevel="1">
      <c r="B50" s="308"/>
      <c r="C50" s="68" t="s">
        <v>40</v>
      </c>
      <c r="D50" s="68"/>
      <c r="E50" s="68"/>
      <c r="F50" s="68"/>
      <c r="G50" s="69"/>
      <c r="H50" s="69"/>
      <c r="I50" s="69"/>
      <c r="J50" s="69"/>
      <c r="K50" s="70"/>
      <c r="L50" s="69"/>
      <c r="M50" s="69"/>
      <c r="N50" s="70"/>
      <c r="O50" s="69"/>
      <c r="P50" s="69"/>
      <c r="Q50" s="70"/>
      <c r="R50" s="69"/>
      <c r="S50" s="69"/>
      <c r="T50" s="69"/>
      <c r="U50" s="328" t="s">
        <v>50</v>
      </c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30"/>
      <c r="BD50" s="86"/>
      <c r="BE50" s="86"/>
      <c r="BF50" s="86"/>
      <c r="BG50" s="86"/>
      <c r="BH50" s="86"/>
      <c r="BI50" s="86"/>
      <c r="BJ50" s="86"/>
      <c r="BK50" s="86"/>
      <c r="BL50" s="86"/>
      <c r="BM50" s="87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7"/>
      <c r="BZ50" s="86"/>
      <c r="CA50" s="86"/>
      <c r="CB50" s="86"/>
      <c r="CC50" s="69"/>
      <c r="CD50" s="69"/>
      <c r="CE50" s="69"/>
      <c r="CF50" s="71"/>
    </row>
    <row r="51" spans="2:88" outlineLevel="1">
      <c r="B51" s="308"/>
      <c r="C51" s="68" t="s">
        <v>42</v>
      </c>
      <c r="D51" s="68"/>
      <c r="E51" s="68"/>
      <c r="F51" s="68"/>
      <c r="G51" s="69"/>
      <c r="H51" s="69"/>
      <c r="I51" s="69"/>
      <c r="J51" s="69"/>
      <c r="K51" s="70"/>
      <c r="L51" s="69"/>
      <c r="M51" s="69"/>
      <c r="N51" s="70"/>
      <c r="O51" s="69"/>
      <c r="P51" s="69"/>
      <c r="Q51" s="70"/>
      <c r="R51" s="69"/>
      <c r="S51" s="69"/>
      <c r="T51" s="69"/>
      <c r="U51" s="328" t="s">
        <v>51</v>
      </c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30"/>
      <c r="BL51" s="86"/>
      <c r="BM51" s="87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7"/>
      <c r="BZ51" s="86"/>
      <c r="CA51" s="86"/>
      <c r="CB51" s="86"/>
      <c r="CC51" s="69"/>
      <c r="CD51" s="69"/>
      <c r="CE51" s="69"/>
      <c r="CF51" s="71"/>
    </row>
    <row r="52" spans="2:88" outlineLevel="1">
      <c r="B52" s="308"/>
      <c r="C52" s="68" t="s">
        <v>44</v>
      </c>
      <c r="D52" s="68"/>
      <c r="E52" s="68"/>
      <c r="F52" s="68"/>
      <c r="G52" s="69"/>
      <c r="H52" s="69"/>
      <c r="I52" s="69"/>
      <c r="J52" s="69"/>
      <c r="K52" s="70"/>
      <c r="L52" s="69"/>
      <c r="M52" s="69"/>
      <c r="N52" s="70"/>
      <c r="O52" s="69"/>
      <c r="P52" s="69"/>
      <c r="Q52" s="70"/>
      <c r="R52" s="69"/>
      <c r="S52" s="69"/>
      <c r="T52" s="69"/>
      <c r="U52" s="328" t="s">
        <v>52</v>
      </c>
      <c r="V52" s="329"/>
      <c r="W52" s="329"/>
      <c r="X52" s="329"/>
      <c r="Y52" s="329"/>
      <c r="Z52" s="329"/>
      <c r="AA52" s="32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30"/>
      <c r="BS52" s="86"/>
      <c r="BT52" s="86"/>
      <c r="BU52" s="86"/>
      <c r="BV52" s="86"/>
      <c r="BW52" s="86"/>
      <c r="BX52" s="86"/>
      <c r="BY52" s="87"/>
      <c r="BZ52" s="86"/>
      <c r="CA52" s="86"/>
      <c r="CB52" s="86"/>
      <c r="CC52" s="69"/>
      <c r="CD52" s="69"/>
      <c r="CE52" s="69"/>
      <c r="CF52" s="71"/>
    </row>
    <row r="53" spans="2:88" outlineLevel="1">
      <c r="B53" s="308"/>
      <c r="C53" s="69" t="s">
        <v>46</v>
      </c>
      <c r="D53" s="69"/>
      <c r="E53" s="69"/>
      <c r="F53" s="69"/>
      <c r="G53" s="69"/>
      <c r="H53" s="69"/>
      <c r="I53" s="69"/>
      <c r="J53" s="69"/>
      <c r="K53" s="70"/>
      <c r="L53" s="69"/>
      <c r="M53" s="69"/>
      <c r="N53" s="70"/>
      <c r="O53" s="69"/>
      <c r="P53" s="69"/>
      <c r="Q53" s="70"/>
      <c r="R53" s="69"/>
      <c r="S53" s="69"/>
      <c r="T53" s="69"/>
      <c r="U53" s="331" t="s">
        <v>53</v>
      </c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332"/>
      <c r="AV53" s="332"/>
      <c r="AW53" s="332"/>
      <c r="AX53" s="332"/>
      <c r="AY53" s="332"/>
      <c r="AZ53" s="332"/>
      <c r="BA53" s="332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  <c r="BM53" s="332"/>
      <c r="BN53" s="332"/>
      <c r="BO53" s="332"/>
      <c r="BP53" s="332"/>
      <c r="BQ53" s="332"/>
      <c r="BR53" s="332"/>
      <c r="BS53" s="332"/>
      <c r="BT53" s="332"/>
      <c r="BU53" s="332"/>
      <c r="BV53" s="332"/>
      <c r="BW53" s="332"/>
      <c r="BX53" s="332"/>
      <c r="BY53" s="332"/>
      <c r="BZ53" s="332"/>
      <c r="CA53" s="332"/>
      <c r="CB53" s="332"/>
      <c r="CC53" s="332"/>
      <c r="CD53" s="332"/>
      <c r="CE53" s="332"/>
      <c r="CF53" s="333"/>
    </row>
    <row r="54" spans="2:88" ht="6.95" customHeight="1"/>
    <row r="55" spans="2:88" s="46" customFormat="1" ht="18.95" customHeight="1">
      <c r="B55" s="304" t="s">
        <v>54</v>
      </c>
      <c r="C55" s="304"/>
      <c r="D55" s="90"/>
      <c r="E55" s="90"/>
      <c r="F55" s="90"/>
      <c r="G55" s="90"/>
      <c r="H55" s="90"/>
      <c r="I55" s="90"/>
      <c r="J55" s="90"/>
      <c r="K55" s="91"/>
      <c r="L55" s="90"/>
      <c r="M55" s="90"/>
      <c r="N55" s="91"/>
      <c r="O55" s="90"/>
      <c r="P55" s="90"/>
      <c r="Q55" s="91"/>
      <c r="R55" s="90"/>
      <c r="S55" s="90"/>
      <c r="T55" s="90"/>
      <c r="U55" s="90"/>
      <c r="V55" s="90"/>
      <c r="W55" s="90"/>
      <c r="X55" s="92">
        <v>9133</v>
      </c>
      <c r="Y55" s="92">
        <v>9972.1333333333332</v>
      </c>
      <c r="Z55" s="92">
        <v>10555.4</v>
      </c>
      <c r="AA55" s="92">
        <v>10951.266666666666</v>
      </c>
      <c r="AB55" s="93">
        <v>12071.2</v>
      </c>
      <c r="AC55" s="94">
        <v>12414.466666666667</v>
      </c>
      <c r="AD55" s="92">
        <v>11877.766666666666</v>
      </c>
      <c r="AE55" s="116">
        <v>11257.833333333334</v>
      </c>
      <c r="AF55" s="116">
        <v>5684.3666666666668</v>
      </c>
      <c r="AG55" s="116">
        <v>6474.8666666666668</v>
      </c>
      <c r="AH55" s="116">
        <v>6526.7</v>
      </c>
      <c r="AI55" s="117">
        <v>7439.9333333333334</v>
      </c>
      <c r="AJ55" s="117">
        <v>7864.9</v>
      </c>
      <c r="AK55" s="117">
        <v>7460.9666666666662</v>
      </c>
      <c r="AL55" s="117">
        <v>7805.5</v>
      </c>
      <c r="AM55" s="117">
        <v>8254.6333333333332</v>
      </c>
      <c r="AN55" s="118">
        <v>4923.8</v>
      </c>
      <c r="AO55" s="119">
        <v>1227.5999999999999</v>
      </c>
      <c r="AP55" s="116">
        <v>1884.6333333333334</v>
      </c>
      <c r="AQ55" s="117">
        <v>4833.4666666666662</v>
      </c>
      <c r="AR55" s="117">
        <v>6836.4</v>
      </c>
      <c r="AS55" s="117">
        <v>7837.7</v>
      </c>
      <c r="AT55" s="117">
        <v>7753.4</v>
      </c>
      <c r="AU55" s="116">
        <v>7552.6</v>
      </c>
      <c r="AV55" s="116">
        <v>6713.4666666666662</v>
      </c>
      <c r="AW55" s="117">
        <v>6503.9</v>
      </c>
      <c r="AX55" s="117">
        <v>8689.7999999999993</v>
      </c>
      <c r="AY55" s="92">
        <v>9834.0666666666675</v>
      </c>
      <c r="AZ55" s="93">
        <v>10538.5</v>
      </c>
      <c r="BA55" s="94">
        <v>10732.633333333333</v>
      </c>
      <c r="BB55" s="92">
        <v>10199.366666666667</v>
      </c>
      <c r="BC55" s="92">
        <v>11496.366666666667</v>
      </c>
      <c r="BD55" s="92">
        <v>11440.2</v>
      </c>
      <c r="BE55" s="92">
        <v>12123.6</v>
      </c>
      <c r="BF55" s="92">
        <v>11617.966666666667</v>
      </c>
      <c r="BG55" s="92">
        <v>12296.6</v>
      </c>
      <c r="BH55" s="92">
        <v>12470.833333333334</v>
      </c>
      <c r="BI55" s="92">
        <v>12095.6</v>
      </c>
      <c r="BJ55" s="92">
        <v>11726.333333333334</v>
      </c>
      <c r="BK55" s="92">
        <v>9867.4666666666672</v>
      </c>
      <c r="BL55" s="93">
        <v>8364.0333333333328</v>
      </c>
      <c r="BM55" s="94">
        <v>7036.666666666667</v>
      </c>
      <c r="BN55" s="92">
        <v>5775.2666666666664</v>
      </c>
      <c r="BO55" s="92">
        <v>5970.3</v>
      </c>
      <c r="BP55" s="92">
        <v>5140.6000000000004</v>
      </c>
      <c r="BQ55" s="92">
        <v>4997.7333333333336</v>
      </c>
      <c r="BR55" s="92">
        <v>4352.9333333333334</v>
      </c>
      <c r="BS55" s="92">
        <v>3707.0333333333333</v>
      </c>
      <c r="BT55" s="92">
        <v>2559.3666666666668</v>
      </c>
      <c r="BU55" s="92">
        <v>2186</v>
      </c>
      <c r="BV55" s="92">
        <v>2096.2333333333331</v>
      </c>
      <c r="BW55" s="92">
        <v>2057.7333333333331</v>
      </c>
      <c r="BX55" s="93">
        <v>1979.0333333333333</v>
      </c>
      <c r="BY55" s="126"/>
      <c r="BZ55" s="127"/>
      <c r="CA55" s="127"/>
      <c r="CB55" s="127"/>
      <c r="CC55" s="127"/>
      <c r="CD55" s="127"/>
      <c r="CE55" s="127"/>
      <c r="CF55" s="128"/>
    </row>
    <row r="56" spans="2:88" s="38" customFormat="1" ht="27.6" customHeight="1">
      <c r="B56" s="304"/>
      <c r="C56" s="304"/>
      <c r="D56" s="90"/>
      <c r="E56" s="90"/>
      <c r="F56" s="90"/>
      <c r="G56" s="88"/>
      <c r="H56" s="88"/>
      <c r="I56" s="88"/>
      <c r="J56" s="88"/>
      <c r="K56" s="89"/>
      <c r="L56" s="88"/>
      <c r="M56" s="88"/>
      <c r="N56" s="89"/>
      <c r="O56" s="88"/>
      <c r="P56" s="88"/>
      <c r="Q56" s="89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125"/>
      <c r="AC56" s="89"/>
      <c r="AD56" s="88"/>
      <c r="AN56" s="39"/>
      <c r="AO56" s="37"/>
      <c r="AY56" s="88"/>
      <c r="AZ56" s="125"/>
      <c r="BA56" s="89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125"/>
      <c r="BM56" s="89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125"/>
      <c r="BY56" s="89"/>
      <c r="BZ56" s="88"/>
      <c r="CA56" s="88"/>
      <c r="CB56" s="88"/>
      <c r="CC56" s="88"/>
      <c r="CD56" s="88"/>
      <c r="CE56" s="88"/>
      <c r="CF56" s="125"/>
    </row>
    <row r="57" spans="2:88" s="38" customFormat="1" ht="6" customHeight="1" thickBot="1">
      <c r="B57" s="120"/>
      <c r="C57" s="120"/>
      <c r="D57" s="120"/>
      <c r="E57" s="120"/>
      <c r="F57" s="120"/>
      <c r="K57" s="37"/>
      <c r="N57" s="37"/>
      <c r="Q57" s="37"/>
      <c r="AB57" s="39"/>
      <c r="AC57" s="37"/>
      <c r="AN57" s="39"/>
      <c r="AO57" s="37"/>
      <c r="AZ57" s="39"/>
      <c r="BA57" s="37"/>
      <c r="BL57" s="39"/>
      <c r="BM57" s="37"/>
      <c r="BX57" s="39"/>
      <c r="BY57" s="37"/>
      <c r="CF57" s="39"/>
    </row>
    <row r="58" spans="2:88" s="38" customFormat="1" ht="27.75" customHeight="1" thickBot="1">
      <c r="B58" s="305" t="s">
        <v>55</v>
      </c>
      <c r="C58" s="305"/>
      <c r="D58" s="197"/>
      <c r="E58" s="197"/>
      <c r="F58" s="197"/>
      <c r="G58" s="129"/>
      <c r="H58" s="129"/>
      <c r="I58" s="129"/>
      <c r="J58" s="129"/>
      <c r="K58" s="130"/>
      <c r="L58" s="129"/>
      <c r="M58" s="129"/>
      <c r="N58" s="130"/>
      <c r="O58" s="129"/>
      <c r="P58" s="129"/>
      <c r="Q58" s="130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31"/>
      <c r="AC58" s="130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31"/>
      <c r="AO58" s="130"/>
      <c r="AP58" s="129"/>
      <c r="AQ58" s="132">
        <v>22</v>
      </c>
      <c r="AR58" s="133">
        <v>34</v>
      </c>
      <c r="AS58" s="133">
        <v>57</v>
      </c>
      <c r="AT58" s="133">
        <v>303</v>
      </c>
      <c r="AU58" s="133">
        <v>459</v>
      </c>
      <c r="AV58" s="133">
        <v>520</v>
      </c>
      <c r="AW58" s="133">
        <v>386</v>
      </c>
      <c r="AX58" s="133">
        <v>1170</v>
      </c>
      <c r="AY58" s="133">
        <v>385</v>
      </c>
      <c r="AZ58" s="134">
        <v>216</v>
      </c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31"/>
      <c r="BM58" s="130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31"/>
      <c r="BY58" s="130"/>
      <c r="BZ58" s="129"/>
      <c r="CA58" s="129"/>
      <c r="CB58" s="129"/>
      <c r="CC58" s="129"/>
      <c r="CD58" s="129"/>
      <c r="CE58" s="129"/>
      <c r="CF58" s="131"/>
    </row>
    <row r="59" spans="2:88" s="38" customFormat="1" ht="5.45" customHeight="1" thickBot="1">
      <c r="B59" s="121"/>
      <c r="C59" s="121"/>
      <c r="D59" s="121"/>
      <c r="E59" s="121"/>
      <c r="F59" s="121"/>
      <c r="K59" s="37"/>
      <c r="N59" s="37"/>
      <c r="Q59" s="37"/>
      <c r="AB59" s="39"/>
      <c r="AC59" s="37"/>
      <c r="AN59" s="39"/>
      <c r="AO59" s="37"/>
      <c r="AZ59" s="39"/>
      <c r="BA59" s="37"/>
      <c r="BL59" s="39"/>
      <c r="BM59" s="37"/>
      <c r="BX59" s="39"/>
      <c r="BY59" s="37"/>
      <c r="CF59" s="39"/>
    </row>
    <row r="60" spans="2:88" s="38" customFormat="1" ht="177.95" customHeight="1" outlineLevel="1" thickBot="1">
      <c r="B60" s="306" t="s">
        <v>56</v>
      </c>
      <c r="C60" s="306"/>
      <c r="D60" s="198"/>
      <c r="E60" s="198"/>
      <c r="F60" s="198"/>
      <c r="G60" s="135"/>
      <c r="H60" s="135"/>
      <c r="I60" s="135"/>
      <c r="J60" s="135"/>
      <c r="K60" s="136"/>
      <c r="L60" s="135"/>
      <c r="M60" s="135"/>
      <c r="N60" s="136"/>
      <c r="O60" s="135"/>
      <c r="P60" s="135"/>
      <c r="Q60" s="136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7"/>
      <c r="AC60" s="136"/>
      <c r="AD60" s="135"/>
      <c r="AE60" s="293" t="s">
        <v>57</v>
      </c>
      <c r="AF60" s="294"/>
      <c r="AG60" s="294"/>
      <c r="AH60" s="294"/>
      <c r="AI60" s="294"/>
      <c r="AJ60" s="294"/>
      <c r="AK60" s="294"/>
      <c r="AL60" s="294"/>
      <c r="AM60" s="295"/>
      <c r="AN60" s="293" t="s">
        <v>58</v>
      </c>
      <c r="AO60" s="296"/>
      <c r="AP60" s="297"/>
      <c r="AQ60" s="293" t="s">
        <v>59</v>
      </c>
      <c r="AR60" s="296"/>
      <c r="AS60" s="296"/>
      <c r="AT60" s="297"/>
      <c r="AU60" s="298" t="s">
        <v>60</v>
      </c>
      <c r="AV60" s="299"/>
      <c r="AW60" s="299"/>
      <c r="AX60" s="300"/>
      <c r="AY60" s="301" t="s">
        <v>61</v>
      </c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3"/>
      <c r="BQ60" s="135"/>
      <c r="BR60" s="135"/>
      <c r="BS60" s="135"/>
      <c r="BT60" s="135"/>
      <c r="BU60" s="135"/>
      <c r="BV60" s="135"/>
      <c r="BW60" s="135"/>
      <c r="BX60" s="137"/>
      <c r="BY60" s="136"/>
      <c r="BZ60" s="135"/>
      <c r="CA60" s="135"/>
      <c r="CB60" s="135"/>
      <c r="CC60" s="135"/>
      <c r="CD60" s="135"/>
      <c r="CE60" s="135"/>
      <c r="CF60" s="137"/>
    </row>
    <row r="61" spans="2:88" s="38" customFormat="1" ht="6" customHeight="1">
      <c r="B61" s="121"/>
      <c r="C61" s="121"/>
      <c r="D61" s="121"/>
      <c r="E61" s="121"/>
      <c r="F61" s="121"/>
      <c r="K61" s="37"/>
      <c r="N61" s="37"/>
      <c r="Q61" s="37"/>
      <c r="AB61" s="39"/>
      <c r="AC61" s="37"/>
      <c r="AN61" s="39"/>
      <c r="AO61" s="37"/>
      <c r="AZ61" s="39"/>
      <c r="BA61" s="37"/>
      <c r="BL61" s="39"/>
      <c r="BM61" s="37"/>
      <c r="BX61" s="39"/>
      <c r="BY61" s="37"/>
      <c r="CF61" s="39"/>
    </row>
    <row r="62" spans="2:88" s="38" customFormat="1" ht="19.7" customHeight="1">
      <c r="B62" s="307" t="s">
        <v>62</v>
      </c>
      <c r="C62" s="307"/>
      <c r="D62" s="196"/>
      <c r="E62" s="196"/>
      <c r="F62" s="196"/>
      <c r="G62" s="196"/>
      <c r="H62" s="196"/>
      <c r="I62" s="196"/>
      <c r="J62" s="199"/>
      <c r="K62" s="123"/>
      <c r="L62" s="122"/>
      <c r="M62" s="122"/>
      <c r="N62" s="123"/>
      <c r="O62" s="122"/>
      <c r="P62" s="122"/>
      <c r="Q62" s="123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4"/>
      <c r="AC62" s="123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4"/>
      <c r="AO62" s="123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4"/>
      <c r="BA62" s="123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4"/>
      <c r="BM62" s="123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4"/>
      <c r="BY62" s="123"/>
      <c r="BZ62" s="122"/>
      <c r="CA62" s="122"/>
      <c r="CB62" s="122"/>
      <c r="CC62" s="122"/>
      <c r="CD62" s="122"/>
      <c r="CE62" s="122"/>
      <c r="CF62" s="124"/>
    </row>
    <row r="63" spans="2:88" s="38" customFormat="1" ht="137.44999999999999" customHeight="1">
      <c r="B63" s="292" t="s">
        <v>63</v>
      </c>
      <c r="C63" s="200" t="s">
        <v>64</v>
      </c>
      <c r="D63" s="200"/>
      <c r="E63" s="36"/>
      <c r="F63" s="36"/>
      <c r="G63" s="40"/>
      <c r="H63" s="40"/>
      <c r="I63" s="40"/>
      <c r="J63" s="40"/>
      <c r="K63" s="41"/>
      <c r="L63" s="40"/>
      <c r="M63" s="40"/>
      <c r="N63" s="41"/>
      <c r="O63" s="40"/>
      <c r="P63" s="40"/>
      <c r="Q63" s="41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2"/>
      <c r="AC63" s="41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2"/>
      <c r="AO63" s="41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2"/>
      <c r="BA63" s="41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2"/>
      <c r="BM63" s="41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2"/>
      <c r="BY63" s="41"/>
      <c r="BZ63" s="40"/>
      <c r="CA63" s="40"/>
      <c r="CB63" s="40"/>
      <c r="CC63" s="40"/>
      <c r="CD63" s="40"/>
      <c r="CE63" s="40"/>
      <c r="CF63" s="42"/>
    </row>
    <row r="64" spans="2:88" s="168" customFormat="1" ht="27.95" customHeight="1" outlineLevel="1">
      <c r="B64" s="292"/>
      <c r="C64" s="201" t="s">
        <v>65</v>
      </c>
      <c r="D64" s="201"/>
      <c r="E64" s="170"/>
      <c r="F64" s="170"/>
      <c r="G64" s="171"/>
      <c r="H64" s="171"/>
      <c r="I64" s="171"/>
      <c r="J64" s="171"/>
      <c r="K64" s="172"/>
      <c r="L64" s="171"/>
      <c r="M64" s="171"/>
      <c r="N64" s="172"/>
      <c r="O64" s="171"/>
      <c r="P64" s="171"/>
      <c r="Q64" s="172"/>
      <c r="R64" s="171"/>
      <c r="S64" s="171"/>
      <c r="T64" s="181">
        <v>14.527999999999999</v>
      </c>
      <c r="U64" s="181">
        <v>16.082999999999998</v>
      </c>
      <c r="V64" s="181">
        <v>24.561</v>
      </c>
      <c r="W64" s="181">
        <v>7.1609999999999996</v>
      </c>
      <c r="X64" s="181">
        <v>0</v>
      </c>
      <c r="Y64" s="181">
        <v>2.5449999999999999</v>
      </c>
      <c r="Z64" s="181">
        <v>5.9799999999999995</v>
      </c>
      <c r="AA64" s="181">
        <v>39.89</v>
      </c>
      <c r="AB64" s="182">
        <v>1186.75</v>
      </c>
      <c r="AC64" s="183">
        <v>86.4</v>
      </c>
      <c r="AD64" s="181">
        <v>144.642</v>
      </c>
      <c r="AE64" s="181">
        <v>6835.6770000000006</v>
      </c>
      <c r="AF64" s="181">
        <v>0.14399999999999999</v>
      </c>
      <c r="AG64" s="181">
        <v>0</v>
      </c>
      <c r="AH64" s="181">
        <v>0</v>
      </c>
      <c r="AI64" s="181">
        <v>1197.0440000000001</v>
      </c>
      <c r="AJ64" s="181">
        <v>4652.8310000000001</v>
      </c>
      <c r="AK64" s="181">
        <v>1681.2170000000001</v>
      </c>
      <c r="AL64" s="181">
        <v>131</v>
      </c>
      <c r="AM64" s="181">
        <v>0</v>
      </c>
      <c r="AN64" s="182">
        <v>0</v>
      </c>
      <c r="AO64" s="183">
        <v>0</v>
      </c>
      <c r="AP64" s="181">
        <v>0</v>
      </c>
      <c r="AQ64" s="181">
        <v>15949.584000000001</v>
      </c>
      <c r="AR64" s="181">
        <v>397.78899999999999</v>
      </c>
      <c r="AS64" s="181">
        <v>12.019</v>
      </c>
      <c r="AT64" s="181">
        <v>297.56100000000004</v>
      </c>
      <c r="AU64" s="181">
        <v>163.23500000000001</v>
      </c>
      <c r="AV64" s="181">
        <v>0</v>
      </c>
      <c r="AW64" s="181">
        <v>492.42899999999997</v>
      </c>
      <c r="AX64" s="181">
        <v>156.345</v>
      </c>
      <c r="AY64" s="181">
        <v>3071.6440000000002</v>
      </c>
      <c r="AZ64" s="182">
        <v>95.308999999999997</v>
      </c>
      <c r="BA64" s="183">
        <v>0</v>
      </c>
      <c r="BB64" s="181">
        <v>0</v>
      </c>
      <c r="BC64" s="181">
        <v>0</v>
      </c>
      <c r="BD64" s="181">
        <v>0</v>
      </c>
      <c r="BE64" s="181">
        <v>0</v>
      </c>
      <c r="BF64" s="181">
        <v>0</v>
      </c>
      <c r="BG64" s="181">
        <v>16.366</v>
      </c>
      <c r="BH64" s="181">
        <v>0</v>
      </c>
      <c r="BI64" s="181">
        <v>17.279000000000003</v>
      </c>
      <c r="BJ64" s="181">
        <v>2.5680000000000001</v>
      </c>
      <c r="BK64" s="181">
        <v>20.919</v>
      </c>
      <c r="BL64" s="182">
        <v>79.08</v>
      </c>
      <c r="BM64" s="183">
        <v>1.524</v>
      </c>
      <c r="BN64" s="181">
        <v>0.28899999999999998</v>
      </c>
      <c r="BO64" s="181">
        <v>2.5979999999999999</v>
      </c>
      <c r="BP64" s="181">
        <v>0</v>
      </c>
      <c r="BQ64" s="181">
        <v>0</v>
      </c>
      <c r="BR64" s="181">
        <v>0</v>
      </c>
      <c r="BS64" s="171"/>
      <c r="BT64" s="171"/>
      <c r="BU64" s="171"/>
      <c r="BV64" s="171"/>
      <c r="BW64" s="171"/>
      <c r="BX64" s="180"/>
      <c r="BY64" s="167"/>
      <c r="CF64" s="169"/>
    </row>
    <row r="65" spans="2:86" s="168" customFormat="1" ht="30.6" customHeight="1" outlineLevel="1" thickBot="1">
      <c r="B65" s="292"/>
      <c r="C65" s="201" t="s">
        <v>66</v>
      </c>
      <c r="D65" s="201"/>
      <c r="E65" s="170"/>
      <c r="F65" s="170"/>
      <c r="G65" s="171"/>
      <c r="H65" s="171"/>
      <c r="I65" s="171"/>
      <c r="J65" s="171"/>
      <c r="K65" s="172"/>
      <c r="L65" s="171"/>
      <c r="M65" s="171"/>
      <c r="N65" s="172"/>
      <c r="O65" s="171"/>
      <c r="P65" s="171"/>
      <c r="Q65" s="172"/>
      <c r="R65" s="171"/>
      <c r="S65" s="171"/>
      <c r="T65" s="173"/>
      <c r="U65" s="173"/>
      <c r="V65" s="173"/>
      <c r="W65" s="173"/>
      <c r="X65" s="173"/>
      <c r="Y65" s="173"/>
      <c r="Z65" s="173"/>
      <c r="AA65" s="173"/>
      <c r="AB65" s="174"/>
      <c r="AC65" s="175"/>
      <c r="AD65" s="173"/>
      <c r="AE65" s="173"/>
      <c r="AF65" s="173"/>
      <c r="AG65" s="173"/>
      <c r="AH65" s="173"/>
      <c r="AI65" s="173"/>
      <c r="AJ65" s="173"/>
      <c r="AK65" s="176"/>
      <c r="AL65" s="176">
        <v>0.73952043999999995</v>
      </c>
      <c r="AM65" s="176">
        <v>1.21140245</v>
      </c>
      <c r="AN65" s="177">
        <v>0</v>
      </c>
      <c r="AO65" s="178">
        <v>0.23732216</v>
      </c>
      <c r="AP65" s="176">
        <v>0</v>
      </c>
      <c r="AQ65" s="176">
        <v>0</v>
      </c>
      <c r="AR65" s="176">
        <v>0.60651438999999996</v>
      </c>
      <c r="AS65" s="176">
        <v>0</v>
      </c>
      <c r="AT65" s="176">
        <v>0</v>
      </c>
      <c r="AU65" s="176">
        <v>0</v>
      </c>
      <c r="AV65" s="176">
        <v>2.6232443899999995</v>
      </c>
      <c r="AW65" s="176">
        <v>0.20468129999999998</v>
      </c>
      <c r="AX65" s="176">
        <v>0.21957768999999999</v>
      </c>
      <c r="AY65" s="176">
        <v>0.44227278000000003</v>
      </c>
      <c r="AZ65" s="177">
        <v>0.17583570000000001</v>
      </c>
      <c r="BA65" s="178">
        <v>1.53848377</v>
      </c>
      <c r="BB65" s="176">
        <v>3.0342365899999999</v>
      </c>
      <c r="BC65" s="176">
        <v>0</v>
      </c>
      <c r="BD65" s="176">
        <v>0.86559164</v>
      </c>
      <c r="BE65" s="176">
        <v>0.88169077000000007</v>
      </c>
      <c r="BF65" s="176">
        <v>1.2138321299999999</v>
      </c>
      <c r="BG65" s="176">
        <v>0.79724585999999997</v>
      </c>
      <c r="BH65" s="176">
        <v>1.0382989</v>
      </c>
      <c r="BI65" s="176">
        <v>1.9807161400000002</v>
      </c>
      <c r="BJ65" s="176">
        <v>0</v>
      </c>
      <c r="BK65" s="176">
        <v>0.40263296999999998</v>
      </c>
      <c r="BL65" s="177">
        <v>0.30864052000000003</v>
      </c>
      <c r="BM65" s="178">
        <v>0.52458170999999998</v>
      </c>
      <c r="BN65" s="176">
        <v>0</v>
      </c>
      <c r="BO65" s="176">
        <v>0.15793393</v>
      </c>
      <c r="BP65" s="176">
        <v>0</v>
      </c>
      <c r="BQ65" s="176">
        <v>0</v>
      </c>
      <c r="BR65" s="176">
        <v>0</v>
      </c>
      <c r="BS65" s="179">
        <v>0.69625786999999995</v>
      </c>
      <c r="BT65" s="171"/>
      <c r="BU65" s="171"/>
      <c r="BV65" s="171"/>
      <c r="BW65" s="171"/>
      <c r="BX65" s="180"/>
      <c r="BY65" s="167"/>
      <c r="CF65" s="169"/>
    </row>
    <row r="66" spans="2:86" s="168" customFormat="1" ht="20.100000000000001" customHeight="1">
      <c r="B66" s="292"/>
      <c r="C66" s="201" t="s">
        <v>67</v>
      </c>
      <c r="D66" s="201"/>
      <c r="E66" s="170"/>
      <c r="F66" s="170"/>
      <c r="G66" s="171"/>
      <c r="H66" s="171"/>
      <c r="I66" s="171"/>
      <c r="J66" s="171"/>
      <c r="K66" s="172"/>
      <c r="L66" s="171"/>
      <c r="M66" s="171"/>
      <c r="N66" s="172"/>
      <c r="O66" s="171"/>
      <c r="P66" s="171"/>
      <c r="Q66" s="172"/>
      <c r="R66" s="171"/>
      <c r="S66" s="171"/>
      <c r="T66" s="173"/>
      <c r="U66" s="173"/>
      <c r="V66" s="173"/>
      <c r="W66" s="173"/>
      <c r="X66" s="173"/>
      <c r="Y66" s="173"/>
      <c r="Z66" s="173"/>
      <c r="AA66" s="173"/>
      <c r="AB66" s="174"/>
      <c r="AC66" s="175"/>
      <c r="AD66" s="173"/>
      <c r="AE66" s="173"/>
      <c r="AF66" s="173"/>
      <c r="AG66" s="173"/>
      <c r="AH66" s="173"/>
      <c r="AI66" s="173"/>
      <c r="AJ66" s="173"/>
      <c r="AK66" s="176">
        <v>0.23677766190482835</v>
      </c>
      <c r="AL66" s="176">
        <v>0.1102020260134768</v>
      </c>
      <c r="AM66" s="176">
        <v>0.28448871386698948</v>
      </c>
      <c r="AN66" s="177">
        <v>0.22252336400517275</v>
      </c>
      <c r="AO66" s="178">
        <v>0</v>
      </c>
      <c r="AP66" s="176">
        <v>0</v>
      </c>
      <c r="AQ66" s="176">
        <v>0</v>
      </c>
      <c r="AR66" s="176">
        <v>0.41571940266725216</v>
      </c>
      <c r="AS66" s="176">
        <v>0.84691153653885631</v>
      </c>
      <c r="AT66" s="176">
        <v>0.72158507499338431</v>
      </c>
      <c r="AU66" s="176">
        <v>0.68622563791816205</v>
      </c>
      <c r="AV66" s="176">
        <v>0</v>
      </c>
      <c r="AW66" s="176">
        <v>0.14569759678759178</v>
      </c>
      <c r="AX66" s="176">
        <v>0.18845127359342309</v>
      </c>
      <c r="AY66" s="176">
        <v>0.36038508476657111</v>
      </c>
      <c r="AZ66" s="177">
        <v>0.1394167730073976</v>
      </c>
      <c r="BA66" s="178">
        <v>1.110022665513074</v>
      </c>
      <c r="BB66" s="176">
        <v>2.7168245061478067</v>
      </c>
      <c r="BC66" s="176">
        <v>0.71205257979784509</v>
      </c>
      <c r="BD66" s="176">
        <v>0.61247184137816091</v>
      </c>
      <c r="BE66" s="176">
        <v>0.99612220591467115</v>
      </c>
      <c r="BF66" s="176">
        <v>2.3067301240651883</v>
      </c>
      <c r="BG66" s="176">
        <v>0.88009946003596606</v>
      </c>
      <c r="BH66" s="176">
        <v>0.70876943231809597</v>
      </c>
      <c r="BI66" s="176">
        <v>0.87626465570797962</v>
      </c>
      <c r="BJ66" s="176">
        <v>0.30695284511762666</v>
      </c>
      <c r="BK66" s="176">
        <v>0.22441533540694525</v>
      </c>
      <c r="BL66" s="177">
        <v>0.83636612694316259</v>
      </c>
      <c r="BM66" s="178">
        <v>0.30276798887797701</v>
      </c>
      <c r="BN66" s="176">
        <v>0</v>
      </c>
      <c r="BO66" s="176">
        <v>7.0308375590712666E-2</v>
      </c>
      <c r="BP66" s="176">
        <v>5.4781278839815421E-2</v>
      </c>
      <c r="BQ66" s="176">
        <v>0</v>
      </c>
      <c r="BR66" s="176">
        <v>0</v>
      </c>
      <c r="BS66" s="179">
        <v>0.77772800176224999</v>
      </c>
      <c r="BT66" s="171">
        <v>0</v>
      </c>
      <c r="BU66" s="171"/>
      <c r="BV66" s="245" t="s">
        <v>68</v>
      </c>
      <c r="BW66" s="246"/>
      <c r="BX66" s="246"/>
      <c r="BY66" s="247"/>
      <c r="BZ66" s="171"/>
      <c r="CA66" s="171"/>
      <c r="CB66" s="171"/>
      <c r="CC66" s="171"/>
      <c r="CD66" s="171"/>
      <c r="CE66" s="171"/>
      <c r="CF66" s="180"/>
      <c r="CG66" s="192">
        <f>SUM(AK66:BU66)</f>
        <v>17.851061569480386</v>
      </c>
      <c r="CH66" s="193" t="s">
        <v>69</v>
      </c>
    </row>
    <row r="67" spans="2:86" s="63" customFormat="1" ht="20.100000000000001" customHeight="1">
      <c r="B67" s="292"/>
      <c r="C67" s="58" t="s">
        <v>70</v>
      </c>
      <c r="D67" s="58"/>
      <c r="E67" s="58"/>
      <c r="F67" s="58"/>
      <c r="G67" s="58"/>
      <c r="H67" s="58"/>
      <c r="I67" s="58"/>
      <c r="J67" s="58"/>
      <c r="K67" s="59"/>
      <c r="L67" s="58"/>
      <c r="M67" s="58"/>
      <c r="N67" s="59"/>
      <c r="O67" s="58"/>
      <c r="P67" s="58"/>
      <c r="Q67" s="59"/>
      <c r="R67" s="58"/>
      <c r="S67" s="58"/>
      <c r="T67" s="58"/>
      <c r="U67" s="58"/>
      <c r="V67" s="58"/>
      <c r="W67" s="58"/>
      <c r="X67" s="60">
        <v>265</v>
      </c>
      <c r="Y67" s="60">
        <v>296.16666666666669</v>
      </c>
      <c r="Z67" s="60">
        <v>497.26666666666665</v>
      </c>
      <c r="AA67" s="60">
        <v>543.63333333333333</v>
      </c>
      <c r="AB67" s="61">
        <v>766.86666666666667</v>
      </c>
      <c r="AC67" s="62">
        <v>768.0333333333333</v>
      </c>
      <c r="AD67" s="60">
        <v>712.5333333333333</v>
      </c>
      <c r="AE67" s="162">
        <v>594.16666666666663</v>
      </c>
      <c r="AF67" s="162">
        <v>64.86666666666666</v>
      </c>
      <c r="AG67" s="162">
        <v>90.533333333333331</v>
      </c>
      <c r="AH67" s="162">
        <v>184</v>
      </c>
      <c r="AI67" s="159">
        <v>243.53333333333333</v>
      </c>
      <c r="AJ67" s="159">
        <v>254.96666666666667</v>
      </c>
      <c r="AK67" s="159">
        <v>220.33333333333334</v>
      </c>
      <c r="AL67" s="159">
        <v>251.43333333333334</v>
      </c>
      <c r="AM67" s="159">
        <v>452.3</v>
      </c>
      <c r="AN67" s="163">
        <v>251.8</v>
      </c>
      <c r="AO67" s="164">
        <v>13.633333333333333</v>
      </c>
      <c r="AP67" s="162">
        <v>16.466666666666665</v>
      </c>
      <c r="AQ67" s="159">
        <v>95.5</v>
      </c>
      <c r="AR67" s="159">
        <v>205.93333333333334</v>
      </c>
      <c r="AS67" s="159">
        <v>329.5</v>
      </c>
      <c r="AT67" s="159">
        <v>391.23333333333335</v>
      </c>
      <c r="AU67" s="162">
        <v>405.23333333333335</v>
      </c>
      <c r="AV67" s="162">
        <v>273.76666666666665</v>
      </c>
      <c r="AW67" s="159">
        <v>239.9</v>
      </c>
      <c r="AX67" s="159">
        <v>372.06666666666666</v>
      </c>
      <c r="AY67" s="60">
        <v>692</v>
      </c>
      <c r="AZ67" s="61">
        <v>814.73333333333335</v>
      </c>
      <c r="BA67" s="62">
        <v>788.9</v>
      </c>
      <c r="BB67" s="60">
        <v>768.73333333333335</v>
      </c>
      <c r="BC67" s="60">
        <v>950.66666666666663</v>
      </c>
      <c r="BD67" s="60">
        <v>884.36666666666667</v>
      </c>
      <c r="BE67" s="60">
        <v>952.9666666666667</v>
      </c>
      <c r="BF67" s="60">
        <v>926.9</v>
      </c>
      <c r="BG67" s="60">
        <v>929.66666666666663</v>
      </c>
      <c r="BH67" s="60">
        <v>804.4666666666667</v>
      </c>
      <c r="BI67" s="60">
        <v>789.4666666666667</v>
      </c>
      <c r="BJ67" s="60">
        <v>725.83333333333337</v>
      </c>
      <c r="BK67" s="60">
        <v>506.43333333333334</v>
      </c>
      <c r="BL67" s="61">
        <v>372.9</v>
      </c>
      <c r="BM67" s="62">
        <v>225.73333333333332</v>
      </c>
      <c r="BN67" s="60">
        <v>135.53333333333333</v>
      </c>
      <c r="BO67" s="60">
        <v>147.46666666666667</v>
      </c>
      <c r="BP67" s="60">
        <v>104.76666666666667</v>
      </c>
      <c r="BQ67" s="60">
        <v>39.666666666666664</v>
      </c>
      <c r="BR67" s="60">
        <v>16.5</v>
      </c>
      <c r="BS67" s="60"/>
      <c r="BT67" s="60"/>
      <c r="BU67" s="60"/>
      <c r="BV67" s="248"/>
      <c r="BW67" s="249"/>
      <c r="BX67" s="249"/>
      <c r="BY67" s="250"/>
      <c r="BZ67" s="58"/>
      <c r="CA67" s="58"/>
      <c r="CB67" s="58"/>
      <c r="CC67" s="58"/>
      <c r="CD67" s="58"/>
      <c r="CE67" s="58"/>
      <c r="CF67" s="194"/>
    </row>
    <row r="68" spans="2:86" s="139" customFormat="1" ht="20.100000000000001" customHeight="1" outlineLevel="1">
      <c r="B68" s="292"/>
      <c r="C68" s="139" t="s">
        <v>71</v>
      </c>
      <c r="K68" s="140"/>
      <c r="N68" s="140"/>
      <c r="Q68" s="140"/>
      <c r="T68" s="141">
        <v>0</v>
      </c>
      <c r="U68" s="142">
        <v>0</v>
      </c>
      <c r="V68" s="142">
        <v>7.5054405130448518E-3</v>
      </c>
      <c r="W68" s="142">
        <v>2.1631634608419797E-2</v>
      </c>
      <c r="X68" s="142">
        <v>4.9963442586377263E-2</v>
      </c>
      <c r="Y68" s="142">
        <v>8.3040155458085269E-2</v>
      </c>
      <c r="Z68" s="142">
        <v>0.13099818821303333</v>
      </c>
      <c r="AA68" s="142">
        <v>0.22765929674299493</v>
      </c>
      <c r="AB68" s="142">
        <v>0.29548200057376584</v>
      </c>
      <c r="AC68" s="143">
        <v>0.36544575801189577</v>
      </c>
      <c r="AD68" s="142">
        <v>0.45444907142729396</v>
      </c>
      <c r="AE68" s="142">
        <v>0.50895706974002586</v>
      </c>
      <c r="AF68" s="142">
        <v>0.51430944224798014</v>
      </c>
      <c r="AG68" s="142">
        <v>0.51589998438923057</v>
      </c>
      <c r="AH68" s="142">
        <v>0.52253253588487625</v>
      </c>
      <c r="AI68" s="142">
        <v>0.52470283388403005</v>
      </c>
      <c r="AJ68" s="142">
        <v>0.57960579343029828</v>
      </c>
      <c r="AK68" s="141">
        <v>0.59177180105615457</v>
      </c>
      <c r="AL68" s="141">
        <v>0.62065121813798485</v>
      </c>
      <c r="AM68" s="142">
        <v>0.6429051486904549</v>
      </c>
      <c r="AN68" s="142">
        <v>0.71689242922734808</v>
      </c>
      <c r="AO68" s="144">
        <v>0.71699999999999997</v>
      </c>
      <c r="AP68" s="142">
        <v>0.71799999999999997</v>
      </c>
      <c r="AQ68" s="142">
        <v>0.71799999999999997</v>
      </c>
      <c r="AR68" s="142">
        <v>0.71899999999999997</v>
      </c>
      <c r="AS68" s="142">
        <v>0.72</v>
      </c>
      <c r="AT68" s="142">
        <v>0.72099999999999997</v>
      </c>
      <c r="AU68" s="142">
        <v>0.72199999999999998</v>
      </c>
      <c r="AV68" s="142">
        <v>0.72268921728361402</v>
      </c>
      <c r="AW68" s="141">
        <v>0.75392629703210801</v>
      </c>
      <c r="AX68" s="141">
        <v>0.755</v>
      </c>
      <c r="AY68" s="142">
        <v>0.75600000000000001</v>
      </c>
      <c r="AZ68" s="142">
        <v>0.75737286339339749</v>
      </c>
      <c r="BA68" s="144">
        <v>0.84469464310495423</v>
      </c>
      <c r="BB68" s="142">
        <v>0.90437142792311187</v>
      </c>
      <c r="BC68" s="142">
        <v>0.93823257702277429</v>
      </c>
      <c r="BD68" s="142">
        <v>0.97631445237442449</v>
      </c>
      <c r="BE68" s="142">
        <v>0.98881433224817616</v>
      </c>
      <c r="BF68" s="142">
        <v>0.99203114525071134</v>
      </c>
      <c r="BG68" s="142">
        <v>0.99609382624486009</v>
      </c>
      <c r="BH68" s="141">
        <v>0.99769965582484299</v>
      </c>
      <c r="BI68" s="145">
        <v>0.99969900220626895</v>
      </c>
      <c r="BJ68" s="146">
        <v>0.9997074721266157</v>
      </c>
      <c r="BK68" s="147">
        <v>0.99970882219407708</v>
      </c>
      <c r="BL68" s="147">
        <v>0.99970882219407708</v>
      </c>
      <c r="BM68" s="148">
        <v>0.9997703832669157</v>
      </c>
      <c r="BN68" s="147">
        <v>0.99989446926949455</v>
      </c>
      <c r="BO68" s="147">
        <v>0.99997798312931363</v>
      </c>
      <c r="BP68" s="147">
        <v>0.99999950629878365</v>
      </c>
      <c r="BQ68" s="147">
        <v>0.99999999601822553</v>
      </c>
      <c r="BR68" s="147">
        <v>0.99999999601822553</v>
      </c>
      <c r="BS68" s="147">
        <v>0.99999999601822553</v>
      </c>
      <c r="BT68" s="145">
        <v>0.99999999601822553</v>
      </c>
      <c r="BU68" s="145">
        <v>0.99999999601822553</v>
      </c>
      <c r="BV68" s="248"/>
      <c r="BW68" s="249"/>
      <c r="BX68" s="249"/>
      <c r="BY68" s="250"/>
      <c r="BZ68" s="212"/>
      <c r="CA68" s="211"/>
      <c r="CB68" s="211"/>
      <c r="CF68" s="149"/>
    </row>
    <row r="69" spans="2:86" s="139" customFormat="1" ht="20.100000000000001" customHeight="1" outlineLevel="1">
      <c r="B69" s="292"/>
      <c r="C69" s="139" t="s">
        <v>72</v>
      </c>
      <c r="K69" s="140"/>
      <c r="N69" s="140"/>
      <c r="Q69" s="140"/>
      <c r="T69" s="141">
        <v>0</v>
      </c>
      <c r="U69" s="141">
        <v>0</v>
      </c>
      <c r="V69" s="141">
        <v>2.627683452448057E-5</v>
      </c>
      <c r="W69" s="141">
        <v>1.8615090476297328E-4</v>
      </c>
      <c r="X69" s="141">
        <v>3.4873795110171506E-3</v>
      </c>
      <c r="Y69" s="141">
        <v>1.9297648180012738E-2</v>
      </c>
      <c r="Z69" s="141">
        <v>5.2595194486311975E-2</v>
      </c>
      <c r="AA69" s="141">
        <v>0.13271138483845119</v>
      </c>
      <c r="AB69" s="150">
        <v>0.23253799552469789</v>
      </c>
      <c r="AC69" s="143">
        <v>0.33432204855296965</v>
      </c>
      <c r="AD69" s="141">
        <v>0.45036106180821267</v>
      </c>
      <c r="AE69" s="141">
        <v>0.52093809841632677</v>
      </c>
      <c r="AF69" s="141">
        <v>0.52096028079700329</v>
      </c>
      <c r="AG69" s="141">
        <v>0.52107844955087268</v>
      </c>
      <c r="AH69" s="141">
        <v>0.52856618671030053</v>
      </c>
      <c r="AI69" s="141">
        <v>0.58179038079391643</v>
      </c>
      <c r="AJ69" s="141">
        <v>0.58574716463684917</v>
      </c>
      <c r="AK69" s="141">
        <v>0.59489529456526402</v>
      </c>
      <c r="AL69" s="141">
        <v>0.62517495290641556</v>
      </c>
      <c r="AM69" s="141">
        <v>0.64816859685234451</v>
      </c>
      <c r="AN69" s="150">
        <v>0.64986290548349923</v>
      </c>
      <c r="AO69" s="143">
        <v>0.64986290548349923</v>
      </c>
      <c r="AP69" s="141">
        <v>0.64986290548349923</v>
      </c>
      <c r="AQ69" s="141">
        <v>0.65100000000000002</v>
      </c>
      <c r="AR69" s="141">
        <v>0.65200000000000002</v>
      </c>
      <c r="AS69" s="141">
        <v>0.65500000000000003</v>
      </c>
      <c r="AT69" s="141">
        <v>0.65800000000000003</v>
      </c>
      <c r="AU69" s="141">
        <v>0.66</v>
      </c>
      <c r="AV69" s="141">
        <v>0.67</v>
      </c>
      <c r="AW69" s="141">
        <v>0.68</v>
      </c>
      <c r="AX69" s="141">
        <v>0.69</v>
      </c>
      <c r="AY69" s="141">
        <v>0.7193779599522161</v>
      </c>
      <c r="AZ69" s="150">
        <v>0.74500351235690743</v>
      </c>
      <c r="BA69" s="143">
        <v>0.79268659860148682</v>
      </c>
      <c r="BB69" s="141">
        <v>0.84344814626460718</v>
      </c>
      <c r="BC69" s="141">
        <v>0.88032359942711902</v>
      </c>
      <c r="BD69" s="141">
        <v>0.92970901789548299</v>
      </c>
      <c r="BE69" s="141">
        <v>0.95502381852665608</v>
      </c>
      <c r="BF69" s="141">
        <v>0.97011657521233008</v>
      </c>
      <c r="BG69" s="141">
        <v>0.97774753904695777</v>
      </c>
      <c r="BH69" s="141">
        <v>0.98265708910523919</v>
      </c>
      <c r="BI69" s="141">
        <v>0.99025918137485869</v>
      </c>
      <c r="BJ69" s="141">
        <v>0.99191882052936353</v>
      </c>
      <c r="BK69" s="141">
        <v>0.99297986114109293</v>
      </c>
      <c r="BL69" s="150">
        <v>0.99551700296450518</v>
      </c>
      <c r="BM69" s="151">
        <v>0.99990945802341191</v>
      </c>
      <c r="BN69" s="145">
        <v>0.99997745556791484</v>
      </c>
      <c r="BO69" s="145">
        <v>0.99998061091931878</v>
      </c>
      <c r="BP69" s="145">
        <v>0.99999509325881319</v>
      </c>
      <c r="BQ69" s="145">
        <v>0.99999565754917008</v>
      </c>
      <c r="BR69" s="145">
        <v>0.99999565754917008</v>
      </c>
      <c r="BS69" s="145">
        <v>1</v>
      </c>
      <c r="BT69" s="145">
        <v>1.0000000000744333</v>
      </c>
      <c r="BU69" s="145">
        <v>1.0000000000744333</v>
      </c>
      <c r="BV69" s="248"/>
      <c r="BW69" s="249"/>
      <c r="BX69" s="249"/>
      <c r="BY69" s="250"/>
      <c r="BZ69" s="212"/>
      <c r="CA69" s="211"/>
      <c r="CB69" s="211"/>
      <c r="CF69" s="149"/>
    </row>
    <row r="70" spans="2:86" s="139" customFormat="1" ht="20.100000000000001" customHeight="1" outlineLevel="1">
      <c r="B70" s="292"/>
      <c r="C70" s="139" t="s">
        <v>73</v>
      </c>
      <c r="K70" s="140"/>
      <c r="N70" s="140"/>
      <c r="Q70" s="140"/>
      <c r="T70" s="141">
        <v>0</v>
      </c>
      <c r="U70" s="141">
        <v>0</v>
      </c>
      <c r="V70" s="141">
        <v>7.5054405130448518E-3</v>
      </c>
      <c r="W70" s="141">
        <v>1.4126194095374946E-2</v>
      </c>
      <c r="X70" s="141">
        <v>2.8331807977957466E-2</v>
      </c>
      <c r="Y70" s="141">
        <v>3.3076712871708006E-2</v>
      </c>
      <c r="Z70" s="141">
        <v>4.795803275494806E-2</v>
      </c>
      <c r="AA70" s="141">
        <v>9.6661108529961598E-2</v>
      </c>
      <c r="AB70" s="141">
        <v>6.7822703830770908E-2</v>
      </c>
      <c r="AC70" s="143">
        <v>6.9963757438129937E-2</v>
      </c>
      <c r="AD70" s="141">
        <v>8.9003313415398189E-2</v>
      </c>
      <c r="AE70" s="141">
        <v>5.4507998312731898E-2</v>
      </c>
      <c r="AF70" s="141">
        <v>5.3523725079542839E-3</v>
      </c>
      <c r="AG70" s="141">
        <v>1.5905421412504284E-3</v>
      </c>
      <c r="AH70" s="141">
        <v>6.6325514956456777E-3</v>
      </c>
      <c r="AI70" s="141">
        <v>2.1702979991538029E-3</v>
      </c>
      <c r="AJ70" s="141">
        <v>5.4902959546268226E-2</v>
      </c>
      <c r="AK70" s="141">
        <v>1.216600762585629E-2</v>
      </c>
      <c r="AL70" s="141">
        <v>2.8879417081830283E-2</v>
      </c>
      <c r="AM70" s="141">
        <v>2.2253930552470047E-2</v>
      </c>
      <c r="AN70" s="141">
        <v>7.3987280536893185E-2</v>
      </c>
      <c r="AO70" s="143">
        <v>1.0757077265188819E-4</v>
      </c>
      <c r="AP70" s="141">
        <v>1.0000000000000009E-3</v>
      </c>
      <c r="AQ70" s="141">
        <v>0</v>
      </c>
      <c r="AR70" s="141">
        <v>1.0000000000000009E-3</v>
      </c>
      <c r="AS70" s="141">
        <v>1.0000000000000009E-3</v>
      </c>
      <c r="AT70" s="141">
        <v>1.0000000000000009E-3</v>
      </c>
      <c r="AU70" s="141">
        <v>1.0000000000000009E-3</v>
      </c>
      <c r="AV70" s="141">
        <v>6.8921728361404089E-4</v>
      </c>
      <c r="AW70" s="141">
        <v>3.123707974849399E-2</v>
      </c>
      <c r="AX70" s="141">
        <v>1.0737029678919985E-3</v>
      </c>
      <c r="AY70" s="141">
        <v>1.0000000000000009E-3</v>
      </c>
      <c r="AZ70" s="141">
        <v>1.3728633933974832E-3</v>
      </c>
      <c r="BA70" s="143">
        <v>8.7321779711556746E-2</v>
      </c>
      <c r="BB70" s="141">
        <v>5.9676784818157635E-2</v>
      </c>
      <c r="BC70" s="141">
        <v>3.3861149099662424E-2</v>
      </c>
      <c r="BD70" s="141">
        <v>3.8081875351650196E-2</v>
      </c>
      <c r="BE70" s="141">
        <v>1.2499879873751674E-2</v>
      </c>
      <c r="BF70" s="141">
        <v>3.2168130025351793E-3</v>
      </c>
      <c r="BG70" s="141">
        <v>4.0626809941487485E-3</v>
      </c>
      <c r="BH70" s="141">
        <v>1.6058295799828981E-3</v>
      </c>
      <c r="BI70" s="141">
        <v>1.9993463814259593E-3</v>
      </c>
      <c r="BJ70" s="141">
        <v>8.4699203467542006E-6</v>
      </c>
      <c r="BK70" s="141">
        <v>1.3500674613808883E-6</v>
      </c>
      <c r="BL70" s="141">
        <v>0</v>
      </c>
      <c r="BM70" s="152">
        <v>6.1561072838611786E-5</v>
      </c>
      <c r="BN70" s="153">
        <v>1.2408600257884927E-4</v>
      </c>
      <c r="BO70" s="153">
        <v>8.3513859819084324E-5</v>
      </c>
      <c r="BP70" s="153">
        <v>2.1523169470016867E-5</v>
      </c>
      <c r="BQ70" s="153">
        <v>4.8971944188735961E-7</v>
      </c>
      <c r="BR70" s="153">
        <v>0</v>
      </c>
      <c r="BS70" s="153">
        <v>0</v>
      </c>
      <c r="BT70" s="153">
        <v>0</v>
      </c>
      <c r="BU70" s="153">
        <v>0</v>
      </c>
      <c r="BV70" s="248"/>
      <c r="BW70" s="249"/>
      <c r="BX70" s="249"/>
      <c r="BY70" s="250"/>
      <c r="BZ70" s="212"/>
      <c r="CA70" s="211"/>
      <c r="CB70" s="211"/>
      <c r="CF70" s="149"/>
    </row>
    <row r="71" spans="2:86" s="139" customFormat="1" ht="20.100000000000001" customHeight="1" outlineLevel="1" thickBot="1">
      <c r="B71" s="292"/>
      <c r="C71" s="139" t="s">
        <v>74</v>
      </c>
      <c r="K71" s="140"/>
      <c r="N71" s="140"/>
      <c r="Q71" s="140"/>
      <c r="T71" s="141">
        <v>0</v>
      </c>
      <c r="U71" s="154">
        <v>0</v>
      </c>
      <c r="V71" s="154">
        <v>2.627683452448057E-5</v>
      </c>
      <c r="W71" s="154">
        <v>1.5987407023849271E-4</v>
      </c>
      <c r="X71" s="154">
        <v>3.3012286062541773E-3</v>
      </c>
      <c r="Y71" s="154">
        <v>1.5810268668995587E-2</v>
      </c>
      <c r="Z71" s="154">
        <v>3.3297546306299233E-2</v>
      </c>
      <c r="AA71" s="154">
        <v>8.011619035213921E-2</v>
      </c>
      <c r="AB71" s="154">
        <v>9.9826610686246708E-2</v>
      </c>
      <c r="AC71" s="155">
        <v>0.10178405302827176</v>
      </c>
      <c r="AD71" s="154">
        <v>0.11603901325524302</v>
      </c>
      <c r="AE71" s="154">
        <v>7.0577036608114097E-2</v>
      </c>
      <c r="AF71" s="154">
        <v>2.2182380676527558E-5</v>
      </c>
      <c r="AG71" s="154">
        <v>1.1816875386938541E-4</v>
      </c>
      <c r="AH71" s="154">
        <v>7.4877371594278541E-3</v>
      </c>
      <c r="AI71" s="154">
        <v>5.3224194083615894E-2</v>
      </c>
      <c r="AJ71" s="154">
        <v>3.9567838429327429E-3</v>
      </c>
      <c r="AK71" s="154">
        <v>9.1481299284148498E-3</v>
      </c>
      <c r="AL71" s="154">
        <v>3.0279658341151539E-2</v>
      </c>
      <c r="AM71" s="154">
        <v>2.2993643945928954E-2</v>
      </c>
      <c r="AN71" s="154">
        <v>1.6943086311547173E-3</v>
      </c>
      <c r="AO71" s="155">
        <v>0</v>
      </c>
      <c r="AP71" s="154">
        <v>0</v>
      </c>
      <c r="AQ71" s="154">
        <v>1.1370945165007917E-3</v>
      </c>
      <c r="AR71" s="154">
        <v>1.0000000000000009E-3</v>
      </c>
      <c r="AS71" s="154">
        <v>3.0000000000000027E-3</v>
      </c>
      <c r="AT71" s="154">
        <v>3.0000000000000027E-3</v>
      </c>
      <c r="AU71" s="154">
        <v>2.0000000000000018E-3</v>
      </c>
      <c r="AV71" s="154">
        <v>1.0000000000000009E-2</v>
      </c>
      <c r="AW71" s="154">
        <v>1.0000000000000009E-2</v>
      </c>
      <c r="AX71" s="154">
        <v>9.9999999999998979E-3</v>
      </c>
      <c r="AY71" s="154">
        <v>2.9377959952216148E-2</v>
      </c>
      <c r="AZ71" s="154">
        <v>2.5625552404691332E-2</v>
      </c>
      <c r="BA71" s="155">
        <v>4.7683086244579398E-2</v>
      </c>
      <c r="BB71" s="154">
        <v>5.0761547663120354E-2</v>
      </c>
      <c r="BC71" s="154">
        <v>3.687545316251184E-2</v>
      </c>
      <c r="BD71" s="154">
        <v>4.9385418468363973E-2</v>
      </c>
      <c r="BE71" s="154">
        <v>2.5314800631173084E-2</v>
      </c>
      <c r="BF71" s="154">
        <v>1.5092756685674003E-2</v>
      </c>
      <c r="BG71" s="154">
        <v>7.6309638346276909E-3</v>
      </c>
      <c r="BH71" s="154">
        <v>4.90955005828142E-3</v>
      </c>
      <c r="BI71" s="154">
        <v>7.6020922696194981E-3</v>
      </c>
      <c r="BJ71" s="154">
        <v>1.6596391545048439E-3</v>
      </c>
      <c r="BK71" s="154">
        <v>1.0610406117294024E-3</v>
      </c>
      <c r="BL71" s="154">
        <v>2.5371418234122478E-3</v>
      </c>
      <c r="BM71" s="156">
        <v>4.3924550589067302E-3</v>
      </c>
      <c r="BN71" s="157">
        <v>6.7997544502929053E-5</v>
      </c>
      <c r="BO71" s="157">
        <v>3.1553514039384112E-6</v>
      </c>
      <c r="BP71" s="157">
        <v>1.4482339494414909E-5</v>
      </c>
      <c r="BQ71" s="157">
        <v>5.6429035688587703E-7</v>
      </c>
      <c r="BR71" s="157">
        <v>0</v>
      </c>
      <c r="BS71" s="157">
        <v>4.3424508299194642E-6</v>
      </c>
      <c r="BT71" s="157">
        <v>7.4433348373759145E-11</v>
      </c>
      <c r="BU71" s="157">
        <v>0</v>
      </c>
      <c r="BV71" s="251"/>
      <c r="BW71" s="252"/>
      <c r="BX71" s="252"/>
      <c r="BY71" s="253"/>
      <c r="BZ71" s="212"/>
      <c r="CA71" s="211"/>
      <c r="CB71" s="211"/>
      <c r="CF71" s="149"/>
    </row>
    <row r="72" spans="2:86" s="38" customFormat="1" ht="18.600000000000001" customHeight="1">
      <c r="B72" s="50"/>
      <c r="C72" s="51"/>
      <c r="K72" s="37"/>
      <c r="N72" s="37"/>
      <c r="Q72" s="37"/>
      <c r="T72" s="43"/>
      <c r="U72" s="47"/>
      <c r="V72" s="47"/>
      <c r="W72" s="47"/>
      <c r="X72" s="47"/>
      <c r="Y72" s="47"/>
      <c r="Z72" s="47"/>
      <c r="AA72" s="47"/>
      <c r="AB72" s="47"/>
      <c r="AC72" s="48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8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8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8"/>
      <c r="BN72" s="47"/>
      <c r="BO72" s="47"/>
      <c r="BP72" s="49"/>
      <c r="BQ72" s="49"/>
      <c r="BR72" s="49"/>
      <c r="BS72" s="49"/>
      <c r="BT72" s="49"/>
      <c r="BU72" s="49"/>
      <c r="BV72" s="211"/>
      <c r="BW72" s="211"/>
      <c r="BX72" s="211"/>
      <c r="BY72" s="211"/>
      <c r="BZ72" s="211"/>
      <c r="CA72" s="211"/>
      <c r="CB72" s="211"/>
      <c r="CF72" s="39"/>
      <c r="CG72" s="204"/>
    </row>
    <row r="73" spans="2:86" s="38" customFormat="1" ht="18.600000000000001" customHeight="1" outlineLevel="1">
      <c r="B73" s="50"/>
      <c r="C73" s="51"/>
      <c r="K73" s="37"/>
      <c r="N73" s="37"/>
      <c r="Q73" s="37"/>
      <c r="T73" s="43"/>
      <c r="U73" s="202"/>
      <c r="V73" s="202"/>
      <c r="W73" s="202"/>
      <c r="X73" s="202"/>
      <c r="Y73" s="202"/>
      <c r="Z73" s="202"/>
      <c r="AA73" s="202"/>
      <c r="AB73" s="203"/>
      <c r="AC73" s="202"/>
      <c r="AD73" s="202"/>
      <c r="AE73" s="47"/>
      <c r="AF73" s="270" t="s">
        <v>75</v>
      </c>
      <c r="AG73" s="265"/>
      <c r="AH73" s="265"/>
      <c r="AI73" s="265"/>
      <c r="AJ73" s="265"/>
      <c r="AK73" s="265"/>
      <c r="AL73" s="265"/>
      <c r="AM73" s="47"/>
      <c r="AN73" s="265" t="s">
        <v>76</v>
      </c>
      <c r="AO73" s="266"/>
      <c r="AP73" s="266"/>
      <c r="AQ73" s="47"/>
      <c r="AR73" s="270" t="s">
        <v>77</v>
      </c>
      <c r="AS73" s="265"/>
      <c r="AT73" s="265"/>
      <c r="AU73" s="265"/>
      <c r="AV73" s="265"/>
      <c r="AW73" s="265"/>
      <c r="AX73" s="265"/>
      <c r="AY73" s="265"/>
      <c r="AZ73" s="47"/>
      <c r="BA73" s="280" t="s">
        <v>78</v>
      </c>
      <c r="BB73" s="265"/>
      <c r="BC73" s="265"/>
      <c r="BD73" s="265"/>
      <c r="BE73" s="265"/>
      <c r="BF73" s="265"/>
      <c r="BG73" s="265"/>
      <c r="BH73" s="265"/>
      <c r="BI73" s="265"/>
      <c r="BJ73" s="265"/>
      <c r="BK73" s="265"/>
      <c r="BL73" s="47"/>
      <c r="BM73" s="48"/>
      <c r="BN73" s="47"/>
      <c r="BO73" s="47"/>
      <c r="BP73" s="49"/>
      <c r="BQ73" s="49"/>
      <c r="BR73" s="49"/>
      <c r="BS73" s="49"/>
      <c r="BT73" s="49"/>
      <c r="BU73" s="49"/>
      <c r="BV73" s="211"/>
      <c r="BW73" s="211"/>
      <c r="BX73" s="211"/>
      <c r="BY73" s="211"/>
      <c r="BZ73" s="211"/>
      <c r="CA73" s="211"/>
      <c r="CB73" s="211"/>
      <c r="CF73" s="39"/>
    </row>
    <row r="74" spans="2:86" s="38" customFormat="1" ht="18.600000000000001" customHeight="1" outlineLevel="1">
      <c r="B74" s="50"/>
      <c r="C74" s="51"/>
      <c r="K74" s="37"/>
      <c r="N74" s="37"/>
      <c r="Q74" s="37"/>
      <c r="T74" s="43"/>
      <c r="U74" s="202"/>
      <c r="V74" s="202"/>
      <c r="W74" s="202"/>
      <c r="X74" s="202"/>
      <c r="Y74" s="202"/>
      <c r="Z74" s="202"/>
      <c r="AA74" s="202"/>
      <c r="AB74" s="203"/>
      <c r="AC74" s="202"/>
      <c r="AD74" s="202"/>
      <c r="AE74" s="47"/>
      <c r="AF74" s="265"/>
      <c r="AG74" s="265"/>
      <c r="AH74" s="265"/>
      <c r="AI74" s="265"/>
      <c r="AJ74" s="265"/>
      <c r="AK74" s="265"/>
      <c r="AL74" s="265"/>
      <c r="AM74" s="47"/>
      <c r="AN74" s="266"/>
      <c r="AO74" s="266"/>
      <c r="AP74" s="266"/>
      <c r="AQ74" s="47"/>
      <c r="AR74" s="265"/>
      <c r="AS74" s="265"/>
      <c r="AT74" s="265"/>
      <c r="AU74" s="265"/>
      <c r="AV74" s="265"/>
      <c r="AW74" s="265"/>
      <c r="AX74" s="265"/>
      <c r="AY74" s="265"/>
      <c r="AZ74" s="47"/>
      <c r="BA74" s="281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47"/>
      <c r="BM74" s="48"/>
      <c r="BN74" s="47"/>
      <c r="BO74" s="47"/>
      <c r="BP74" s="49"/>
      <c r="BQ74" s="49"/>
      <c r="BR74" s="49"/>
      <c r="BS74" s="49"/>
      <c r="BT74" s="49"/>
      <c r="BU74" s="49"/>
      <c r="BV74" s="211"/>
      <c r="BW74" s="211"/>
      <c r="BX74" s="211"/>
      <c r="BY74" s="211"/>
      <c r="BZ74" s="211"/>
      <c r="CF74" s="39"/>
    </row>
    <row r="75" spans="2:86" s="38" customFormat="1" ht="18.600000000000001" customHeight="1" outlineLevel="1">
      <c r="B75" s="50"/>
      <c r="C75" s="51"/>
      <c r="K75" s="37"/>
      <c r="N75" s="37"/>
      <c r="Q75" s="37"/>
      <c r="T75" s="43"/>
      <c r="U75" s="202"/>
      <c r="V75" s="202"/>
      <c r="W75" s="202"/>
      <c r="X75" s="202"/>
      <c r="Y75" s="202"/>
      <c r="Z75" s="202"/>
      <c r="AA75" s="202"/>
      <c r="AB75" s="203"/>
      <c r="AC75" s="202"/>
      <c r="AD75" s="202"/>
      <c r="AE75" s="47"/>
      <c r="AF75" s="265"/>
      <c r="AG75" s="265"/>
      <c r="AH75" s="265"/>
      <c r="AI75" s="265"/>
      <c r="AJ75" s="265"/>
      <c r="AK75" s="265"/>
      <c r="AL75" s="265"/>
      <c r="AM75" s="47"/>
      <c r="AN75" s="266"/>
      <c r="AO75" s="266"/>
      <c r="AP75" s="266"/>
      <c r="AQ75" s="47"/>
      <c r="AR75" s="265"/>
      <c r="AS75" s="265"/>
      <c r="AT75" s="265"/>
      <c r="AU75" s="265"/>
      <c r="AV75" s="265"/>
      <c r="AW75" s="265"/>
      <c r="AX75" s="265"/>
      <c r="AY75" s="265"/>
      <c r="AZ75" s="47"/>
      <c r="BA75" s="281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47"/>
      <c r="BM75" s="48"/>
      <c r="BN75" s="47"/>
      <c r="BO75" s="47"/>
      <c r="BP75" s="49"/>
      <c r="BQ75" s="49"/>
      <c r="BR75" s="49"/>
      <c r="BS75" s="49"/>
      <c r="BU75" s="49"/>
      <c r="BV75" s="211"/>
      <c r="BW75" s="211"/>
      <c r="BX75" s="211"/>
      <c r="BY75" s="211"/>
      <c r="BZ75" s="211"/>
      <c r="CF75" s="39"/>
    </row>
    <row r="76" spans="2:86" s="38" customFormat="1" ht="6" customHeight="1" thickBot="1">
      <c r="B76" s="50"/>
      <c r="C76" s="51"/>
      <c r="K76" s="37"/>
      <c r="N76" s="37"/>
      <c r="Q76" s="37"/>
      <c r="T76" s="43"/>
      <c r="U76" s="47"/>
      <c r="V76" s="47"/>
      <c r="W76" s="47"/>
      <c r="X76" s="47"/>
      <c r="Y76" s="47"/>
      <c r="Z76" s="47"/>
      <c r="AA76" s="47"/>
      <c r="AB76" s="47"/>
      <c r="AC76" s="48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8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8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8"/>
      <c r="BN76" s="47"/>
      <c r="BO76" s="47"/>
      <c r="BP76" s="49"/>
      <c r="BQ76" s="49"/>
      <c r="BR76" s="49"/>
      <c r="BS76" s="49"/>
      <c r="BT76" s="49"/>
      <c r="BU76" s="49"/>
      <c r="BX76" s="39"/>
      <c r="BY76" s="37"/>
      <c r="CF76" s="39"/>
    </row>
    <row r="77" spans="2:86" s="38" customFormat="1" ht="102.95" customHeight="1" thickBot="1">
      <c r="B77" s="274" t="s">
        <v>79</v>
      </c>
      <c r="C77" s="200" t="s">
        <v>64</v>
      </c>
      <c r="D77" s="200"/>
      <c r="E77" s="36"/>
      <c r="F77" s="36"/>
      <c r="G77" s="40"/>
      <c r="H77" s="40"/>
      <c r="I77" s="40"/>
      <c r="J77" s="40"/>
      <c r="K77" s="41"/>
      <c r="L77" s="40"/>
      <c r="M77" s="40"/>
      <c r="N77" s="41"/>
      <c r="O77" s="40"/>
      <c r="P77" s="40"/>
      <c r="Q77" s="41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2"/>
      <c r="AC77" s="41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2"/>
      <c r="AO77" s="41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2"/>
      <c r="BA77" s="41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2"/>
      <c r="BM77" s="41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1"/>
      <c r="BZ77" s="40"/>
      <c r="CA77" s="40"/>
      <c r="CB77" s="40"/>
      <c r="CC77" s="285" t="s">
        <v>80</v>
      </c>
      <c r="CD77" s="286"/>
      <c r="CE77" s="286"/>
      <c r="CF77" s="287"/>
    </row>
    <row r="78" spans="2:86" s="168" customFormat="1" ht="14.1" outlineLevel="1">
      <c r="B78" s="274"/>
      <c r="C78" s="170" t="s">
        <v>65</v>
      </c>
      <c r="D78" s="170"/>
      <c r="E78" s="170"/>
      <c r="F78" s="170"/>
      <c r="G78" s="171"/>
      <c r="H78" s="171"/>
      <c r="I78" s="171"/>
      <c r="J78" s="171"/>
      <c r="K78" s="172"/>
      <c r="L78" s="171"/>
      <c r="M78" s="171"/>
      <c r="N78" s="172"/>
      <c r="O78" s="171"/>
      <c r="P78" s="171"/>
      <c r="Q78" s="172"/>
      <c r="R78" s="171"/>
      <c r="S78" s="171"/>
      <c r="T78" s="181">
        <v>0</v>
      </c>
      <c r="U78" s="181">
        <v>0</v>
      </c>
      <c r="V78" s="188">
        <v>1946</v>
      </c>
      <c r="W78" s="181">
        <v>5.8930000000000007</v>
      </c>
      <c r="X78" s="181">
        <v>2.5329999999999999</v>
      </c>
      <c r="Y78" s="181">
        <v>2.1159999999999997</v>
      </c>
      <c r="Z78" s="181">
        <v>50.793999999999997</v>
      </c>
      <c r="AA78" s="181">
        <v>24.116</v>
      </c>
      <c r="AB78" s="182">
        <v>10.446</v>
      </c>
      <c r="AC78" s="183">
        <v>568.01700000000005</v>
      </c>
      <c r="AD78" s="181">
        <v>147.84899999999999</v>
      </c>
      <c r="AE78" s="181">
        <v>2639.4760000000001</v>
      </c>
      <c r="AF78" s="181">
        <v>1701.2139999999999</v>
      </c>
      <c r="AG78" s="181">
        <v>934.59799999999996</v>
      </c>
      <c r="AH78" s="181">
        <v>60.488</v>
      </c>
      <c r="AI78" s="181">
        <v>1882.8029999999999</v>
      </c>
      <c r="AJ78" s="181">
        <v>3563.55</v>
      </c>
      <c r="AK78" s="181">
        <v>1552.2909999999999</v>
      </c>
      <c r="AL78" s="181">
        <v>106</v>
      </c>
      <c r="AM78" s="181">
        <v>0</v>
      </c>
      <c r="AN78" s="182">
        <v>0</v>
      </c>
      <c r="AO78" s="183">
        <v>0</v>
      </c>
      <c r="AP78" s="181">
        <v>0</v>
      </c>
      <c r="AQ78" s="181">
        <v>0</v>
      </c>
      <c r="AR78" s="181">
        <v>246.666</v>
      </c>
      <c r="AS78" s="181">
        <v>102.16500000000001</v>
      </c>
      <c r="AT78" s="181">
        <v>22.492000000000001</v>
      </c>
      <c r="AU78" s="181">
        <v>189.80799999999999</v>
      </c>
      <c r="AV78" s="181">
        <v>0</v>
      </c>
      <c r="AW78" s="181">
        <v>45.169000000000004</v>
      </c>
      <c r="AX78" s="181">
        <v>43.488999999999997</v>
      </c>
      <c r="AY78" s="181">
        <v>90.22</v>
      </c>
      <c r="AZ78" s="182">
        <v>534.03500000000008</v>
      </c>
      <c r="BA78" s="183">
        <v>0</v>
      </c>
      <c r="BB78" s="181">
        <v>0</v>
      </c>
      <c r="BC78" s="181">
        <v>0</v>
      </c>
      <c r="BD78" s="181">
        <v>0</v>
      </c>
      <c r="BE78" s="181">
        <v>0</v>
      </c>
      <c r="BF78" s="181">
        <v>0</v>
      </c>
      <c r="BG78" s="181">
        <v>0</v>
      </c>
      <c r="BH78" s="181">
        <v>0</v>
      </c>
      <c r="BI78" s="181">
        <v>5.7810000000000006</v>
      </c>
      <c r="BJ78" s="181">
        <v>0.54200000000000004</v>
      </c>
      <c r="BK78" s="181">
        <v>0</v>
      </c>
      <c r="BL78" s="182">
        <v>0</v>
      </c>
      <c r="BM78" s="183">
        <v>0</v>
      </c>
      <c r="BN78" s="181">
        <v>0</v>
      </c>
      <c r="BO78" s="181">
        <v>0</v>
      </c>
      <c r="BP78" s="181">
        <v>0</v>
      </c>
      <c r="BQ78" s="181">
        <v>0</v>
      </c>
      <c r="BR78" s="181">
        <v>0</v>
      </c>
      <c r="BS78" s="171"/>
      <c r="BT78" s="171"/>
      <c r="BU78" s="171"/>
      <c r="BV78" s="171"/>
      <c r="BW78" s="171"/>
      <c r="BX78" s="180"/>
      <c r="BY78" s="167"/>
      <c r="CF78" s="169"/>
    </row>
    <row r="79" spans="2:86" s="168" customFormat="1" ht="29.45" customHeight="1" outlineLevel="1">
      <c r="B79" s="274"/>
      <c r="C79" s="201" t="s">
        <v>66</v>
      </c>
      <c r="D79" s="201"/>
      <c r="E79" s="170"/>
      <c r="F79" s="170"/>
      <c r="G79" s="171"/>
      <c r="H79" s="171"/>
      <c r="I79" s="171"/>
      <c r="J79" s="171"/>
      <c r="K79" s="172"/>
      <c r="L79" s="171"/>
      <c r="M79" s="171"/>
      <c r="N79" s="172"/>
      <c r="O79" s="171"/>
      <c r="P79" s="171"/>
      <c r="Q79" s="172"/>
      <c r="R79" s="171"/>
      <c r="S79" s="171"/>
      <c r="T79" s="181"/>
      <c r="U79" s="181"/>
      <c r="V79" s="181"/>
      <c r="W79" s="181"/>
      <c r="X79" s="181"/>
      <c r="Y79" s="181"/>
      <c r="Z79" s="181"/>
      <c r="AA79" s="181"/>
      <c r="AB79" s="182"/>
      <c r="AC79" s="183"/>
      <c r="AD79" s="181"/>
      <c r="AE79" s="181"/>
      <c r="AF79" s="181"/>
      <c r="AG79" s="181"/>
      <c r="AH79" s="181"/>
      <c r="AI79" s="181"/>
      <c r="AJ79" s="181"/>
      <c r="AK79" s="184">
        <v>0.60099133999999999</v>
      </c>
      <c r="AL79" s="184">
        <v>1.76721398</v>
      </c>
      <c r="AM79" s="184">
        <v>0</v>
      </c>
      <c r="AN79" s="185">
        <v>0.95793368000000001</v>
      </c>
      <c r="AO79" s="186">
        <v>0</v>
      </c>
      <c r="AP79" s="184">
        <v>0</v>
      </c>
      <c r="AQ79" s="184">
        <v>0</v>
      </c>
      <c r="AR79" s="184">
        <v>0.77735659000000001</v>
      </c>
      <c r="AS79" s="184">
        <v>0.48933671999999995</v>
      </c>
      <c r="AT79" s="184">
        <v>0.12363950999999999</v>
      </c>
      <c r="AU79" s="184">
        <v>0</v>
      </c>
      <c r="AV79" s="184">
        <v>0</v>
      </c>
      <c r="AW79" s="184">
        <v>0</v>
      </c>
      <c r="AX79" s="184">
        <v>0.34066668999999999</v>
      </c>
      <c r="AY79" s="184">
        <v>1.16348919</v>
      </c>
      <c r="AZ79" s="185">
        <v>1.02541566</v>
      </c>
      <c r="BA79" s="186">
        <v>0.85349503999999998</v>
      </c>
      <c r="BB79" s="184">
        <v>1.31839156</v>
      </c>
      <c r="BC79" s="184">
        <v>1.3988631200000001</v>
      </c>
      <c r="BD79" s="184">
        <v>1.7373749300000001</v>
      </c>
      <c r="BE79" s="184">
        <v>1.31839156</v>
      </c>
      <c r="BF79" s="184">
        <v>0.51609590000000005</v>
      </c>
      <c r="BG79" s="184">
        <v>1.70325956</v>
      </c>
      <c r="BH79" s="184">
        <v>1.24210555</v>
      </c>
      <c r="BI79" s="184">
        <v>5.4426910099999999</v>
      </c>
      <c r="BJ79" s="184">
        <v>2.2765353199999998</v>
      </c>
      <c r="BK79" s="184">
        <v>1.64816838</v>
      </c>
      <c r="BL79" s="185">
        <v>0</v>
      </c>
      <c r="BM79" s="186">
        <v>0</v>
      </c>
      <c r="BN79" s="184">
        <v>2.6333619599999998</v>
      </c>
      <c r="BO79" s="184">
        <v>1.2902013300000001</v>
      </c>
      <c r="BP79" s="184">
        <v>0.66209432999999995</v>
      </c>
      <c r="BQ79" s="184">
        <v>0.99901508999999999</v>
      </c>
      <c r="BR79" s="184">
        <v>0</v>
      </c>
      <c r="BS79" s="184">
        <v>1.83480314</v>
      </c>
      <c r="BT79" s="171"/>
      <c r="BU79" s="171"/>
      <c r="BV79" s="171"/>
      <c r="BW79" s="171"/>
      <c r="BX79" s="180"/>
      <c r="BY79" s="167"/>
      <c r="CF79" s="169"/>
    </row>
    <row r="80" spans="2:86" s="168" customFormat="1" ht="20.100000000000001" customHeight="1">
      <c r="B80" s="274"/>
      <c r="C80" s="201" t="s">
        <v>67</v>
      </c>
      <c r="D80" s="201"/>
      <c r="E80" s="170"/>
      <c r="F80" s="170"/>
      <c r="G80" s="171"/>
      <c r="H80" s="171"/>
      <c r="I80" s="171"/>
      <c r="J80" s="171"/>
      <c r="K80" s="172"/>
      <c r="L80" s="171"/>
      <c r="M80" s="171"/>
      <c r="N80" s="172"/>
      <c r="O80" s="171"/>
      <c r="P80" s="171"/>
      <c r="Q80" s="172"/>
      <c r="R80" s="171"/>
      <c r="S80" s="171"/>
      <c r="T80" s="173"/>
      <c r="U80" s="173"/>
      <c r="V80" s="173"/>
      <c r="W80" s="173"/>
      <c r="X80" s="173"/>
      <c r="Y80" s="173"/>
      <c r="Z80" s="173"/>
      <c r="AA80" s="173"/>
      <c r="AB80" s="174"/>
      <c r="AC80" s="175"/>
      <c r="AD80" s="173"/>
      <c r="AE80" s="173"/>
      <c r="AF80" s="173"/>
      <c r="AG80" s="173"/>
      <c r="AH80" s="173"/>
      <c r="AI80" s="173"/>
      <c r="AJ80" s="173"/>
      <c r="AK80" s="176">
        <v>0.60040435854097995</v>
      </c>
      <c r="AL80" s="176">
        <v>1.6153913245748184</v>
      </c>
      <c r="AM80" s="176">
        <v>1.4157085242928291</v>
      </c>
      <c r="AN80" s="177">
        <v>0</v>
      </c>
      <c r="AO80" s="178">
        <v>0</v>
      </c>
      <c r="AP80" s="176">
        <v>0</v>
      </c>
      <c r="AQ80" s="176">
        <v>0</v>
      </c>
      <c r="AR80" s="176">
        <v>1.2502634437879587</v>
      </c>
      <c r="AS80" s="176">
        <v>0.94711156560030763</v>
      </c>
      <c r="AT80" s="176">
        <v>0.58141436208686781</v>
      </c>
      <c r="AU80" s="176">
        <v>0</v>
      </c>
      <c r="AV80" s="176">
        <v>0</v>
      </c>
      <c r="AW80" s="176">
        <v>0</v>
      </c>
      <c r="AX80" s="176">
        <v>1.0419259534247407</v>
      </c>
      <c r="AY80" s="176">
        <v>1.3807353401735882</v>
      </c>
      <c r="AZ80" s="177">
        <v>1.025415659562001</v>
      </c>
      <c r="BA80" s="178">
        <v>0.85349504167582213</v>
      </c>
      <c r="BB80" s="176">
        <v>1.3988631250274663</v>
      </c>
      <c r="BC80" s="176">
        <v>1.7373749312239066</v>
      </c>
      <c r="BD80" s="176">
        <v>1.3183915622940012</v>
      </c>
      <c r="BE80" s="176">
        <v>1.8344874614370466</v>
      </c>
      <c r="BF80" s="176">
        <v>1.7032595575331428</v>
      </c>
      <c r="BG80" s="176">
        <v>2.5604971111843549</v>
      </c>
      <c r="BH80" s="176">
        <v>3.3825193528623738</v>
      </c>
      <c r="BI80" s="176">
        <v>10.15111042850465</v>
      </c>
      <c r="BJ80" s="176">
        <v>2.695590436680583</v>
      </c>
      <c r="BK80" s="176">
        <v>2.5164028358839836</v>
      </c>
      <c r="BL80" s="177">
        <v>1.427039078841573</v>
      </c>
      <c r="BM80" s="178">
        <v>0.6576465783834321</v>
      </c>
      <c r="BN80" s="176">
        <v>0.6086672768746062</v>
      </c>
      <c r="BO80" s="176">
        <v>0.66209433260089356</v>
      </c>
      <c r="BP80" s="176">
        <v>0.99901509303955194</v>
      </c>
      <c r="BQ80" s="176">
        <v>0.61350446357357347</v>
      </c>
      <c r="BR80" s="176">
        <v>0.60779422159005358</v>
      </c>
      <c r="BS80" s="179">
        <v>0.62484246811470001</v>
      </c>
      <c r="BT80" s="179">
        <v>0.40681589091540316</v>
      </c>
      <c r="BU80" s="179">
        <v>0</v>
      </c>
      <c r="BV80" s="179">
        <v>0.37379150977807074</v>
      </c>
      <c r="BW80" s="179">
        <v>0.3697573695158573</v>
      </c>
      <c r="BX80" s="191">
        <v>0.36006167889841056</v>
      </c>
      <c r="BY80" s="282">
        <f>SUM([2]RCE_Breakdown!$AS$60:$BA$60)</f>
        <v>1.6271109108408406</v>
      </c>
      <c r="BZ80" s="283"/>
      <c r="CA80" s="283"/>
      <c r="CB80" s="283"/>
      <c r="CC80" s="283"/>
      <c r="CD80" s="283"/>
      <c r="CE80" s="283"/>
      <c r="CF80" s="284"/>
      <c r="CG80" s="192">
        <f>SUM(AK80:CF80)</f>
        <v>49.348503249318405</v>
      </c>
      <c r="CH80" s="193" t="s">
        <v>69</v>
      </c>
    </row>
    <row r="81" spans="2:84" s="46" customFormat="1" ht="20.100000000000001" customHeight="1">
      <c r="B81" s="274"/>
      <c r="C81" s="58" t="s">
        <v>70</v>
      </c>
      <c r="D81" s="45"/>
      <c r="E81" s="45"/>
      <c r="F81" s="45"/>
      <c r="G81" s="45"/>
      <c r="H81" s="45"/>
      <c r="I81" s="45"/>
      <c r="J81" s="45"/>
      <c r="K81" s="52"/>
      <c r="L81" s="45"/>
      <c r="M81" s="45"/>
      <c r="N81" s="52"/>
      <c r="O81" s="45"/>
      <c r="P81" s="45"/>
      <c r="Q81" s="52"/>
      <c r="R81" s="45"/>
      <c r="S81" s="45"/>
      <c r="T81" s="45"/>
      <c r="U81" s="45"/>
      <c r="V81" s="45"/>
      <c r="W81" s="45"/>
      <c r="X81" s="53">
        <v>225</v>
      </c>
      <c r="Y81" s="53">
        <v>239.26666666666668</v>
      </c>
      <c r="Z81" s="53">
        <v>292</v>
      </c>
      <c r="AA81" s="53">
        <v>413.7</v>
      </c>
      <c r="AB81" s="54">
        <v>535.4666666666667</v>
      </c>
      <c r="AC81" s="55">
        <v>574.86666666666667</v>
      </c>
      <c r="AD81" s="53">
        <v>652</v>
      </c>
      <c r="AE81" s="161">
        <v>632.70000000000005</v>
      </c>
      <c r="AF81" s="161">
        <v>362.63333333333333</v>
      </c>
      <c r="AG81" s="161">
        <v>396.36666666666667</v>
      </c>
      <c r="AH81" s="161">
        <v>367</v>
      </c>
      <c r="AI81" s="160">
        <v>544.36666666666667</v>
      </c>
      <c r="AJ81" s="160">
        <v>625.70000000000005</v>
      </c>
      <c r="AK81" s="160">
        <v>578.4</v>
      </c>
      <c r="AL81" s="160">
        <v>614.5</v>
      </c>
      <c r="AM81" s="160">
        <v>670.6</v>
      </c>
      <c r="AN81" s="165">
        <v>289.36666666666667</v>
      </c>
      <c r="AO81" s="166">
        <v>7.3666666666666663</v>
      </c>
      <c r="AP81" s="161">
        <v>31.666666666666668</v>
      </c>
      <c r="AQ81" s="160">
        <v>359.8</v>
      </c>
      <c r="AR81" s="160">
        <v>585.4</v>
      </c>
      <c r="AS81" s="160">
        <v>644.43333333333328</v>
      </c>
      <c r="AT81" s="160">
        <v>630.76666666666665</v>
      </c>
      <c r="AU81" s="161">
        <v>552.5</v>
      </c>
      <c r="AV81" s="161">
        <v>460.06666666666666</v>
      </c>
      <c r="AW81" s="160">
        <v>410.73333333333335</v>
      </c>
      <c r="AX81" s="160">
        <v>725.16666666666663</v>
      </c>
      <c r="AY81" s="53">
        <v>880.06666666666672</v>
      </c>
      <c r="AZ81" s="54">
        <v>813.56666666666672</v>
      </c>
      <c r="BA81" s="55">
        <v>723.66666666666663</v>
      </c>
      <c r="BB81" s="53">
        <v>718.5</v>
      </c>
      <c r="BC81" s="53">
        <v>737.9666666666667</v>
      </c>
      <c r="BD81" s="53">
        <v>739.93333333333328</v>
      </c>
      <c r="BE81" s="53">
        <v>751.5333333333333</v>
      </c>
      <c r="BF81" s="53">
        <v>638.1</v>
      </c>
      <c r="BG81" s="53">
        <v>629.1</v>
      </c>
      <c r="BH81" s="53">
        <v>584.73333333333335</v>
      </c>
      <c r="BI81" s="53">
        <v>509.53333333333336</v>
      </c>
      <c r="BJ81" s="53">
        <v>392.9</v>
      </c>
      <c r="BK81" s="53">
        <v>209.73333333333332</v>
      </c>
      <c r="BL81" s="54">
        <v>171.5</v>
      </c>
      <c r="BM81" s="55">
        <v>111.9</v>
      </c>
      <c r="BN81" s="53">
        <v>98.433333333333337</v>
      </c>
      <c r="BO81" s="53">
        <v>111.36666666666666</v>
      </c>
      <c r="BP81" s="53">
        <v>103.36666666666666</v>
      </c>
      <c r="BQ81" s="53">
        <v>103.5</v>
      </c>
      <c r="BR81" s="53">
        <v>94.3</v>
      </c>
      <c r="BS81" s="53">
        <v>91.2</v>
      </c>
      <c r="BT81" s="53">
        <v>50.233333333333334</v>
      </c>
      <c r="BU81" s="53">
        <v>39.200000000000003</v>
      </c>
      <c r="BV81" s="53">
        <v>41.233333333333334</v>
      </c>
      <c r="BW81" s="53">
        <v>39.5</v>
      </c>
      <c r="BX81" s="54">
        <v>37.766666666666666</v>
      </c>
      <c r="BY81" s="52"/>
      <c r="BZ81" s="45"/>
      <c r="CA81" s="45"/>
      <c r="CB81" s="45"/>
      <c r="CC81" s="45"/>
      <c r="CD81" s="45"/>
      <c r="CE81" s="45"/>
      <c r="CF81" s="195"/>
    </row>
    <row r="82" spans="2:84" s="139" customFormat="1" ht="20.100000000000001" customHeight="1" outlineLevel="1">
      <c r="B82" s="274"/>
      <c r="C82" s="139" t="s">
        <v>71</v>
      </c>
      <c r="K82" s="140"/>
      <c r="N82" s="140"/>
      <c r="Q82" s="140"/>
      <c r="T82" s="141">
        <v>0</v>
      </c>
      <c r="U82" s="141">
        <v>4.9007120944086788E-4</v>
      </c>
      <c r="V82" s="141">
        <v>1.7721577641677692E-2</v>
      </c>
      <c r="W82" s="141">
        <v>4.01166886578544E-2</v>
      </c>
      <c r="X82" s="141">
        <v>7.1403756124928552E-2</v>
      </c>
      <c r="Y82" s="141">
        <v>9.7955226408038665E-2</v>
      </c>
      <c r="Z82" s="141">
        <v>0.12457943141023139</v>
      </c>
      <c r="AA82" s="141">
        <v>0.17256602352497721</v>
      </c>
      <c r="AB82" s="150">
        <v>0.19959325807474129</v>
      </c>
      <c r="AC82" s="143">
        <v>0.22605083015119184</v>
      </c>
      <c r="AD82" s="141">
        <v>0.25844762478051553</v>
      </c>
      <c r="AE82" s="141">
        <v>0.3798153038763048</v>
      </c>
      <c r="AF82" s="141">
        <v>0.41275962299746544</v>
      </c>
      <c r="AG82" s="141">
        <v>0.45043630538814589</v>
      </c>
      <c r="AH82" s="141">
        <v>0.47106018088548035</v>
      </c>
      <c r="AI82" s="141">
        <v>0.51347003322382778</v>
      </c>
      <c r="AJ82" s="141">
        <v>0.69135930270729695</v>
      </c>
      <c r="AK82" s="141">
        <v>0.69175972220754478</v>
      </c>
      <c r="AL82" s="141">
        <v>0.69945392533645234</v>
      </c>
      <c r="AM82" s="141">
        <v>0.71722222986877071</v>
      </c>
      <c r="AN82" s="150">
        <v>0.76847344466076362</v>
      </c>
      <c r="AO82" s="143">
        <v>0.77</v>
      </c>
      <c r="AP82" s="141">
        <v>0.77500000000000002</v>
      </c>
      <c r="AQ82" s="141">
        <v>0.78</v>
      </c>
      <c r="AR82" s="141">
        <v>0.78500000000000003</v>
      </c>
      <c r="AS82" s="141">
        <v>0.79</v>
      </c>
      <c r="AT82" s="141">
        <v>0.79761805783837869</v>
      </c>
      <c r="AU82" s="141">
        <v>0.79900000000000004</v>
      </c>
      <c r="AV82" s="141">
        <v>0.8</v>
      </c>
      <c r="AW82" s="141">
        <v>0.80100000000000005</v>
      </c>
      <c r="AX82" s="141">
        <v>0.80263441802251456</v>
      </c>
      <c r="AY82" s="141">
        <v>0.81152109743274092</v>
      </c>
      <c r="AZ82" s="150">
        <v>0.86491819138008919</v>
      </c>
      <c r="BA82" s="143">
        <v>0.9449016990106035</v>
      </c>
      <c r="BB82" s="141">
        <v>0.98312272204759221</v>
      </c>
      <c r="BC82" s="141">
        <v>0.99849571185831754</v>
      </c>
      <c r="BD82" s="141">
        <v>0.99980585028143465</v>
      </c>
      <c r="BE82" s="145">
        <v>0.99997449545912176</v>
      </c>
      <c r="BF82" s="145">
        <v>0.99999740945544624</v>
      </c>
      <c r="BG82" s="145">
        <v>0.99999747216019164</v>
      </c>
      <c r="BH82" s="145">
        <v>0.99999834543847643</v>
      </c>
      <c r="BI82" s="145">
        <v>0.99999999462801614</v>
      </c>
      <c r="BJ82" s="145">
        <v>0.99999999462801614</v>
      </c>
      <c r="BK82" s="145">
        <v>0.99999999462801614</v>
      </c>
      <c r="BL82" s="158">
        <v>0.99999999462801614</v>
      </c>
      <c r="BM82" s="151">
        <v>0.99999999462801614</v>
      </c>
      <c r="BN82" s="145">
        <v>0.99999999462801614</v>
      </c>
      <c r="BO82" s="145">
        <v>0.99999999462801614</v>
      </c>
      <c r="BP82" s="145">
        <v>0.99999999462801614</v>
      </c>
      <c r="BQ82" s="145">
        <v>0.99999999462801614</v>
      </c>
      <c r="BR82" s="145">
        <v>0.99999999462801614</v>
      </c>
      <c r="BS82" s="145">
        <v>0.99999999462801614</v>
      </c>
      <c r="BT82" s="145">
        <v>0.99999999462801614</v>
      </c>
      <c r="BU82" s="145">
        <v>0.99999999462801614</v>
      </c>
      <c r="BX82" s="149"/>
      <c r="BY82" s="140"/>
      <c r="CF82" s="149"/>
    </row>
    <row r="83" spans="2:84" s="139" customFormat="1" ht="20.100000000000001" customHeight="1" outlineLevel="1">
      <c r="B83" s="274"/>
      <c r="C83" s="139" t="s">
        <v>72</v>
      </c>
      <c r="K83" s="140"/>
      <c r="N83" s="140"/>
      <c r="Q83" s="140"/>
      <c r="T83" s="141">
        <v>0</v>
      </c>
      <c r="U83" s="141">
        <v>6.4422531151318092E-5</v>
      </c>
      <c r="V83" s="141">
        <v>4.323279455987066E-3</v>
      </c>
      <c r="W83" s="141">
        <v>1.410665788656254E-2</v>
      </c>
      <c r="X83" s="141">
        <v>2.9373220895895367E-2</v>
      </c>
      <c r="Y83" s="141">
        <v>4.7205193740339331E-2</v>
      </c>
      <c r="Z83" s="141">
        <v>6.5316274956477224E-2</v>
      </c>
      <c r="AA83" s="141">
        <v>0.10616256323063399</v>
      </c>
      <c r="AB83" s="150">
        <v>0.15538823181806896</v>
      </c>
      <c r="AC83" s="143">
        <v>0.20263005031290457</v>
      </c>
      <c r="AD83" s="141">
        <v>0.25548068232958471</v>
      </c>
      <c r="AE83" s="141">
        <v>0.3613513584042099</v>
      </c>
      <c r="AF83" s="141">
        <v>0.39491912104493382</v>
      </c>
      <c r="AG83" s="141">
        <v>0.4385312728468565</v>
      </c>
      <c r="AH83" s="141">
        <v>0.48706613177440478</v>
      </c>
      <c r="AI83" s="141">
        <v>0.59598902946274779</v>
      </c>
      <c r="AJ83" s="141">
        <v>0.7122656883982621</v>
      </c>
      <c r="AK83" s="141">
        <v>0.71307798606077799</v>
      </c>
      <c r="AL83" s="141">
        <v>0.74437571725787954</v>
      </c>
      <c r="AM83" s="141">
        <v>0.746</v>
      </c>
      <c r="AN83" s="150">
        <v>0.747</v>
      </c>
      <c r="AO83" s="143">
        <v>0.748</v>
      </c>
      <c r="AP83" s="141">
        <v>0.749</v>
      </c>
      <c r="AQ83" s="141">
        <v>0.75</v>
      </c>
      <c r="AR83" s="141">
        <v>0.75133997398954777</v>
      </c>
      <c r="AS83" s="141">
        <v>0.76498459441069411</v>
      </c>
      <c r="AT83" s="141">
        <v>0.7724072792878538</v>
      </c>
      <c r="AU83" s="141">
        <v>0.77679236353259207</v>
      </c>
      <c r="AV83" s="141">
        <v>0.77679236353259207</v>
      </c>
      <c r="AW83" s="141">
        <v>0.78087508414434648</v>
      </c>
      <c r="AX83" s="141">
        <v>0.79</v>
      </c>
      <c r="AY83" s="141">
        <v>0.80908127107956962</v>
      </c>
      <c r="AZ83" s="150">
        <v>0.84189089446277487</v>
      </c>
      <c r="BA83" s="143">
        <v>0.87968294286548654</v>
      </c>
      <c r="BB83" s="141">
        <v>0.91831292013502464</v>
      </c>
      <c r="BC83" s="141">
        <v>0.94364521367355803</v>
      </c>
      <c r="BD83" s="141">
        <v>0.96997370132714844</v>
      </c>
      <c r="BE83" s="141">
        <v>0.98195600543594186</v>
      </c>
      <c r="BF83" s="141">
        <v>0.99117220363656178</v>
      </c>
      <c r="BG83" s="141">
        <v>0.99589082596833267</v>
      </c>
      <c r="BH83" s="141">
        <v>0.99772035697464667</v>
      </c>
      <c r="BI83" s="141">
        <v>0.99928696918137849</v>
      </c>
      <c r="BJ83" s="141">
        <v>0.99973650561215688</v>
      </c>
      <c r="BK83" s="145">
        <v>0.99999999462801614</v>
      </c>
      <c r="BL83" s="158">
        <v>0.99999999462801614</v>
      </c>
      <c r="BM83" s="151">
        <v>0.99999999462801614</v>
      </c>
      <c r="BN83" s="145">
        <v>0.99999999462801614</v>
      </c>
      <c r="BO83" s="145">
        <v>0.99999999462801614</v>
      </c>
      <c r="BP83" s="145">
        <v>0.99999999462801614</v>
      </c>
      <c r="BQ83" s="145">
        <v>0.99999999462801614</v>
      </c>
      <c r="BR83" s="145">
        <v>0.99999999462801614</v>
      </c>
      <c r="BS83" s="145">
        <v>0.99999999462801614</v>
      </c>
      <c r="BT83" s="145">
        <v>0.99999999462801614</v>
      </c>
      <c r="BU83" s="145">
        <v>0.99999999462801614</v>
      </c>
      <c r="BX83" s="149"/>
      <c r="BY83" s="140"/>
      <c r="CF83" s="149"/>
    </row>
    <row r="84" spans="2:84" s="139" customFormat="1" ht="20.100000000000001" customHeight="1" outlineLevel="1">
      <c r="B84" s="274"/>
      <c r="C84" s="139" t="s">
        <v>73</v>
      </c>
      <c r="K84" s="140"/>
      <c r="N84" s="140"/>
      <c r="Q84" s="140"/>
      <c r="T84" s="141">
        <v>0</v>
      </c>
      <c r="U84" s="141">
        <v>4.9007120944086788E-4</v>
      </c>
      <c r="V84" s="141">
        <v>1.7231506432236823E-2</v>
      </c>
      <c r="W84" s="141">
        <v>2.2395111016176708E-2</v>
      </c>
      <c r="X84" s="141">
        <v>3.1287067467074152E-2</v>
      </c>
      <c r="Y84" s="141">
        <v>2.6551470283110112E-2</v>
      </c>
      <c r="Z84" s="141">
        <v>2.662420500219273E-2</v>
      </c>
      <c r="AA84" s="141">
        <v>4.7986592114745819E-2</v>
      </c>
      <c r="AB84" s="141">
        <v>2.7027234549764079E-2</v>
      </c>
      <c r="AC84" s="143">
        <v>2.6457572076450553E-2</v>
      </c>
      <c r="AD84" s="141">
        <v>3.2396794629323683E-2</v>
      </c>
      <c r="AE84" s="141">
        <v>0.12136767909578927</v>
      </c>
      <c r="AF84" s="141">
        <v>3.2944319121160637E-2</v>
      </c>
      <c r="AG84" s="141">
        <v>3.7676682390680449E-2</v>
      </c>
      <c r="AH84" s="141">
        <v>2.0623875497334465E-2</v>
      </c>
      <c r="AI84" s="141">
        <v>4.2409852338347431E-2</v>
      </c>
      <c r="AJ84" s="141">
        <v>0.17788926948346917</v>
      </c>
      <c r="AK84" s="141">
        <v>4.0041950024782835E-4</v>
      </c>
      <c r="AL84" s="141">
        <v>7.6942031289075619E-3</v>
      </c>
      <c r="AM84" s="141">
        <v>1.7768304532318369E-2</v>
      </c>
      <c r="AN84" s="141">
        <v>5.1251214791992905E-2</v>
      </c>
      <c r="AO84" s="143">
        <v>1.5265553392364017E-3</v>
      </c>
      <c r="AP84" s="141">
        <v>5.0000000000000044E-3</v>
      </c>
      <c r="AQ84" s="141">
        <v>5.0000000000000044E-3</v>
      </c>
      <c r="AR84" s="141">
        <v>5.0000000000000044E-3</v>
      </c>
      <c r="AS84" s="141">
        <v>5.0000000000000044E-3</v>
      </c>
      <c r="AT84" s="141">
        <v>7.6180578383786557E-3</v>
      </c>
      <c r="AU84" s="141">
        <v>1.3819421616213523E-3</v>
      </c>
      <c r="AV84" s="141">
        <v>1.0000000000000009E-3</v>
      </c>
      <c r="AW84" s="141">
        <v>1.0000000000000009E-3</v>
      </c>
      <c r="AX84" s="141">
        <v>1.6344180225145166E-3</v>
      </c>
      <c r="AY84" s="141">
        <v>8.8866794102263613E-3</v>
      </c>
      <c r="AZ84" s="141">
        <v>5.3397093947348262E-2</v>
      </c>
      <c r="BA84" s="143">
        <v>7.9983507630514317E-2</v>
      </c>
      <c r="BB84" s="141">
        <v>3.8221023036988711E-2</v>
      </c>
      <c r="BC84" s="141">
        <v>1.5372989810725324E-2</v>
      </c>
      <c r="BD84" s="141">
        <v>1.3101384231171131E-3</v>
      </c>
      <c r="BE84" s="141">
        <v>1.6864517768711007E-4</v>
      </c>
      <c r="BF84" s="141">
        <v>2.2913996324480657E-5</v>
      </c>
      <c r="BG84" s="141">
        <v>6.2704745396047201E-8</v>
      </c>
      <c r="BH84" s="141">
        <v>8.7327828479644154E-7</v>
      </c>
      <c r="BI84" s="141">
        <v>1.6491895397097167E-6</v>
      </c>
      <c r="BJ84" s="141">
        <v>0</v>
      </c>
      <c r="BK84" s="145">
        <v>0</v>
      </c>
      <c r="BL84" s="145">
        <v>0</v>
      </c>
      <c r="BM84" s="151">
        <v>0</v>
      </c>
      <c r="BN84" s="145">
        <v>0</v>
      </c>
      <c r="BO84" s="145">
        <v>0</v>
      </c>
      <c r="BP84" s="145">
        <v>0</v>
      </c>
      <c r="BQ84" s="145">
        <v>0</v>
      </c>
      <c r="BR84" s="145">
        <v>0</v>
      </c>
      <c r="BS84" s="145">
        <v>0</v>
      </c>
      <c r="BT84" s="145">
        <v>0</v>
      </c>
      <c r="BU84" s="145">
        <v>0</v>
      </c>
      <c r="BX84" s="149"/>
      <c r="BY84" s="140"/>
      <c r="CF84" s="149"/>
    </row>
    <row r="85" spans="2:84" s="139" customFormat="1" ht="20.100000000000001" customHeight="1" outlineLevel="1">
      <c r="B85" s="274"/>
      <c r="C85" s="139" t="s">
        <v>74</v>
      </c>
      <c r="K85" s="140"/>
      <c r="N85" s="140"/>
      <c r="Q85" s="140"/>
      <c r="T85" s="141">
        <v>0</v>
      </c>
      <c r="U85" s="154">
        <v>6.4422531151318092E-5</v>
      </c>
      <c r="V85" s="154">
        <v>4.258856924835748E-3</v>
      </c>
      <c r="W85" s="154">
        <v>9.7833784305754734E-3</v>
      </c>
      <c r="X85" s="154">
        <v>1.5266563009332827E-2</v>
      </c>
      <c r="Y85" s="154">
        <v>1.7831972844443964E-2</v>
      </c>
      <c r="Z85" s="154">
        <v>1.8111081216137893E-2</v>
      </c>
      <c r="AA85" s="154">
        <v>4.0846288274156761E-2</v>
      </c>
      <c r="AB85" s="154">
        <v>4.9225668587434976E-2</v>
      </c>
      <c r="AC85" s="155">
        <v>4.7241818494835608E-2</v>
      </c>
      <c r="AD85" s="154">
        <v>5.2850632016680138E-2</v>
      </c>
      <c r="AE85" s="154">
        <v>0.10587067607462519</v>
      </c>
      <c r="AF85" s="154">
        <v>3.3567762640723919E-2</v>
      </c>
      <c r="AG85" s="154">
        <v>4.3612151801922683E-2</v>
      </c>
      <c r="AH85" s="154">
        <v>4.8534858927548274E-2</v>
      </c>
      <c r="AI85" s="154">
        <v>0.10892289768834301</v>
      </c>
      <c r="AJ85" s="154">
        <v>0.11627665893551431</v>
      </c>
      <c r="AK85" s="154">
        <v>8.1229766251589286E-4</v>
      </c>
      <c r="AL85" s="154">
        <v>3.1297731197101553E-2</v>
      </c>
      <c r="AM85" s="154">
        <v>1.6242827421204531E-3</v>
      </c>
      <c r="AN85" s="154">
        <v>1.0000000000000009E-3</v>
      </c>
      <c r="AO85" s="155">
        <v>1.0000000000000009E-3</v>
      </c>
      <c r="AP85" s="154">
        <v>1.0000000000000009E-3</v>
      </c>
      <c r="AQ85" s="154">
        <v>1.0000000000000009E-3</v>
      </c>
      <c r="AR85" s="154">
        <v>1.3399739895477714E-3</v>
      </c>
      <c r="AS85" s="154">
        <v>1.3644620421146336E-2</v>
      </c>
      <c r="AT85" s="154">
        <v>7.4226848771596909E-3</v>
      </c>
      <c r="AU85" s="154">
        <v>4.3850842447382687E-3</v>
      </c>
      <c r="AV85" s="154">
        <v>0</v>
      </c>
      <c r="AW85" s="154">
        <v>4.082720611754409E-3</v>
      </c>
      <c r="AX85" s="154">
        <v>9.1249158556535592E-3</v>
      </c>
      <c r="AY85" s="154">
        <v>1.9081271079569584E-2</v>
      </c>
      <c r="AZ85" s="154">
        <v>3.2809623383205255E-2</v>
      </c>
      <c r="BA85" s="155">
        <v>3.7792048402711664E-2</v>
      </c>
      <c r="BB85" s="154">
        <v>3.8629977269538096E-2</v>
      </c>
      <c r="BC85" s="154">
        <v>2.533229353853339E-2</v>
      </c>
      <c r="BD85" s="154">
        <v>2.6328487653590416E-2</v>
      </c>
      <c r="BE85" s="154">
        <v>1.1982304108793418E-2</v>
      </c>
      <c r="BF85" s="154">
        <v>9.2161982006199183E-3</v>
      </c>
      <c r="BG85" s="154">
        <v>4.7186223317708942E-3</v>
      </c>
      <c r="BH85" s="154">
        <v>1.8295310063140002E-3</v>
      </c>
      <c r="BI85" s="154">
        <v>1.5666122067318211E-3</v>
      </c>
      <c r="BJ85" s="154">
        <v>4.4953643077838557E-4</v>
      </c>
      <c r="BK85" s="154">
        <v>2.6348901585926399E-4</v>
      </c>
      <c r="BL85" s="154">
        <v>0</v>
      </c>
      <c r="BM85" s="155">
        <v>0</v>
      </c>
      <c r="BN85" s="154">
        <v>0</v>
      </c>
      <c r="BO85" s="154">
        <v>0</v>
      </c>
      <c r="BP85" s="154">
        <v>0</v>
      </c>
      <c r="BQ85" s="154">
        <v>0</v>
      </c>
      <c r="BR85" s="154">
        <v>0</v>
      </c>
      <c r="BS85" s="154">
        <v>0</v>
      </c>
      <c r="BT85" s="154">
        <v>0</v>
      </c>
      <c r="BU85" s="154">
        <v>0</v>
      </c>
      <c r="BX85" s="149"/>
      <c r="BY85" s="140"/>
      <c r="CF85" s="149"/>
    </row>
    <row r="86" spans="2:84" s="38" customFormat="1" ht="18.600000000000001" customHeight="1">
      <c r="B86" s="16"/>
      <c r="K86" s="37"/>
      <c r="N86" s="37"/>
      <c r="Q86" s="37"/>
      <c r="T86" s="43"/>
      <c r="U86" s="47"/>
      <c r="V86" s="47"/>
      <c r="W86" s="47"/>
      <c r="X86" s="47"/>
      <c r="Y86" s="47"/>
      <c r="Z86" s="47"/>
      <c r="AA86" s="47"/>
      <c r="AB86" s="47"/>
      <c r="AC86" s="48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8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8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8"/>
      <c r="BN86" s="47"/>
      <c r="BO86" s="47"/>
      <c r="BP86" s="49"/>
      <c r="BQ86" s="49"/>
      <c r="BR86" s="49"/>
      <c r="BS86" s="49"/>
      <c r="BT86" s="49"/>
      <c r="BU86" s="49"/>
      <c r="BX86" s="39"/>
      <c r="BY86" s="37"/>
      <c r="CF86" s="39"/>
    </row>
    <row r="87" spans="2:84" s="38" customFormat="1" ht="18.600000000000001" customHeight="1" outlineLevel="1">
      <c r="B87" s="16"/>
      <c r="K87" s="37"/>
      <c r="N87" s="37"/>
      <c r="Q87" s="37"/>
      <c r="T87" s="43"/>
      <c r="U87" s="265" t="s">
        <v>81</v>
      </c>
      <c r="V87" s="288"/>
      <c r="W87" s="288"/>
      <c r="X87" s="288"/>
      <c r="Y87" s="288"/>
      <c r="Z87" s="288"/>
      <c r="AA87" s="288"/>
      <c r="AB87" s="288"/>
      <c r="AC87" s="288"/>
      <c r="AD87" s="288"/>
      <c r="AE87" s="47"/>
      <c r="AF87" s="270" t="s">
        <v>82</v>
      </c>
      <c r="AG87" s="271"/>
      <c r="AH87" s="271"/>
      <c r="AI87" s="271"/>
      <c r="AJ87" s="271"/>
      <c r="AK87" s="271"/>
      <c r="AL87" s="271"/>
      <c r="AM87" s="47"/>
      <c r="AN87" s="265" t="s">
        <v>83</v>
      </c>
      <c r="AO87" s="266"/>
      <c r="AP87" s="266"/>
      <c r="AQ87" s="276"/>
      <c r="AR87" s="265" t="s">
        <v>84</v>
      </c>
      <c r="AS87" s="265"/>
      <c r="AT87" s="265"/>
      <c r="AU87" s="265"/>
      <c r="AV87" s="265"/>
      <c r="AW87" s="265"/>
      <c r="AX87" s="265"/>
      <c r="AY87" s="265"/>
      <c r="AZ87" s="47"/>
      <c r="BA87" s="280" t="s">
        <v>78</v>
      </c>
      <c r="BB87" s="265"/>
      <c r="BC87" s="265"/>
      <c r="BD87" s="265"/>
      <c r="BE87" s="265"/>
      <c r="BF87" s="265"/>
      <c r="BG87" s="265"/>
      <c r="BH87" s="265"/>
      <c r="BI87" s="265"/>
      <c r="BJ87" s="265"/>
      <c r="BK87" s="265"/>
      <c r="BL87" s="47"/>
      <c r="BM87" s="48"/>
      <c r="BN87" s="47"/>
      <c r="BO87" s="47"/>
      <c r="BP87" s="49"/>
      <c r="BQ87" s="49"/>
      <c r="BR87" s="49"/>
      <c r="BS87" s="49"/>
      <c r="BT87" s="49"/>
      <c r="BU87" s="49"/>
      <c r="BX87" s="39"/>
      <c r="BY87" s="37"/>
      <c r="CF87" s="39"/>
    </row>
    <row r="88" spans="2:84" s="38" customFormat="1" ht="18.600000000000001" customHeight="1" outlineLevel="1">
      <c r="B88" s="16"/>
      <c r="K88" s="37"/>
      <c r="N88" s="37"/>
      <c r="Q88" s="37"/>
      <c r="T88" s="43"/>
      <c r="U88" s="288"/>
      <c r="V88" s="288"/>
      <c r="W88" s="288"/>
      <c r="X88" s="288"/>
      <c r="Y88" s="288"/>
      <c r="Z88" s="288"/>
      <c r="AA88" s="288"/>
      <c r="AB88" s="288"/>
      <c r="AC88" s="288"/>
      <c r="AD88" s="288"/>
      <c r="AE88" s="47"/>
      <c r="AF88" s="271"/>
      <c r="AG88" s="271"/>
      <c r="AH88" s="271"/>
      <c r="AI88" s="271"/>
      <c r="AJ88" s="271"/>
      <c r="AK88" s="271"/>
      <c r="AL88" s="271"/>
      <c r="AM88" s="47"/>
      <c r="AN88" s="266"/>
      <c r="AO88" s="266"/>
      <c r="AP88" s="266"/>
      <c r="AQ88" s="276"/>
      <c r="AR88" s="265"/>
      <c r="AS88" s="265"/>
      <c r="AT88" s="265"/>
      <c r="AU88" s="265"/>
      <c r="AV88" s="265"/>
      <c r="AW88" s="265"/>
      <c r="AX88" s="265"/>
      <c r="AY88" s="265"/>
      <c r="AZ88" s="47"/>
      <c r="BA88" s="281"/>
      <c r="BB88" s="265"/>
      <c r="BC88" s="265"/>
      <c r="BD88" s="265"/>
      <c r="BE88" s="265"/>
      <c r="BF88" s="265"/>
      <c r="BG88" s="265"/>
      <c r="BH88" s="265"/>
      <c r="BI88" s="265"/>
      <c r="BJ88" s="265"/>
      <c r="BK88" s="265"/>
      <c r="BL88" s="47"/>
      <c r="BM88" s="48"/>
      <c r="BN88" s="47"/>
      <c r="BO88" s="47"/>
      <c r="BP88" s="49"/>
      <c r="BQ88" s="49"/>
      <c r="BR88" s="49"/>
      <c r="BS88" s="49"/>
      <c r="BT88" s="49"/>
      <c r="BU88" s="49"/>
      <c r="BX88" s="39"/>
      <c r="BY88" s="37"/>
      <c r="CF88" s="39"/>
    </row>
    <row r="89" spans="2:84" s="38" customFormat="1" ht="18.600000000000001" customHeight="1" outlineLevel="1">
      <c r="B89" s="16"/>
      <c r="K89" s="37"/>
      <c r="N89" s="37"/>
      <c r="Q89" s="37"/>
      <c r="T89" s="43"/>
      <c r="U89" s="288"/>
      <c r="V89" s="288"/>
      <c r="W89" s="288"/>
      <c r="X89" s="288"/>
      <c r="Y89" s="288"/>
      <c r="Z89" s="288"/>
      <c r="AA89" s="288"/>
      <c r="AB89" s="288"/>
      <c r="AC89" s="288"/>
      <c r="AD89" s="288"/>
      <c r="AE89" s="47"/>
      <c r="AF89" s="271"/>
      <c r="AG89" s="271"/>
      <c r="AH89" s="271"/>
      <c r="AI89" s="271"/>
      <c r="AJ89" s="271"/>
      <c r="AK89" s="271"/>
      <c r="AL89" s="271"/>
      <c r="AM89" s="47"/>
      <c r="AN89" s="266"/>
      <c r="AO89" s="266"/>
      <c r="AP89" s="266"/>
      <c r="AQ89" s="276"/>
      <c r="AR89" s="265"/>
      <c r="AS89" s="265"/>
      <c r="AT89" s="265"/>
      <c r="AU89" s="265"/>
      <c r="AV89" s="265"/>
      <c r="AW89" s="265"/>
      <c r="AX89" s="265"/>
      <c r="AY89" s="265"/>
      <c r="AZ89" s="47"/>
      <c r="BA89" s="281"/>
      <c r="BB89" s="265"/>
      <c r="BC89" s="265"/>
      <c r="BD89" s="265"/>
      <c r="BE89" s="265"/>
      <c r="BF89" s="265"/>
      <c r="BG89" s="265"/>
      <c r="BH89" s="265"/>
      <c r="BI89" s="265"/>
      <c r="BJ89" s="265"/>
      <c r="BK89" s="265"/>
      <c r="BL89" s="47"/>
      <c r="BM89" s="48"/>
      <c r="BN89" s="47"/>
      <c r="BO89" s="47"/>
      <c r="BP89" s="49"/>
      <c r="BQ89" s="49"/>
      <c r="BR89" s="49"/>
      <c r="BS89" s="49"/>
      <c r="BT89" s="49"/>
      <c r="BU89" s="49"/>
      <c r="BX89" s="39"/>
      <c r="BY89" s="37"/>
      <c r="CF89" s="39"/>
    </row>
    <row r="90" spans="2:84" s="38" customFormat="1" ht="6" customHeight="1">
      <c r="B90" s="16"/>
      <c r="K90" s="37"/>
      <c r="N90" s="37"/>
      <c r="Q90" s="37"/>
      <c r="T90" s="43"/>
      <c r="U90" s="47"/>
      <c r="V90" s="47"/>
      <c r="W90" s="47"/>
      <c r="X90" s="47"/>
      <c r="Y90" s="47"/>
      <c r="Z90" s="47"/>
      <c r="AA90" s="47"/>
      <c r="AB90" s="47"/>
      <c r="AC90" s="48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8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8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8"/>
      <c r="BN90" s="47"/>
      <c r="BO90" s="47"/>
      <c r="BP90" s="49"/>
      <c r="BQ90" s="49"/>
      <c r="BR90" s="49"/>
      <c r="BS90" s="49"/>
      <c r="BT90" s="49"/>
      <c r="BU90" s="49"/>
      <c r="BX90" s="39"/>
      <c r="BY90" s="37"/>
      <c r="CF90" s="39"/>
    </row>
    <row r="91" spans="2:84" s="38" customFormat="1" ht="14.45" customHeight="1">
      <c r="B91" s="16"/>
      <c r="K91" s="37"/>
      <c r="N91" s="37"/>
      <c r="Q91" s="37"/>
      <c r="S91" s="291" t="s">
        <v>85</v>
      </c>
      <c r="T91" s="291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291"/>
      <c r="AG91" s="222"/>
      <c r="AH91" s="222"/>
      <c r="AI91" s="222"/>
      <c r="AJ91" s="222"/>
      <c r="AK91" s="222"/>
      <c r="AL91" s="222"/>
      <c r="AM91" s="222"/>
      <c r="AN91" s="254" t="s">
        <v>86</v>
      </c>
      <c r="AO91" s="254"/>
      <c r="AP91" s="254"/>
      <c r="AQ91" s="254"/>
      <c r="AR91" s="254"/>
      <c r="AS91" s="254"/>
      <c r="AT91" s="254"/>
      <c r="AU91" s="254"/>
      <c r="AV91" s="254"/>
      <c r="AW91" s="254"/>
      <c r="AX91" s="254"/>
      <c r="AY91" s="254"/>
      <c r="AZ91" s="254"/>
      <c r="BA91" s="254"/>
      <c r="BB91" s="254"/>
      <c r="BC91" s="254"/>
      <c r="BD91" s="254"/>
      <c r="BE91" s="254"/>
      <c r="BF91" s="254"/>
      <c r="BG91" s="254"/>
      <c r="BH91" s="254"/>
      <c r="BI91" s="254"/>
      <c r="BK91" s="232" t="s">
        <v>87</v>
      </c>
      <c r="BL91" s="219"/>
      <c r="BM91" s="219"/>
      <c r="BN91" s="219"/>
      <c r="BO91" s="219"/>
      <c r="BP91" s="219"/>
      <c r="BQ91" s="219"/>
      <c r="BR91" s="219"/>
      <c r="BS91" s="219"/>
      <c r="BT91" s="219"/>
      <c r="BU91" s="219"/>
      <c r="BV91" s="219"/>
      <c r="BW91" s="219"/>
      <c r="BX91" s="219"/>
      <c r="BY91" s="219"/>
      <c r="BZ91" s="219"/>
      <c r="CA91" s="219"/>
      <c r="CF91" s="39"/>
    </row>
    <row r="92" spans="2:84" s="38" customFormat="1" ht="14.45" customHeight="1">
      <c r="B92" s="16"/>
      <c r="K92" s="37"/>
      <c r="N92" s="37"/>
      <c r="Q92" s="37"/>
      <c r="S92" s="213"/>
      <c r="T92" s="214"/>
      <c r="U92" s="215"/>
      <c r="V92" s="215"/>
      <c r="W92" s="215"/>
      <c r="X92" s="215"/>
      <c r="Y92" s="215"/>
      <c r="Z92" s="215"/>
      <c r="AA92" s="215"/>
      <c r="AB92" s="290" t="s">
        <v>88</v>
      </c>
      <c r="AC92" s="290"/>
      <c r="AD92" s="290"/>
      <c r="AE92" s="290"/>
      <c r="AF92" s="290"/>
      <c r="AG92" s="215"/>
      <c r="AH92" s="215"/>
      <c r="AI92" s="215"/>
      <c r="AJ92" s="215"/>
      <c r="AK92" s="215"/>
      <c r="AL92" s="215"/>
      <c r="AM92" s="215"/>
      <c r="AN92" s="216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6"/>
      <c r="BA92" s="216"/>
      <c r="BB92" s="216"/>
      <c r="BC92" s="216"/>
      <c r="BD92" s="216"/>
      <c r="BE92" s="216"/>
      <c r="BF92" s="216"/>
      <c r="BG92" s="216"/>
      <c r="BH92" s="216"/>
      <c r="BI92" s="216"/>
      <c r="BJ92" s="47"/>
      <c r="BK92" s="47"/>
      <c r="BL92" s="47"/>
      <c r="BM92" s="47"/>
      <c r="BN92" s="47"/>
      <c r="BO92" s="47"/>
      <c r="BP92" s="49"/>
      <c r="BQ92" s="49"/>
      <c r="BR92" s="49"/>
      <c r="BS92" s="49"/>
      <c r="BT92" s="49"/>
      <c r="BU92" s="49"/>
      <c r="CF92" s="39"/>
    </row>
    <row r="93" spans="2:84" s="38" customFormat="1" ht="14.45" customHeight="1">
      <c r="B93" s="16"/>
      <c r="K93" s="37"/>
      <c r="N93" s="37"/>
      <c r="Q93" s="37"/>
      <c r="S93" s="213"/>
      <c r="T93" s="214"/>
      <c r="U93" s="215"/>
      <c r="V93" s="215"/>
      <c r="W93" s="215"/>
      <c r="X93" s="215"/>
      <c r="Y93" s="215"/>
      <c r="Z93" s="215"/>
      <c r="AA93" s="215"/>
      <c r="AB93" s="290"/>
      <c r="AC93" s="290"/>
      <c r="AD93" s="290"/>
      <c r="AE93" s="290"/>
      <c r="AF93" s="290"/>
      <c r="AG93" s="215"/>
      <c r="AH93" s="215"/>
      <c r="AI93" s="215"/>
      <c r="AJ93" s="215"/>
      <c r="AK93" s="215"/>
      <c r="AL93" s="215"/>
      <c r="AM93" s="215"/>
      <c r="AN93" s="216"/>
      <c r="AO93" s="216"/>
      <c r="AP93" s="216"/>
      <c r="AQ93" s="216"/>
      <c r="AR93" s="216"/>
      <c r="AS93" s="216"/>
      <c r="AT93" s="216"/>
      <c r="AU93" s="216"/>
      <c r="AV93" s="216"/>
      <c r="AW93" s="216"/>
      <c r="AX93" s="216"/>
      <c r="AY93" s="217" t="s">
        <v>89</v>
      </c>
      <c r="AZ93" s="216"/>
      <c r="BA93" s="216"/>
      <c r="BB93" s="216"/>
      <c r="BC93" s="216"/>
      <c r="BD93" s="216"/>
      <c r="BE93" s="216"/>
      <c r="BF93" s="216"/>
      <c r="BG93" s="216"/>
      <c r="BH93" s="216"/>
      <c r="BI93" s="216"/>
      <c r="BJ93" s="47"/>
      <c r="BK93" s="47"/>
      <c r="BL93" s="47"/>
      <c r="BM93" s="47"/>
      <c r="BN93" s="47"/>
      <c r="BO93" s="47"/>
      <c r="BP93" s="49"/>
      <c r="BQ93" s="49"/>
      <c r="BR93" s="49"/>
      <c r="BS93" s="49"/>
      <c r="BT93" s="49"/>
      <c r="BU93" s="49"/>
      <c r="BY93" s="268" t="s">
        <v>90</v>
      </c>
      <c r="BZ93" s="268"/>
      <c r="CA93" s="268"/>
      <c r="CB93" s="268"/>
      <c r="CC93" s="268"/>
      <c r="CD93" s="268"/>
      <c r="CE93" s="268"/>
      <c r="CF93" s="269"/>
    </row>
    <row r="94" spans="2:84" s="38" customFormat="1" ht="14.45" customHeight="1">
      <c r="B94" s="16"/>
      <c r="K94" s="37"/>
      <c r="N94" s="37"/>
      <c r="Q94" s="37"/>
      <c r="S94" s="213"/>
      <c r="T94" s="214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6"/>
      <c r="AO94" s="216"/>
      <c r="AP94" s="216"/>
      <c r="AQ94" s="216"/>
      <c r="AR94" s="216"/>
      <c r="AS94" s="216"/>
      <c r="AT94" s="216"/>
      <c r="AU94" s="216"/>
      <c r="AV94" s="216"/>
      <c r="AW94" s="216"/>
      <c r="AX94" s="216"/>
      <c r="AY94" s="216"/>
      <c r="AZ94" s="216"/>
      <c r="BA94" s="216"/>
      <c r="BB94" s="216"/>
      <c r="BC94" s="216"/>
      <c r="BD94" s="216"/>
      <c r="BE94" s="216"/>
      <c r="BF94" s="216"/>
      <c r="BG94" s="216"/>
      <c r="BH94" s="216"/>
      <c r="BI94" s="216"/>
      <c r="BJ94" s="47"/>
      <c r="BK94" s="47"/>
      <c r="BL94" s="47"/>
      <c r="BM94" s="47"/>
      <c r="BN94" s="47"/>
      <c r="BO94" s="47"/>
      <c r="BP94" s="49"/>
      <c r="BQ94" s="49"/>
      <c r="BR94" s="49"/>
      <c r="BS94" s="49"/>
      <c r="BT94" s="49"/>
      <c r="BU94" s="49"/>
      <c r="BY94" s="268"/>
      <c r="BZ94" s="268"/>
      <c r="CA94" s="268"/>
      <c r="CB94" s="268"/>
      <c r="CC94" s="268"/>
      <c r="CD94" s="268"/>
      <c r="CE94" s="268"/>
      <c r="CF94" s="269"/>
    </row>
    <row r="95" spans="2:84" s="38" customFormat="1" ht="14.45" customHeight="1">
      <c r="B95" s="16"/>
      <c r="K95" s="37"/>
      <c r="N95" s="37"/>
      <c r="Q95" s="37"/>
      <c r="S95" s="213"/>
      <c r="T95" s="214"/>
      <c r="U95" s="215"/>
      <c r="V95" s="215"/>
      <c r="W95" s="215"/>
      <c r="X95" s="215"/>
      <c r="Y95" s="215"/>
      <c r="Z95" s="215"/>
      <c r="AA95" s="215"/>
      <c r="AB95" s="214" t="s">
        <v>91</v>
      </c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6"/>
      <c r="AO95" s="216"/>
      <c r="AP95" s="216"/>
      <c r="AQ95" s="216"/>
      <c r="AR95" s="216"/>
      <c r="AS95" s="216"/>
      <c r="AT95" s="216"/>
      <c r="AU95" s="216"/>
      <c r="AV95" s="216"/>
      <c r="AW95" s="216"/>
      <c r="AX95" s="216"/>
      <c r="AY95" s="216"/>
      <c r="AZ95" s="216"/>
      <c r="BA95" s="216"/>
      <c r="BB95" s="216"/>
      <c r="BC95" s="216"/>
      <c r="BD95" s="216"/>
      <c r="BE95" s="216"/>
      <c r="BF95" s="216"/>
      <c r="BG95" s="216"/>
      <c r="BH95" s="216"/>
      <c r="BI95" s="216"/>
      <c r="BJ95" s="47"/>
      <c r="BK95" s="47"/>
      <c r="BL95" s="47"/>
      <c r="BM95" s="47"/>
      <c r="BN95" s="47"/>
      <c r="BO95" s="47"/>
      <c r="BP95" s="49"/>
      <c r="BQ95" s="49"/>
      <c r="BR95" s="49"/>
      <c r="BS95" s="49"/>
      <c r="BT95" s="49"/>
      <c r="BU95" s="49"/>
      <c r="BY95" s="268"/>
      <c r="BZ95" s="268"/>
      <c r="CA95" s="268"/>
      <c r="CB95" s="268"/>
      <c r="CC95" s="268"/>
      <c r="CD95" s="268"/>
      <c r="CE95" s="268"/>
      <c r="CF95" s="269"/>
    </row>
    <row r="96" spans="2:84" s="38" customFormat="1" ht="14.45" customHeight="1">
      <c r="B96" s="16"/>
      <c r="K96" s="37"/>
      <c r="N96" s="37"/>
      <c r="Q96" s="37"/>
      <c r="S96" s="213"/>
      <c r="T96" s="214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89" t="s">
        <v>92</v>
      </c>
      <c r="AZ96" s="289"/>
      <c r="BA96" s="289"/>
      <c r="BB96" s="289"/>
      <c r="BC96" s="289"/>
      <c r="BD96" s="289"/>
      <c r="BE96" s="289"/>
      <c r="BF96" s="289"/>
      <c r="BG96" s="289"/>
      <c r="BH96" s="289"/>
      <c r="BI96" s="289"/>
      <c r="BJ96" s="47"/>
      <c r="BK96" s="47"/>
      <c r="BL96" s="47"/>
      <c r="BM96" s="47"/>
      <c r="BN96" s="47"/>
      <c r="BO96" s="47"/>
      <c r="BP96" s="49"/>
      <c r="BQ96" s="49"/>
      <c r="BR96" s="49"/>
      <c r="BS96" s="49"/>
      <c r="BT96" s="49"/>
      <c r="BU96" s="49"/>
      <c r="BY96" s="220" t="s">
        <v>93</v>
      </c>
      <c r="CF96" s="39"/>
    </row>
    <row r="97" spans="2:84" s="38" customFormat="1" ht="14.45" customHeight="1">
      <c r="B97" s="16"/>
      <c r="K97" s="37"/>
      <c r="N97" s="37"/>
      <c r="Q97" s="37"/>
      <c r="S97" s="213"/>
      <c r="T97" s="214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6"/>
      <c r="AO97" s="216"/>
      <c r="AP97" s="216"/>
      <c r="AQ97" s="216"/>
      <c r="AR97" s="216"/>
      <c r="AS97" s="216"/>
      <c r="AT97" s="216"/>
      <c r="AU97" s="216"/>
      <c r="AV97" s="216"/>
      <c r="AW97" s="216"/>
      <c r="AX97" s="216"/>
      <c r="AY97" s="289"/>
      <c r="AZ97" s="289"/>
      <c r="BA97" s="289"/>
      <c r="BB97" s="289"/>
      <c r="BC97" s="289"/>
      <c r="BD97" s="289"/>
      <c r="BE97" s="289"/>
      <c r="BF97" s="289"/>
      <c r="BG97" s="289"/>
      <c r="BH97" s="289"/>
      <c r="BI97" s="289"/>
      <c r="BJ97" s="47"/>
      <c r="BK97" s="47"/>
      <c r="BL97" s="47"/>
      <c r="BM97" s="47"/>
      <c r="BN97" s="47"/>
      <c r="BO97" s="47"/>
      <c r="BP97" s="49"/>
      <c r="BQ97" s="49"/>
      <c r="BR97" s="49"/>
      <c r="BS97" s="49"/>
      <c r="BT97" s="49"/>
      <c r="BU97" s="49"/>
      <c r="BY97" s="220"/>
      <c r="CF97" s="39"/>
    </row>
    <row r="98" spans="2:84" s="38" customFormat="1" ht="14.45" customHeight="1">
      <c r="B98" s="16"/>
      <c r="K98" s="37"/>
      <c r="N98" s="37"/>
      <c r="Q98" s="37"/>
      <c r="S98" s="213"/>
      <c r="T98" s="214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6"/>
      <c r="AO98" s="216"/>
      <c r="AP98" s="216"/>
      <c r="AQ98" s="216"/>
      <c r="AR98" s="216"/>
      <c r="AS98" s="216"/>
      <c r="AT98" s="216"/>
      <c r="AU98" s="216"/>
      <c r="AV98" s="216"/>
      <c r="AW98" s="216"/>
      <c r="AX98" s="216"/>
      <c r="AY98" s="217"/>
      <c r="AZ98" s="217"/>
      <c r="BA98" s="217"/>
      <c r="BB98" s="217"/>
      <c r="BC98" s="217"/>
      <c r="BD98" s="217"/>
      <c r="BE98" s="217"/>
      <c r="BF98" s="217"/>
      <c r="BG98" s="217"/>
      <c r="BH98" s="217"/>
      <c r="BI98" s="217"/>
      <c r="BJ98" s="47"/>
      <c r="BK98" s="47"/>
      <c r="BL98" s="47"/>
      <c r="BM98" s="47"/>
      <c r="BN98" s="47"/>
      <c r="BO98" s="47"/>
      <c r="BP98" s="49"/>
      <c r="BQ98" s="49"/>
      <c r="BR98" s="49"/>
      <c r="BS98" s="49"/>
      <c r="BT98" s="49"/>
      <c r="BU98" s="49"/>
      <c r="BY98" s="220"/>
      <c r="CF98" s="39"/>
    </row>
    <row r="99" spans="2:84" s="38" customFormat="1" ht="14.45" customHeight="1">
      <c r="B99" s="16"/>
      <c r="K99" s="37"/>
      <c r="N99" s="37"/>
      <c r="Q99" s="37"/>
      <c r="S99" s="213"/>
      <c r="T99" s="214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6"/>
      <c r="AO99" s="216"/>
      <c r="AP99" s="216"/>
      <c r="AQ99" s="216"/>
      <c r="AR99" s="216"/>
      <c r="AS99" s="216"/>
      <c r="AT99" s="216"/>
      <c r="AU99" s="216"/>
      <c r="AV99" s="216"/>
      <c r="AW99" s="216"/>
      <c r="AX99" s="216"/>
      <c r="AY99" s="289" t="s">
        <v>94</v>
      </c>
      <c r="AZ99" s="289"/>
      <c r="BA99" s="289"/>
      <c r="BB99" s="289"/>
      <c r="BC99" s="289"/>
      <c r="BD99" s="289"/>
      <c r="BE99" s="289"/>
      <c r="BF99" s="289"/>
      <c r="BG99" s="289"/>
      <c r="BH99" s="289"/>
      <c r="BI99" s="289"/>
      <c r="BJ99" s="47"/>
      <c r="BK99" s="47"/>
      <c r="BL99" s="47"/>
      <c r="BM99" s="47"/>
      <c r="BN99" s="47"/>
      <c r="BO99" s="47"/>
      <c r="BP99" s="49"/>
      <c r="BQ99" s="49"/>
      <c r="BR99" s="49"/>
      <c r="BS99" s="49"/>
      <c r="BT99" s="49"/>
      <c r="BU99" s="49"/>
      <c r="BY99" s="220" t="s">
        <v>95</v>
      </c>
      <c r="CF99" s="39"/>
    </row>
    <row r="100" spans="2:84" s="38" customFormat="1" ht="14.45" customHeight="1">
      <c r="B100" s="16"/>
      <c r="K100" s="37"/>
      <c r="N100" s="37"/>
      <c r="Q100" s="37"/>
      <c r="S100" s="213"/>
      <c r="T100" s="214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6"/>
      <c r="AO100" s="216"/>
      <c r="AP100" s="216"/>
      <c r="AQ100" s="216"/>
      <c r="AR100" s="216"/>
      <c r="AS100" s="216"/>
      <c r="AT100" s="216"/>
      <c r="AU100" s="216"/>
      <c r="AV100" s="216"/>
      <c r="AW100" s="216"/>
      <c r="AX100" s="216"/>
      <c r="AY100" s="289"/>
      <c r="AZ100" s="289"/>
      <c r="BA100" s="289"/>
      <c r="BB100" s="289"/>
      <c r="BC100" s="289"/>
      <c r="BD100" s="289"/>
      <c r="BE100" s="289"/>
      <c r="BF100" s="289"/>
      <c r="BG100" s="289"/>
      <c r="BH100" s="289"/>
      <c r="BI100" s="289"/>
      <c r="BJ100" s="47"/>
      <c r="BK100" s="47"/>
      <c r="BL100" s="47"/>
      <c r="BM100" s="47"/>
      <c r="BN100" s="47"/>
      <c r="BO100" s="47"/>
      <c r="BP100" s="49"/>
      <c r="BQ100" s="49"/>
      <c r="BR100" s="49"/>
      <c r="BS100" s="49"/>
      <c r="BT100" s="49"/>
      <c r="BU100" s="49"/>
      <c r="BY100" s="220"/>
      <c r="CF100" s="39"/>
    </row>
    <row r="101" spans="2:84" s="38" customFormat="1" ht="14.45" customHeight="1">
      <c r="B101" s="16"/>
      <c r="K101" s="37"/>
      <c r="N101" s="37"/>
      <c r="Q101" s="37"/>
      <c r="S101" s="213"/>
      <c r="T101" s="214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6"/>
      <c r="AO101" s="216"/>
      <c r="AP101" s="216"/>
      <c r="AQ101" s="216"/>
      <c r="AR101" s="216"/>
      <c r="AS101" s="216"/>
      <c r="AT101" s="216"/>
      <c r="AU101" s="216"/>
      <c r="AV101" s="216"/>
      <c r="AW101" s="216"/>
      <c r="AX101" s="216"/>
      <c r="AY101" s="217"/>
      <c r="AZ101" s="217"/>
      <c r="BA101" s="217"/>
      <c r="BB101" s="217"/>
      <c r="BC101" s="217"/>
      <c r="BD101" s="217"/>
      <c r="BE101" s="217"/>
      <c r="BF101" s="217"/>
      <c r="BG101" s="217"/>
      <c r="BH101" s="217"/>
      <c r="BI101" s="217"/>
      <c r="BJ101" s="47"/>
      <c r="BK101" s="47"/>
      <c r="BL101" s="47"/>
      <c r="BM101" s="47"/>
      <c r="BN101" s="47"/>
      <c r="BO101" s="47"/>
      <c r="BP101" s="49"/>
      <c r="BQ101" s="49"/>
      <c r="BR101" s="49"/>
      <c r="BS101" s="49"/>
      <c r="BT101" s="49"/>
      <c r="BU101" s="49"/>
      <c r="BY101" s="220"/>
      <c r="CF101" s="39"/>
    </row>
    <row r="102" spans="2:84" s="38" customFormat="1" ht="14.45" customHeight="1">
      <c r="B102" s="16"/>
      <c r="K102" s="37"/>
      <c r="N102" s="37"/>
      <c r="Q102" s="37"/>
      <c r="S102" s="213"/>
      <c r="T102" s="214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6"/>
      <c r="AO102" s="216"/>
      <c r="AP102" s="216"/>
      <c r="AQ102" s="216"/>
      <c r="AR102" s="216"/>
      <c r="AS102" s="216"/>
      <c r="AT102" s="216"/>
      <c r="AU102" s="216"/>
      <c r="AV102" s="216"/>
      <c r="AW102" s="216"/>
      <c r="AX102" s="216"/>
      <c r="AY102" s="289" t="s">
        <v>96</v>
      </c>
      <c r="AZ102" s="289"/>
      <c r="BA102" s="289"/>
      <c r="BB102" s="289"/>
      <c r="BC102" s="289"/>
      <c r="BD102" s="289"/>
      <c r="BE102" s="289"/>
      <c r="BF102" s="289"/>
      <c r="BG102" s="289"/>
      <c r="BH102" s="289"/>
      <c r="BI102" s="289"/>
      <c r="BJ102" s="47"/>
      <c r="BK102" s="47"/>
      <c r="BL102" s="47"/>
      <c r="BM102" s="47"/>
      <c r="BN102" s="47"/>
      <c r="BO102" s="47"/>
      <c r="BP102" s="49"/>
      <c r="BQ102" s="49"/>
      <c r="BR102" s="49"/>
      <c r="BS102" s="49"/>
      <c r="BT102" s="49"/>
      <c r="BU102" s="49"/>
      <c r="BY102" s="220" t="s">
        <v>97</v>
      </c>
      <c r="CF102" s="39"/>
    </row>
    <row r="103" spans="2:84" s="38" customFormat="1" ht="14.45" customHeight="1">
      <c r="B103" s="16"/>
      <c r="K103" s="37"/>
      <c r="N103" s="37"/>
      <c r="Q103" s="37"/>
      <c r="S103" s="213"/>
      <c r="T103" s="214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6"/>
      <c r="AO103" s="216"/>
      <c r="AP103" s="216"/>
      <c r="AQ103" s="216"/>
      <c r="AR103" s="216"/>
      <c r="AS103" s="216"/>
      <c r="AT103" s="216"/>
      <c r="AU103" s="216"/>
      <c r="AV103" s="216"/>
      <c r="AW103" s="216"/>
      <c r="AX103" s="216"/>
      <c r="AY103" s="289"/>
      <c r="AZ103" s="289"/>
      <c r="BA103" s="289"/>
      <c r="BB103" s="289"/>
      <c r="BC103" s="289"/>
      <c r="BD103" s="289"/>
      <c r="BE103" s="289"/>
      <c r="BF103" s="289"/>
      <c r="BG103" s="289"/>
      <c r="BH103" s="289"/>
      <c r="BI103" s="289"/>
      <c r="BJ103" s="47"/>
      <c r="BK103" s="47"/>
      <c r="BL103" s="47"/>
      <c r="BM103" s="47"/>
      <c r="BN103" s="47"/>
      <c r="BO103" s="47"/>
      <c r="BP103" s="49"/>
      <c r="BQ103" s="49"/>
      <c r="BR103" s="49"/>
      <c r="BS103" s="49"/>
      <c r="BT103" s="49"/>
      <c r="BU103" s="49"/>
      <c r="BY103" s="220"/>
      <c r="CF103" s="39"/>
    </row>
    <row r="104" spans="2:84" s="38" customFormat="1" ht="14.45" customHeight="1">
      <c r="B104" s="16"/>
      <c r="K104" s="37"/>
      <c r="N104" s="37"/>
      <c r="Q104" s="37"/>
      <c r="S104" s="213"/>
      <c r="T104" s="214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6"/>
      <c r="AO104" s="216"/>
      <c r="AP104" s="216"/>
      <c r="AQ104" s="216"/>
      <c r="AR104" s="216"/>
      <c r="AS104" s="216"/>
      <c r="AT104" s="216"/>
      <c r="AU104" s="216"/>
      <c r="AV104" s="216"/>
      <c r="AW104" s="216"/>
      <c r="AX104" s="216"/>
      <c r="AY104" s="217"/>
      <c r="AZ104" s="217"/>
      <c r="BA104" s="217"/>
      <c r="BB104" s="217"/>
      <c r="BC104" s="217"/>
      <c r="BD104" s="217"/>
      <c r="BE104" s="217"/>
      <c r="BF104" s="217"/>
      <c r="BG104" s="217"/>
      <c r="BH104" s="217"/>
      <c r="BI104" s="217"/>
      <c r="BJ104" s="47"/>
      <c r="BK104" s="47"/>
      <c r="BL104" s="47"/>
      <c r="BM104" s="47"/>
      <c r="BN104" s="47"/>
      <c r="BO104" s="47"/>
      <c r="BP104" s="49"/>
      <c r="BQ104" s="49"/>
      <c r="BR104" s="49"/>
      <c r="BS104" s="49"/>
      <c r="BT104" s="49"/>
      <c r="BU104" s="49"/>
      <c r="BY104" s="220" t="s">
        <v>98</v>
      </c>
      <c r="CF104" s="39"/>
    </row>
    <row r="105" spans="2:84" s="38" customFormat="1" ht="14.45" customHeight="1">
      <c r="B105" s="16"/>
      <c r="K105" s="37"/>
      <c r="N105" s="37"/>
      <c r="Q105" s="37"/>
      <c r="S105" s="213"/>
      <c r="T105" s="214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6"/>
      <c r="AO105" s="216"/>
      <c r="AP105" s="216"/>
      <c r="AQ105" s="216"/>
      <c r="AR105" s="216"/>
      <c r="AS105" s="216"/>
      <c r="AT105" s="216"/>
      <c r="AU105" s="216"/>
      <c r="AV105" s="216"/>
      <c r="AW105" s="216"/>
      <c r="AX105" s="216"/>
      <c r="AY105" s="217" t="s">
        <v>99</v>
      </c>
      <c r="AZ105" s="217"/>
      <c r="BA105" s="217"/>
      <c r="BB105" s="217"/>
      <c r="BC105" s="217"/>
      <c r="BD105" s="217"/>
      <c r="BE105" s="217"/>
      <c r="BF105" s="217"/>
      <c r="BG105" s="217"/>
      <c r="BH105" s="217"/>
      <c r="BI105" s="217"/>
      <c r="BJ105" s="47"/>
      <c r="BK105" s="47"/>
      <c r="BL105" s="47"/>
      <c r="BM105" s="47"/>
      <c r="BN105" s="47"/>
      <c r="BO105" s="47"/>
      <c r="BP105" s="49"/>
      <c r="BQ105" s="49"/>
      <c r="BR105" s="49"/>
      <c r="BS105" s="49"/>
      <c r="BT105" s="49"/>
      <c r="BU105" s="49"/>
      <c r="BY105" s="220"/>
      <c r="CF105" s="39"/>
    </row>
    <row r="106" spans="2:84" s="38" customFormat="1" ht="14.45" customHeight="1">
      <c r="B106" s="16"/>
      <c r="K106" s="37"/>
      <c r="N106" s="37"/>
      <c r="Q106" s="37"/>
      <c r="S106" s="213"/>
      <c r="T106" s="214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6"/>
      <c r="AO106" s="216"/>
      <c r="AP106" s="216"/>
      <c r="AQ106" s="216"/>
      <c r="AR106" s="216"/>
      <c r="AS106" s="216"/>
      <c r="AT106" s="216"/>
      <c r="AU106" s="216"/>
      <c r="AV106" s="216"/>
      <c r="AW106" s="216"/>
      <c r="AX106" s="216"/>
      <c r="AY106" s="267" t="s">
        <v>100</v>
      </c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47"/>
      <c r="BK106" s="47"/>
      <c r="BL106" s="47"/>
      <c r="BM106" s="47"/>
      <c r="BN106" s="47"/>
      <c r="BO106" s="47"/>
      <c r="BP106" s="49"/>
      <c r="BQ106" s="49"/>
      <c r="BR106" s="49"/>
      <c r="BS106" s="49"/>
      <c r="BT106" s="49"/>
      <c r="BU106" s="49"/>
      <c r="BY106" s="268" t="s">
        <v>101</v>
      </c>
      <c r="BZ106" s="268"/>
      <c r="CA106" s="268"/>
      <c r="CB106" s="268"/>
      <c r="CC106" s="268"/>
      <c r="CD106" s="268"/>
      <c r="CE106" s="268"/>
      <c r="CF106" s="269"/>
    </row>
    <row r="107" spans="2:84" s="38" customFormat="1" ht="14.45" customHeight="1">
      <c r="B107" s="16"/>
      <c r="K107" s="37"/>
      <c r="N107" s="37"/>
      <c r="Q107" s="37"/>
      <c r="S107" s="213"/>
      <c r="T107" s="214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6"/>
      <c r="AO107" s="216"/>
      <c r="AP107" s="216"/>
      <c r="AQ107" s="216"/>
      <c r="AR107" s="216"/>
      <c r="AS107" s="216"/>
      <c r="AT107" s="216"/>
      <c r="AU107" s="216"/>
      <c r="AV107" s="216"/>
      <c r="AW107" s="216"/>
      <c r="AX107" s="216"/>
      <c r="AY107" s="267"/>
      <c r="AZ107" s="267"/>
      <c r="BA107" s="267"/>
      <c r="BB107" s="267"/>
      <c r="BC107" s="267"/>
      <c r="BD107" s="267"/>
      <c r="BE107" s="267"/>
      <c r="BF107" s="267"/>
      <c r="BG107" s="267"/>
      <c r="BH107" s="267"/>
      <c r="BI107" s="267"/>
      <c r="BJ107" s="47"/>
      <c r="BK107" s="47"/>
      <c r="BL107" s="47"/>
      <c r="BM107" s="47"/>
      <c r="BN107" s="47"/>
      <c r="BO107" s="47"/>
      <c r="BP107" s="49"/>
      <c r="BQ107" s="49"/>
      <c r="BR107" s="49"/>
      <c r="BS107" s="49"/>
      <c r="BT107" s="49"/>
      <c r="BU107" s="49"/>
      <c r="BY107" s="268"/>
      <c r="BZ107" s="268"/>
      <c r="CA107" s="268"/>
      <c r="CB107" s="268"/>
      <c r="CC107" s="268"/>
      <c r="CD107" s="268"/>
      <c r="CE107" s="268"/>
      <c r="CF107" s="269"/>
    </row>
    <row r="108" spans="2:84" s="38" customFormat="1" ht="14.45" customHeight="1">
      <c r="B108" s="16"/>
      <c r="K108" s="37"/>
      <c r="N108" s="37"/>
      <c r="Q108" s="37"/>
      <c r="S108" s="213"/>
      <c r="T108" s="214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6"/>
      <c r="AO108" s="216"/>
      <c r="AP108" s="216"/>
      <c r="AQ108" s="216"/>
      <c r="AR108" s="216"/>
      <c r="AS108" s="216"/>
      <c r="AT108" s="216"/>
      <c r="AU108" s="216"/>
      <c r="AV108" s="216"/>
      <c r="AW108" s="216"/>
      <c r="AX108" s="216"/>
      <c r="AY108" s="267"/>
      <c r="AZ108" s="267"/>
      <c r="BA108" s="267"/>
      <c r="BB108" s="267"/>
      <c r="BC108" s="267"/>
      <c r="BD108" s="267"/>
      <c r="BE108" s="267"/>
      <c r="BF108" s="267"/>
      <c r="BG108" s="267"/>
      <c r="BH108" s="267"/>
      <c r="BI108" s="267"/>
      <c r="BJ108" s="47"/>
      <c r="BK108" s="47"/>
      <c r="BL108" s="47"/>
      <c r="BM108" s="47"/>
      <c r="BN108" s="47"/>
      <c r="BO108" s="47"/>
      <c r="BP108" s="49"/>
      <c r="BQ108" s="49"/>
      <c r="BR108" s="49"/>
      <c r="BS108" s="49"/>
      <c r="BT108" s="49"/>
      <c r="BU108" s="49"/>
      <c r="BY108" s="268"/>
      <c r="BZ108" s="268"/>
      <c r="CA108" s="268"/>
      <c r="CB108" s="268"/>
      <c r="CC108" s="268"/>
      <c r="CD108" s="268"/>
      <c r="CE108" s="268"/>
      <c r="CF108" s="269"/>
    </row>
    <row r="109" spans="2:84" s="38" customFormat="1" ht="14.45" customHeight="1">
      <c r="B109" s="16"/>
      <c r="K109" s="37"/>
      <c r="N109" s="37"/>
      <c r="Q109" s="37"/>
      <c r="S109" s="213"/>
      <c r="T109" s="214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  <c r="AH109" s="215"/>
      <c r="AI109" s="215"/>
      <c r="AJ109" s="215"/>
      <c r="AK109" s="215"/>
      <c r="AL109" s="215"/>
      <c r="AM109" s="215"/>
      <c r="AN109" s="216"/>
      <c r="AO109" s="216"/>
      <c r="AP109" s="216"/>
      <c r="AQ109" s="216"/>
      <c r="AR109" s="216"/>
      <c r="AS109" s="216"/>
      <c r="AT109" s="216"/>
      <c r="AU109" s="216"/>
      <c r="AV109" s="216"/>
      <c r="AW109" s="216"/>
      <c r="AX109" s="216"/>
      <c r="AY109" s="267" t="s">
        <v>102</v>
      </c>
      <c r="AZ109" s="267"/>
      <c r="BA109" s="267"/>
      <c r="BB109" s="267"/>
      <c r="BC109" s="267"/>
      <c r="BD109" s="267"/>
      <c r="BE109" s="267"/>
      <c r="BF109" s="267"/>
      <c r="BG109" s="267"/>
      <c r="BH109" s="267"/>
      <c r="BI109" s="267"/>
      <c r="BJ109" s="47"/>
      <c r="BK109" s="47"/>
      <c r="BL109" s="47"/>
      <c r="BM109" s="47"/>
      <c r="BN109" s="47"/>
      <c r="BO109" s="47"/>
      <c r="BP109" s="49"/>
      <c r="BQ109" s="49"/>
      <c r="BR109" s="49"/>
      <c r="BS109" s="49"/>
      <c r="BT109" s="49"/>
      <c r="BU109" s="49"/>
      <c r="BY109" s="243" t="s">
        <v>103</v>
      </c>
      <c r="BZ109" s="243"/>
      <c r="CA109" s="243"/>
      <c r="CB109" s="243"/>
      <c r="CC109" s="243"/>
      <c r="CD109" s="243"/>
      <c r="CE109" s="243"/>
      <c r="CF109" s="244"/>
    </row>
    <row r="110" spans="2:84" s="38" customFormat="1" ht="14.45" customHeight="1">
      <c r="B110" s="16"/>
      <c r="K110" s="37"/>
      <c r="N110" s="37"/>
      <c r="Q110" s="37"/>
      <c r="S110" s="213"/>
      <c r="T110" s="214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  <c r="AJ110" s="215"/>
      <c r="AK110" s="215"/>
      <c r="AL110" s="215"/>
      <c r="AM110" s="215"/>
      <c r="AN110" s="216"/>
      <c r="AO110" s="216"/>
      <c r="AP110" s="216"/>
      <c r="AQ110" s="216"/>
      <c r="AR110" s="216"/>
      <c r="AS110" s="216"/>
      <c r="AT110" s="216"/>
      <c r="AU110" s="216"/>
      <c r="AV110" s="216"/>
      <c r="AW110" s="216"/>
      <c r="AX110" s="216"/>
      <c r="AY110" s="267"/>
      <c r="AZ110" s="267"/>
      <c r="BA110" s="267"/>
      <c r="BB110" s="267"/>
      <c r="BC110" s="267"/>
      <c r="BD110" s="267"/>
      <c r="BE110" s="267"/>
      <c r="BF110" s="267"/>
      <c r="BG110" s="267"/>
      <c r="BH110" s="267"/>
      <c r="BI110" s="267"/>
      <c r="BJ110" s="47"/>
      <c r="BK110" s="47"/>
      <c r="BL110" s="47"/>
      <c r="BM110" s="47"/>
      <c r="BN110" s="47"/>
      <c r="BO110" s="47"/>
      <c r="BP110" s="49"/>
      <c r="BQ110" s="49"/>
      <c r="BR110" s="49"/>
      <c r="BS110" s="49"/>
      <c r="BT110" s="49"/>
      <c r="BU110" s="49"/>
      <c r="BY110" s="243"/>
      <c r="BZ110" s="243"/>
      <c r="CA110" s="243"/>
      <c r="CB110" s="243"/>
      <c r="CC110" s="243"/>
      <c r="CD110" s="243"/>
      <c r="CE110" s="243"/>
      <c r="CF110" s="244"/>
    </row>
    <row r="111" spans="2:84" s="38" customFormat="1" ht="14.45" customHeight="1">
      <c r="B111" s="16"/>
      <c r="K111" s="37"/>
      <c r="N111" s="37"/>
      <c r="Q111" s="37"/>
      <c r="S111" s="213"/>
      <c r="T111" s="214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6"/>
      <c r="AO111" s="216"/>
      <c r="AP111" s="216"/>
      <c r="AQ111" s="216"/>
      <c r="AR111" s="216"/>
      <c r="AS111" s="216"/>
      <c r="AT111" s="216"/>
      <c r="AU111" s="216"/>
      <c r="AV111" s="216"/>
      <c r="AW111" s="216"/>
      <c r="AX111" s="216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47"/>
      <c r="BK111" s="47"/>
      <c r="BL111" s="47"/>
      <c r="BM111" s="47"/>
      <c r="BN111" s="47"/>
      <c r="BO111" s="47"/>
      <c r="BP111" s="49"/>
      <c r="BQ111" s="49"/>
      <c r="BR111" s="49"/>
      <c r="BS111" s="49"/>
      <c r="BT111" s="49"/>
      <c r="BU111" s="49"/>
      <c r="BY111" s="243"/>
      <c r="BZ111" s="243"/>
      <c r="CA111" s="243"/>
      <c r="CB111" s="243"/>
      <c r="CC111" s="243"/>
      <c r="CD111" s="243"/>
      <c r="CE111" s="243"/>
      <c r="CF111" s="244"/>
    </row>
    <row r="112" spans="2:84" s="38" customFormat="1" ht="14.45" customHeight="1">
      <c r="B112" s="16"/>
      <c r="K112" s="37"/>
      <c r="N112" s="37"/>
      <c r="Q112" s="37"/>
      <c r="S112" s="213"/>
      <c r="T112" s="214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15"/>
      <c r="AM112" s="215"/>
      <c r="AN112" s="216"/>
      <c r="AO112" s="216"/>
      <c r="AP112" s="216"/>
      <c r="AQ112" s="216"/>
      <c r="AR112" s="216"/>
      <c r="AS112" s="216"/>
      <c r="AT112" s="216"/>
      <c r="AU112" s="216"/>
      <c r="AV112" s="216"/>
      <c r="AW112" s="216"/>
      <c r="AX112" s="216"/>
      <c r="AY112" s="217"/>
      <c r="AZ112" s="217"/>
      <c r="BA112" s="217"/>
      <c r="BB112" s="217"/>
      <c r="BC112" s="217"/>
      <c r="BD112" s="217"/>
      <c r="BE112" s="217"/>
      <c r="BF112" s="217"/>
      <c r="BG112" s="217"/>
      <c r="BH112" s="217"/>
      <c r="BI112" s="217"/>
      <c r="BJ112" s="47"/>
      <c r="BK112" s="47"/>
      <c r="BL112" s="47"/>
      <c r="BM112" s="47"/>
      <c r="BN112" s="47"/>
      <c r="BO112" s="47"/>
      <c r="BP112" s="49"/>
      <c r="BQ112" s="49"/>
      <c r="BR112" s="49"/>
      <c r="BS112" s="49"/>
      <c r="BT112" s="49"/>
      <c r="BU112" s="49"/>
      <c r="BY112" s="268" t="s">
        <v>104</v>
      </c>
      <c r="BZ112" s="268"/>
      <c r="CA112" s="268"/>
      <c r="CB112" s="268"/>
      <c r="CC112" s="268"/>
      <c r="CD112" s="268"/>
      <c r="CE112" s="268"/>
      <c r="CF112" s="269"/>
    </row>
    <row r="113" spans="2:84" s="38" customFormat="1" ht="14.45" customHeight="1">
      <c r="B113" s="16"/>
      <c r="K113" s="37"/>
      <c r="N113" s="37"/>
      <c r="Q113" s="37"/>
      <c r="S113" s="213"/>
      <c r="T113" s="214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6"/>
      <c r="AO113" s="216"/>
      <c r="AP113" s="216"/>
      <c r="AQ113" s="216"/>
      <c r="AR113" s="216"/>
      <c r="AS113" s="216"/>
      <c r="AT113" s="216"/>
      <c r="AU113" s="216"/>
      <c r="AV113" s="216"/>
      <c r="AW113" s="216"/>
      <c r="AX113" s="216"/>
      <c r="AY113" s="217" t="s">
        <v>105</v>
      </c>
      <c r="AZ113" s="217"/>
      <c r="BA113" s="217"/>
      <c r="BB113" s="217"/>
      <c r="BC113" s="217"/>
      <c r="BD113" s="217"/>
      <c r="BE113" s="217"/>
      <c r="BF113" s="217"/>
      <c r="BG113" s="217"/>
      <c r="BH113" s="217"/>
      <c r="BI113" s="217"/>
      <c r="BJ113" s="47"/>
      <c r="BK113" s="47"/>
      <c r="BL113" s="47"/>
      <c r="BM113" s="47"/>
      <c r="BN113" s="47"/>
      <c r="BO113" s="47"/>
      <c r="BP113" s="49"/>
      <c r="BQ113" s="49"/>
      <c r="BR113" s="49"/>
      <c r="BS113" s="49"/>
      <c r="BT113" s="49"/>
      <c r="BU113" s="49"/>
      <c r="BY113" s="268"/>
      <c r="BZ113" s="268"/>
      <c r="CA113" s="268"/>
      <c r="CB113" s="268"/>
      <c r="CC113" s="268"/>
      <c r="CD113" s="268"/>
      <c r="CE113" s="268"/>
      <c r="CF113" s="269"/>
    </row>
    <row r="114" spans="2:84" s="38" customFormat="1" ht="14.45" customHeight="1">
      <c r="B114" s="16"/>
      <c r="K114" s="37"/>
      <c r="N114" s="37"/>
      <c r="Q114" s="37"/>
      <c r="S114" s="213"/>
      <c r="T114" s="214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6"/>
      <c r="AO114" s="216"/>
      <c r="AP114" s="216"/>
      <c r="AQ114" s="216"/>
      <c r="AR114" s="216"/>
      <c r="AS114" s="216"/>
      <c r="AT114" s="216"/>
      <c r="AU114" s="216"/>
      <c r="AV114" s="216"/>
      <c r="AW114" s="216"/>
      <c r="AX114" s="216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47"/>
      <c r="BK114" s="47"/>
      <c r="BL114" s="47"/>
      <c r="BM114" s="47"/>
      <c r="BN114" s="47"/>
      <c r="BO114" s="47"/>
      <c r="BP114" s="49"/>
      <c r="BQ114" s="49"/>
      <c r="BR114" s="49"/>
      <c r="BS114" s="49"/>
      <c r="BT114" s="49"/>
      <c r="BU114" s="49"/>
      <c r="BY114" s="272" t="s">
        <v>106</v>
      </c>
      <c r="BZ114" s="272"/>
      <c r="CA114" s="272"/>
      <c r="CB114" s="272"/>
      <c r="CC114" s="272"/>
      <c r="CD114" s="272"/>
      <c r="CE114" s="272"/>
      <c r="CF114" s="273"/>
    </row>
    <row r="115" spans="2:84" s="38" customFormat="1" ht="14.45" customHeight="1">
      <c r="B115" s="16"/>
      <c r="K115" s="37"/>
      <c r="N115" s="37"/>
      <c r="Q115" s="37"/>
      <c r="S115" s="213"/>
      <c r="T115" s="214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6"/>
      <c r="AO115" s="216"/>
      <c r="AP115" s="216"/>
      <c r="AQ115" s="216"/>
      <c r="AR115" s="216"/>
      <c r="AS115" s="216"/>
      <c r="AT115" s="216"/>
      <c r="AU115" s="216"/>
      <c r="AV115" s="216"/>
      <c r="AW115" s="216"/>
      <c r="AX115" s="216"/>
      <c r="AY115" s="217"/>
      <c r="AZ115" s="217"/>
      <c r="BA115" s="217"/>
      <c r="BB115" s="217"/>
      <c r="BC115" s="217"/>
      <c r="BD115" s="217"/>
      <c r="BE115" s="217"/>
      <c r="BF115" s="217"/>
      <c r="BG115" s="217"/>
      <c r="BH115" s="217"/>
      <c r="BI115" s="217"/>
      <c r="BJ115" s="47"/>
      <c r="BK115" s="47"/>
      <c r="BL115" s="47"/>
      <c r="BM115" s="47"/>
      <c r="BN115" s="47"/>
      <c r="BO115" s="47"/>
      <c r="BP115" s="49"/>
      <c r="BQ115" s="49"/>
      <c r="BR115" s="49"/>
      <c r="BS115" s="49"/>
      <c r="BT115" s="49"/>
      <c r="BU115" s="49"/>
      <c r="BY115" s="272"/>
      <c r="BZ115" s="272"/>
      <c r="CA115" s="272"/>
      <c r="CB115" s="272"/>
      <c r="CC115" s="272"/>
      <c r="CD115" s="272"/>
      <c r="CE115" s="272"/>
      <c r="CF115" s="273"/>
    </row>
    <row r="116" spans="2:84" s="38" customFormat="1" ht="14.45" customHeight="1">
      <c r="B116" s="16"/>
      <c r="K116" s="37"/>
      <c r="N116" s="37"/>
      <c r="Q116" s="37"/>
      <c r="S116" s="213"/>
      <c r="T116" s="214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6"/>
      <c r="AO116" s="216"/>
      <c r="AP116" s="216"/>
      <c r="AQ116" s="216"/>
      <c r="AR116" s="216"/>
      <c r="AS116" s="216"/>
      <c r="AT116" s="216"/>
      <c r="AU116" s="216"/>
      <c r="AV116" s="216"/>
      <c r="AW116" s="216"/>
      <c r="AX116" s="216"/>
      <c r="AY116" s="217"/>
      <c r="AZ116" s="217"/>
      <c r="BA116" s="217"/>
      <c r="BB116" s="217"/>
      <c r="BC116" s="217"/>
      <c r="BD116" s="217"/>
      <c r="BE116" s="217"/>
      <c r="BF116" s="217"/>
      <c r="BG116" s="217"/>
      <c r="BH116" s="217"/>
      <c r="BI116" s="217"/>
      <c r="BJ116" s="47"/>
      <c r="BK116" s="47"/>
      <c r="BL116" s="47"/>
      <c r="BM116" s="47"/>
      <c r="BN116" s="47"/>
      <c r="BO116" s="47"/>
      <c r="BP116" s="49"/>
      <c r="BQ116" s="49"/>
      <c r="BR116" s="49"/>
      <c r="BS116" s="49"/>
      <c r="BT116" s="49"/>
      <c r="BU116" s="49"/>
      <c r="BY116" s="272"/>
      <c r="BZ116" s="272"/>
      <c r="CA116" s="272"/>
      <c r="CB116" s="272"/>
      <c r="CC116" s="272"/>
      <c r="CD116" s="272"/>
      <c r="CE116" s="272"/>
      <c r="CF116" s="273"/>
    </row>
    <row r="117" spans="2:84" s="38" customFormat="1">
      <c r="B117" s="16"/>
      <c r="K117" s="37"/>
      <c r="N117" s="37"/>
      <c r="Q117" s="37"/>
      <c r="S117" s="213"/>
      <c r="T117" s="214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15"/>
      <c r="AM117" s="215"/>
      <c r="AN117" s="216"/>
      <c r="AO117" s="216"/>
      <c r="AP117" s="216"/>
      <c r="AQ117" s="216"/>
      <c r="AR117" s="216"/>
      <c r="AS117" s="216"/>
      <c r="AT117" s="216"/>
      <c r="AU117" s="216"/>
      <c r="AV117" s="216"/>
      <c r="AW117" s="216"/>
      <c r="AX117" s="216"/>
      <c r="AY117" s="217"/>
      <c r="AZ117" s="217"/>
      <c r="BA117" s="217"/>
      <c r="BB117" s="217"/>
      <c r="BC117" s="217"/>
      <c r="BD117" s="217"/>
      <c r="BE117" s="217"/>
      <c r="BF117" s="217"/>
      <c r="BG117" s="217"/>
      <c r="BH117" s="217"/>
      <c r="BI117" s="217"/>
      <c r="BJ117" s="47"/>
      <c r="BK117" s="47"/>
      <c r="BL117" s="47"/>
      <c r="BM117" s="47"/>
      <c r="BN117" s="47"/>
      <c r="BO117" s="47"/>
      <c r="BP117" s="49"/>
      <c r="BQ117" s="49"/>
      <c r="BR117" s="49"/>
      <c r="BS117" s="49"/>
      <c r="BT117" s="49"/>
      <c r="BU117" s="49"/>
      <c r="BY117" s="272"/>
      <c r="BZ117" s="272"/>
      <c r="CA117" s="272"/>
      <c r="CB117" s="272"/>
      <c r="CC117" s="272"/>
      <c r="CD117" s="272"/>
      <c r="CE117" s="272"/>
      <c r="CF117" s="273"/>
    </row>
    <row r="118" spans="2:84" s="38" customFormat="1" ht="14.45" customHeight="1">
      <c r="B118" s="16"/>
      <c r="K118" s="37"/>
      <c r="N118" s="37"/>
      <c r="Q118" s="37"/>
      <c r="S118" s="213"/>
      <c r="T118" s="214"/>
      <c r="U118" s="215"/>
      <c r="V118" s="215"/>
      <c r="W118" s="215"/>
      <c r="X118" s="215"/>
      <c r="Y118" s="215"/>
      <c r="Z118" s="215"/>
      <c r="AA118" s="215"/>
      <c r="AB118" s="215"/>
      <c r="AC118" s="215"/>
      <c r="AD118" s="215"/>
      <c r="AE118" s="215"/>
      <c r="AF118" s="215"/>
      <c r="AG118" s="215"/>
      <c r="AH118" s="215"/>
      <c r="AI118" s="215"/>
      <c r="AJ118" s="215"/>
      <c r="AK118" s="215"/>
      <c r="AL118" s="215"/>
      <c r="AM118" s="215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216"/>
      <c r="AY118" s="217"/>
      <c r="AZ118" s="217"/>
      <c r="BA118" s="217"/>
      <c r="BB118" s="217"/>
      <c r="BC118" s="217"/>
      <c r="BD118" s="217"/>
      <c r="BE118" s="217"/>
      <c r="BF118" s="217"/>
      <c r="BG118" s="217"/>
      <c r="BH118" s="217"/>
      <c r="BI118" s="217"/>
      <c r="BJ118" s="47"/>
      <c r="BK118" s="47"/>
      <c r="BL118" s="47"/>
      <c r="BM118" s="47"/>
      <c r="BN118" s="47"/>
      <c r="BO118" s="47"/>
      <c r="BP118" s="49"/>
      <c r="BQ118" s="49"/>
      <c r="BR118" s="49"/>
      <c r="BS118" s="49"/>
      <c r="BT118" s="49"/>
      <c r="BU118" s="49"/>
      <c r="BY118" s="220" t="s">
        <v>107</v>
      </c>
      <c r="CF118" s="39"/>
    </row>
    <row r="119" spans="2:84" s="38" customFormat="1" ht="14.45" customHeight="1">
      <c r="B119" s="16"/>
      <c r="K119" s="37"/>
      <c r="N119" s="37"/>
      <c r="Q119" s="37"/>
      <c r="S119" s="213"/>
      <c r="T119" s="214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6"/>
      <c r="AO119" s="216"/>
      <c r="AP119" s="216"/>
      <c r="AQ119" s="216"/>
      <c r="AR119" s="216"/>
      <c r="AS119" s="216"/>
      <c r="AT119" s="216"/>
      <c r="AU119" s="216"/>
      <c r="AV119" s="216"/>
      <c r="AW119" s="216"/>
      <c r="AX119" s="216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47"/>
      <c r="BK119" s="47"/>
      <c r="BL119" s="47"/>
      <c r="BM119" s="47"/>
      <c r="BN119" s="47"/>
      <c r="BO119" s="47"/>
      <c r="BP119" s="49"/>
      <c r="BQ119" s="49"/>
      <c r="BR119" s="49"/>
      <c r="BS119" s="49"/>
      <c r="BT119" s="49"/>
      <c r="BU119" s="49"/>
      <c r="CF119" s="39"/>
    </row>
    <row r="120" spans="2:84" s="38" customFormat="1" ht="14.45" customHeight="1">
      <c r="B120" s="16"/>
      <c r="K120" s="37"/>
      <c r="N120" s="37"/>
      <c r="Q120" s="37"/>
      <c r="S120" s="213"/>
      <c r="T120" s="214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6"/>
      <c r="AO120" s="216"/>
      <c r="AP120" s="216"/>
      <c r="AQ120" s="216"/>
      <c r="AR120" s="216"/>
      <c r="AS120" s="216"/>
      <c r="AT120" s="216"/>
      <c r="AU120" s="216"/>
      <c r="AV120" s="216"/>
      <c r="AW120" s="216"/>
      <c r="AX120" s="216"/>
      <c r="AY120" s="217"/>
      <c r="AZ120" s="217"/>
      <c r="BA120" s="217"/>
      <c r="BB120" s="217"/>
      <c r="BC120" s="217"/>
      <c r="BD120" s="217"/>
      <c r="BE120" s="217"/>
      <c r="BF120" s="217"/>
      <c r="BG120" s="217"/>
      <c r="BH120" s="217"/>
      <c r="BI120" s="217"/>
      <c r="BJ120" s="47"/>
      <c r="BK120" s="47"/>
      <c r="BL120" s="47"/>
      <c r="BM120" s="47"/>
      <c r="BN120" s="47"/>
      <c r="BO120" s="47"/>
      <c r="BP120" s="49"/>
      <c r="BQ120" s="49"/>
      <c r="BR120" s="49"/>
      <c r="BS120" s="49"/>
      <c r="BT120" s="49"/>
      <c r="BU120" s="49"/>
      <c r="CF120" s="39"/>
    </row>
    <row r="121" spans="2:84" s="38" customFormat="1" ht="14.45" customHeight="1">
      <c r="B121" s="16"/>
      <c r="K121" s="37"/>
      <c r="N121" s="37"/>
      <c r="Q121" s="37"/>
      <c r="S121" s="213"/>
      <c r="T121" s="214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6"/>
      <c r="AO121" s="216"/>
      <c r="AP121" s="216"/>
      <c r="AQ121" s="216"/>
      <c r="AR121" s="216"/>
      <c r="AS121" s="216"/>
      <c r="AT121" s="216"/>
      <c r="AU121" s="216"/>
      <c r="AV121" s="216"/>
      <c r="AW121" s="216"/>
      <c r="AX121" s="216"/>
      <c r="AY121" s="217"/>
      <c r="AZ121" s="217"/>
      <c r="BA121" s="217"/>
      <c r="BB121" s="217"/>
      <c r="BC121" s="217"/>
      <c r="BD121" s="217"/>
      <c r="BE121" s="217"/>
      <c r="BF121" s="217"/>
      <c r="BG121" s="217"/>
      <c r="BH121" s="217"/>
      <c r="BI121" s="217"/>
      <c r="BJ121" s="47"/>
      <c r="BK121" s="47"/>
      <c r="BL121" s="47"/>
      <c r="BM121" s="47"/>
      <c r="BN121" s="47"/>
      <c r="BO121" s="47"/>
      <c r="BP121" s="49"/>
      <c r="BQ121" s="49"/>
      <c r="BR121" s="49"/>
      <c r="BS121" s="49"/>
      <c r="BT121" s="49"/>
      <c r="BU121" s="49"/>
      <c r="CF121" s="39"/>
    </row>
    <row r="122" spans="2:84" ht="17.649999999999999">
      <c r="S122" s="215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L122"/>
      <c r="BM122"/>
      <c r="BU122" s="277" t="s">
        <v>108</v>
      </c>
      <c r="BV122" s="277"/>
      <c r="BW122" s="277"/>
      <c r="BX122" s="277"/>
      <c r="BY122" s="277"/>
      <c r="BZ122" s="277"/>
      <c r="CA122" s="277"/>
      <c r="CB122" s="278">
        <v>49348</v>
      </c>
      <c r="CC122" s="278"/>
      <c r="CD122" s="278"/>
      <c r="CE122" s="278"/>
      <c r="CF122" s="279"/>
    </row>
    <row r="123" spans="2:84" s="38" customFormat="1" ht="14.45" customHeight="1">
      <c r="B123" s="16"/>
      <c r="K123" s="37"/>
      <c r="N123" s="37"/>
      <c r="Q123" s="37"/>
      <c r="S123" s="47"/>
      <c r="T123" s="43"/>
      <c r="U123" s="47"/>
      <c r="V123" s="47"/>
      <c r="W123" s="47"/>
      <c r="X123" s="47"/>
      <c r="Y123" s="47"/>
      <c r="Z123" s="47"/>
      <c r="AA123" s="47"/>
      <c r="AB123" s="47"/>
      <c r="AC123" s="48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8"/>
      <c r="AP123" s="47"/>
      <c r="AQ123" s="47"/>
      <c r="AR123" s="47"/>
      <c r="AS123" s="47"/>
      <c r="AT123" s="47"/>
      <c r="AU123" s="47"/>
      <c r="AV123" s="47"/>
      <c r="AW123" s="47"/>
      <c r="AX123" s="47"/>
      <c r="AY123" s="43"/>
      <c r="AZ123" s="43"/>
      <c r="BA123" s="221"/>
      <c r="BB123" s="43"/>
      <c r="BC123" s="43"/>
      <c r="BD123" s="43"/>
      <c r="BE123" s="43"/>
      <c r="BF123" s="43"/>
      <c r="BG123" s="43"/>
      <c r="BH123" s="43"/>
      <c r="BI123" s="43"/>
      <c r="BJ123" s="47"/>
      <c r="BK123" s="47"/>
      <c r="BL123" s="47"/>
      <c r="BM123" s="47"/>
      <c r="BN123" s="47"/>
      <c r="BO123" s="47"/>
      <c r="BP123" s="49"/>
      <c r="BQ123" s="49"/>
      <c r="BR123" s="49"/>
      <c r="BS123" s="49"/>
      <c r="BT123" s="49"/>
      <c r="BU123"/>
      <c r="BV123"/>
      <c r="BW123"/>
      <c r="BX123"/>
      <c r="BY123"/>
      <c r="BZ123"/>
      <c r="CC123"/>
      <c r="CD123" s="210" t="s">
        <v>109</v>
      </c>
      <c r="CF123" s="3"/>
    </row>
    <row r="124" spans="2:84" s="38" customFormat="1" ht="14.45" customHeight="1">
      <c r="B124" s="16"/>
      <c r="K124" s="37"/>
      <c r="N124" s="37"/>
      <c r="Q124" s="37"/>
      <c r="S124" s="47"/>
      <c r="T124" s="43"/>
      <c r="U124" s="47"/>
      <c r="V124" s="47"/>
      <c r="W124" s="47"/>
      <c r="X124" s="47"/>
      <c r="Y124" s="47"/>
      <c r="Z124" s="47"/>
      <c r="AA124" s="47"/>
      <c r="AB124" s="47"/>
      <c r="AC124" s="48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8"/>
      <c r="AP124" s="47"/>
      <c r="AQ124" s="47"/>
      <c r="AR124" s="47"/>
      <c r="AS124" s="47"/>
      <c r="AT124" s="47"/>
      <c r="AU124" s="47"/>
      <c r="AV124" s="47"/>
      <c r="AW124" s="47"/>
      <c r="AX124" s="47"/>
      <c r="AY124" s="43"/>
      <c r="AZ124" s="43"/>
      <c r="BA124" s="221"/>
      <c r="BB124" s="43"/>
      <c r="BC124" s="43"/>
      <c r="BD124" s="43"/>
      <c r="BE124" s="43"/>
      <c r="BF124" s="43"/>
      <c r="BG124" s="43"/>
      <c r="BH124" s="43"/>
      <c r="BI124" s="43"/>
      <c r="BJ124" s="47"/>
      <c r="BK124" s="47"/>
      <c r="BL124" s="47"/>
      <c r="BM124" s="47"/>
      <c r="BN124" s="47"/>
      <c r="BO124" s="47"/>
      <c r="BP124" s="49"/>
      <c r="BQ124" s="49"/>
      <c r="BR124" s="49"/>
      <c r="BS124" s="49"/>
      <c r="BT124" s="49"/>
      <c r="BU124" s="233"/>
      <c r="CF124" s="39"/>
    </row>
    <row r="125" spans="2:84" s="38" customFormat="1" ht="14.45" customHeight="1">
      <c r="B125" s="16"/>
      <c r="K125" s="37"/>
      <c r="N125" s="37"/>
      <c r="Q125" s="37"/>
      <c r="T125" s="43"/>
      <c r="U125" s="47"/>
      <c r="V125" s="47"/>
      <c r="W125" s="47"/>
      <c r="X125" s="47"/>
      <c r="Y125" s="47"/>
      <c r="Z125" s="47"/>
      <c r="AA125" s="47"/>
      <c r="AB125" s="47"/>
      <c r="AC125" s="48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8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8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9"/>
      <c r="BQ125" s="49"/>
      <c r="BR125" s="49"/>
      <c r="BS125" s="49"/>
      <c r="BT125" s="49"/>
      <c r="BU125" s="49"/>
      <c r="CF125" s="39"/>
    </row>
    <row r="126" spans="2:84" s="38" customFormat="1" ht="138.75" customHeight="1">
      <c r="B126" s="275" t="s">
        <v>110</v>
      </c>
      <c r="C126" s="200" t="s">
        <v>64</v>
      </c>
      <c r="D126" s="200"/>
      <c r="E126" s="36"/>
      <c r="F126" s="36"/>
      <c r="G126" s="40"/>
      <c r="H126" s="40"/>
      <c r="I126" s="40"/>
      <c r="J126" s="40"/>
      <c r="K126" s="41"/>
      <c r="L126" s="40"/>
      <c r="M126" s="40"/>
      <c r="N126" s="41"/>
      <c r="O126" s="40"/>
      <c r="P126" s="40"/>
      <c r="Q126" s="41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2"/>
      <c r="AC126" s="41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2"/>
      <c r="AO126" s="41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2"/>
      <c r="BA126" s="41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2"/>
      <c r="BM126" s="41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2"/>
      <c r="BY126" s="41"/>
      <c r="BZ126" s="40"/>
      <c r="CA126" s="40"/>
      <c r="CB126" s="40"/>
      <c r="CC126" s="40"/>
      <c r="CD126" s="40"/>
      <c r="CE126" s="40"/>
      <c r="CF126" s="42"/>
    </row>
    <row r="127" spans="2:84" s="38" customFormat="1" outlineLevel="1">
      <c r="B127" s="275"/>
      <c r="C127" s="170" t="s">
        <v>65</v>
      </c>
      <c r="D127" s="138"/>
      <c r="E127" s="138"/>
      <c r="F127" s="138"/>
      <c r="G127" s="129"/>
      <c r="H127" s="129"/>
      <c r="I127" s="129"/>
      <c r="J127" s="129"/>
      <c r="K127" s="130"/>
      <c r="L127" s="129"/>
      <c r="M127" s="129"/>
      <c r="N127" s="130"/>
      <c r="O127" s="129"/>
      <c r="P127" s="129"/>
      <c r="Q127" s="130"/>
      <c r="R127" s="129"/>
      <c r="S127" s="129"/>
      <c r="T127" s="181">
        <v>0</v>
      </c>
      <c r="U127" s="181">
        <v>0</v>
      </c>
      <c r="V127" s="181">
        <v>0</v>
      </c>
      <c r="W127" s="181">
        <v>0</v>
      </c>
      <c r="X127" s="181">
        <v>0</v>
      </c>
      <c r="Y127" s="181">
        <v>0</v>
      </c>
      <c r="Z127" s="181">
        <v>6.234</v>
      </c>
      <c r="AA127" s="181">
        <v>47.427</v>
      </c>
      <c r="AB127" s="187">
        <v>26.577999999999999</v>
      </c>
      <c r="AC127" s="183">
        <v>1.2030000000000001</v>
      </c>
      <c r="AD127" s="181">
        <v>819.85200000000009</v>
      </c>
      <c r="AE127" s="181">
        <v>4045.2360000000003</v>
      </c>
      <c r="AF127" s="181">
        <v>2955.5309999999999</v>
      </c>
      <c r="AG127" s="181">
        <v>1036.0419999999999</v>
      </c>
      <c r="AH127" s="181">
        <v>4047.3130000000001</v>
      </c>
      <c r="AI127" s="181">
        <v>1858.213</v>
      </c>
      <c r="AJ127" s="181">
        <v>1481.1369999999999</v>
      </c>
      <c r="AK127" s="181">
        <v>1755.7629999999999</v>
      </c>
      <c r="AL127" s="181">
        <v>206</v>
      </c>
      <c r="AM127" s="181">
        <v>0</v>
      </c>
      <c r="AN127" s="182">
        <v>0</v>
      </c>
      <c r="AO127" s="183">
        <v>0</v>
      </c>
      <c r="AP127" s="181">
        <v>0</v>
      </c>
      <c r="AQ127" s="181">
        <v>0</v>
      </c>
      <c r="AR127" s="181">
        <v>1056.9399999999998</v>
      </c>
      <c r="AS127" s="181">
        <v>302.56799999999998</v>
      </c>
      <c r="AT127" s="181">
        <v>321.06200000000001</v>
      </c>
      <c r="AU127" s="181">
        <v>16.908000000000001</v>
      </c>
      <c r="AV127" s="181">
        <v>0</v>
      </c>
      <c r="AW127" s="181">
        <v>182.12599999999998</v>
      </c>
      <c r="AX127" s="181">
        <v>85.525000000000006</v>
      </c>
      <c r="AY127" s="181">
        <v>1904.7289999999998</v>
      </c>
      <c r="AZ127" s="182">
        <v>600.45499999999993</v>
      </c>
      <c r="BA127" s="183">
        <v>0</v>
      </c>
      <c r="BB127" s="181">
        <v>0</v>
      </c>
      <c r="BC127" s="181">
        <v>0</v>
      </c>
      <c r="BD127" s="181">
        <v>0</v>
      </c>
      <c r="BE127" s="181">
        <v>0</v>
      </c>
      <c r="BF127" s="181">
        <v>0</v>
      </c>
      <c r="BG127" s="181">
        <v>0</v>
      </c>
      <c r="BH127" s="181">
        <v>0</v>
      </c>
      <c r="BI127" s="181">
        <v>5.407</v>
      </c>
      <c r="BJ127" s="173">
        <v>0.46500000000000002</v>
      </c>
      <c r="BK127" s="181">
        <v>7.0369999999999999</v>
      </c>
      <c r="BL127" s="182">
        <v>0</v>
      </c>
      <c r="BM127" s="186">
        <v>0</v>
      </c>
      <c r="BN127" s="184">
        <v>0</v>
      </c>
      <c r="BO127" s="184">
        <v>0</v>
      </c>
      <c r="BP127" s="184">
        <v>0</v>
      </c>
      <c r="BQ127" s="184">
        <v>0</v>
      </c>
      <c r="BR127" s="184">
        <v>0</v>
      </c>
      <c r="BS127" s="129"/>
      <c r="BT127" s="129"/>
      <c r="BU127" s="129"/>
      <c r="BV127" s="129"/>
      <c r="BW127" s="129"/>
      <c r="BX127" s="131"/>
      <c r="BY127" s="37"/>
      <c r="CF127" s="39"/>
    </row>
    <row r="128" spans="2:84" s="168" customFormat="1" ht="30.6" customHeight="1" outlineLevel="1" thickBot="1">
      <c r="B128" s="275"/>
      <c r="C128" s="201" t="s">
        <v>66</v>
      </c>
      <c r="D128" s="201"/>
      <c r="E128" s="170"/>
      <c r="F128" s="170"/>
      <c r="G128" s="171"/>
      <c r="H128" s="171"/>
      <c r="I128" s="171"/>
      <c r="J128" s="171"/>
      <c r="K128" s="172"/>
      <c r="L128" s="171"/>
      <c r="M128" s="171"/>
      <c r="N128" s="172"/>
      <c r="O128" s="171"/>
      <c r="P128" s="171"/>
      <c r="Q128" s="172"/>
      <c r="R128" s="171"/>
      <c r="S128" s="171"/>
      <c r="T128" s="173"/>
      <c r="U128" s="173"/>
      <c r="V128" s="173"/>
      <c r="W128" s="173"/>
      <c r="X128" s="173"/>
      <c r="Y128" s="173"/>
      <c r="Z128" s="173"/>
      <c r="AA128" s="173"/>
      <c r="AB128" s="174"/>
      <c r="AC128" s="175"/>
      <c r="AD128" s="173"/>
      <c r="AE128" s="173"/>
      <c r="AF128" s="173"/>
      <c r="AG128" s="173"/>
      <c r="AH128" s="173"/>
      <c r="AI128" s="173"/>
      <c r="AJ128" s="173"/>
      <c r="AK128" s="176">
        <v>2.6836495600000001</v>
      </c>
      <c r="AL128" s="176">
        <v>3.9369341199999996</v>
      </c>
      <c r="AM128" s="176">
        <v>3.5078773700000001</v>
      </c>
      <c r="AN128" s="177">
        <v>0.42871751000000002</v>
      </c>
      <c r="AO128" s="178">
        <v>0.88331196999999995</v>
      </c>
      <c r="AP128" s="176">
        <v>0</v>
      </c>
      <c r="AQ128" s="176">
        <v>2.5964040099999997</v>
      </c>
      <c r="AR128" s="176">
        <v>3.6364715800000003</v>
      </c>
      <c r="AS128" s="176">
        <v>4.6286637099999997</v>
      </c>
      <c r="AT128" s="176">
        <v>0.40461931000000001</v>
      </c>
      <c r="AU128" s="176">
        <v>0.14871022</v>
      </c>
      <c r="AV128" s="176">
        <v>0</v>
      </c>
      <c r="AW128" s="176">
        <v>4.7473348900000003</v>
      </c>
      <c r="AX128" s="176">
        <v>0.90799423000000001</v>
      </c>
      <c r="AY128" s="176">
        <v>0</v>
      </c>
      <c r="AZ128" s="177">
        <v>6.2562949100000003</v>
      </c>
      <c r="BA128" s="178">
        <v>4.4733800800000001</v>
      </c>
      <c r="BB128" s="176">
        <v>4.3723418399999998</v>
      </c>
      <c r="BC128" s="176">
        <v>9.1465931099999995</v>
      </c>
      <c r="BD128" s="176">
        <v>10.641315079999998</v>
      </c>
      <c r="BE128" s="176">
        <v>5.8916401399999998</v>
      </c>
      <c r="BF128" s="176">
        <v>5.9930340499999994</v>
      </c>
      <c r="BG128" s="176">
        <v>4.8636205300000004</v>
      </c>
      <c r="BH128" s="176">
        <v>8.3796792699999987</v>
      </c>
      <c r="BI128" s="176">
        <v>9.8242875099999996</v>
      </c>
      <c r="BJ128" s="176">
        <v>0.84878966</v>
      </c>
      <c r="BK128" s="176">
        <v>8.6736011099999999</v>
      </c>
      <c r="BL128" s="177">
        <v>5.3230371500000002</v>
      </c>
      <c r="BM128" s="178">
        <v>4.6188648899999993</v>
      </c>
      <c r="BN128" s="176">
        <v>0</v>
      </c>
      <c r="BO128" s="176">
        <v>2.4647299600000001</v>
      </c>
      <c r="BP128" s="176">
        <v>4.8703222100000003</v>
      </c>
      <c r="BQ128" s="176">
        <v>1.07200669</v>
      </c>
      <c r="BR128" s="176">
        <v>3.3442816500000001</v>
      </c>
      <c r="BS128" s="179">
        <v>0.72297304000000007</v>
      </c>
      <c r="BT128" s="171"/>
      <c r="BU128" s="171"/>
      <c r="BV128" s="171"/>
      <c r="BW128" s="171"/>
      <c r="BX128" s="180"/>
      <c r="BY128" s="167"/>
      <c r="CF128" s="169"/>
    </row>
    <row r="129" spans="2:86" s="168" customFormat="1" ht="20.100000000000001" customHeight="1">
      <c r="B129" s="275"/>
      <c r="C129" s="201" t="s">
        <v>67</v>
      </c>
      <c r="D129" s="201"/>
      <c r="E129" s="170"/>
      <c r="F129" s="170"/>
      <c r="G129" s="171"/>
      <c r="H129" s="171"/>
      <c r="I129" s="171"/>
      <c r="J129" s="171"/>
      <c r="K129" s="172"/>
      <c r="L129" s="171"/>
      <c r="M129" s="171"/>
      <c r="N129" s="172"/>
      <c r="O129" s="171"/>
      <c r="P129" s="171"/>
      <c r="Q129" s="172"/>
      <c r="R129" s="171"/>
      <c r="S129" s="171"/>
      <c r="T129" s="173"/>
      <c r="U129" s="173"/>
      <c r="V129" s="173"/>
      <c r="W129" s="173"/>
      <c r="X129" s="173"/>
      <c r="Y129" s="173"/>
      <c r="Z129" s="173"/>
      <c r="AA129" s="173"/>
      <c r="AB129" s="174"/>
      <c r="AC129" s="175"/>
      <c r="AD129" s="173"/>
      <c r="AE129" s="173"/>
      <c r="AF129" s="173"/>
      <c r="AG129" s="173"/>
      <c r="AH129" s="173"/>
      <c r="AI129" s="173"/>
      <c r="AJ129" s="173"/>
      <c r="AK129" s="176">
        <v>2.300271050501721</v>
      </c>
      <c r="AL129" s="176">
        <v>4.3303729569874747</v>
      </c>
      <c r="AM129" s="176">
        <v>3.8484912101520541</v>
      </c>
      <c r="AN129" s="177">
        <v>1.5070522922859444</v>
      </c>
      <c r="AO129" s="178">
        <v>0</v>
      </c>
      <c r="AP129" s="176">
        <v>0.472338800000004</v>
      </c>
      <c r="AQ129" s="176">
        <v>2.5307893702343804</v>
      </c>
      <c r="AR129" s="176">
        <v>3.6144778257713326</v>
      </c>
      <c r="AS129" s="176">
        <v>5.0607587075094118</v>
      </c>
      <c r="AT129" s="176">
        <v>3.2272572028982576</v>
      </c>
      <c r="AU129" s="176">
        <v>1.7218754558499962</v>
      </c>
      <c r="AV129" s="176">
        <v>0.79755963626712145</v>
      </c>
      <c r="AW129" s="176">
        <v>3.4339816516655679</v>
      </c>
      <c r="AX129" s="176">
        <v>3.1063886995294072</v>
      </c>
      <c r="AY129" s="176">
        <v>4.2302380205302859</v>
      </c>
      <c r="AZ129" s="177">
        <v>4.736791668023141</v>
      </c>
      <c r="BA129" s="178">
        <v>4.6708414774181497</v>
      </c>
      <c r="BB129" s="176">
        <v>4.4267655440039562</v>
      </c>
      <c r="BC129" s="176">
        <v>10.203582052192367</v>
      </c>
      <c r="BD129" s="176">
        <v>5.3073005824409982</v>
      </c>
      <c r="BE129" s="176">
        <v>6.5932800442220003</v>
      </c>
      <c r="BF129" s="176">
        <v>5.7020418144268659</v>
      </c>
      <c r="BG129" s="176">
        <v>5.8489420838706456</v>
      </c>
      <c r="BH129" s="176">
        <v>8.8830262663061728</v>
      </c>
      <c r="BI129" s="176">
        <v>9.1463900121891974</v>
      </c>
      <c r="BJ129" s="176">
        <v>3.8420687211001243</v>
      </c>
      <c r="BK129" s="176">
        <v>4.6544259809104229</v>
      </c>
      <c r="BL129" s="177">
        <v>5.8248680984369683</v>
      </c>
      <c r="BM129" s="178">
        <v>1.1459900780099612</v>
      </c>
      <c r="BN129" s="176">
        <v>0.86692671872921712</v>
      </c>
      <c r="BO129" s="176">
        <v>2.0620963395898277</v>
      </c>
      <c r="BP129" s="176">
        <v>2.3702276807353773</v>
      </c>
      <c r="BQ129" s="176">
        <v>0.85651822068629713</v>
      </c>
      <c r="BR129" s="176">
        <v>3.8411109696008205</v>
      </c>
      <c r="BS129" s="179">
        <v>0.18831430940965355</v>
      </c>
      <c r="BT129" s="171">
        <v>0</v>
      </c>
      <c r="BU129" s="171"/>
      <c r="BV129" s="189"/>
      <c r="BW129" s="255" t="s">
        <v>111</v>
      </c>
      <c r="BX129" s="256"/>
      <c r="BY129" s="256"/>
      <c r="BZ129" s="256"/>
      <c r="CA129" s="256"/>
      <c r="CB129" s="257"/>
      <c r="CC129" s="171"/>
      <c r="CD129" s="171"/>
      <c r="CE129" s="171"/>
      <c r="CF129" s="180"/>
      <c r="CG129" s="192">
        <f>SUM(AK129:BU129)</f>
        <v>131.35336154248515</v>
      </c>
      <c r="CH129" s="193" t="s">
        <v>69</v>
      </c>
    </row>
    <row r="130" spans="2:86" s="168" customFormat="1" ht="20.100000000000001" customHeight="1" outlineLevel="1">
      <c r="B130" s="275"/>
      <c r="C130" s="201" t="s">
        <v>112</v>
      </c>
      <c r="D130" s="201"/>
      <c r="E130" s="170"/>
      <c r="F130" s="170"/>
      <c r="G130" s="171"/>
      <c r="H130" s="171"/>
      <c r="I130" s="171"/>
      <c r="J130" s="171"/>
      <c r="K130" s="172"/>
      <c r="L130" s="171"/>
      <c r="M130" s="171"/>
      <c r="N130" s="172"/>
      <c r="O130" s="171"/>
      <c r="P130" s="171"/>
      <c r="Q130" s="172"/>
      <c r="R130" s="171"/>
      <c r="S130" s="171"/>
      <c r="T130" s="173"/>
      <c r="U130" s="173"/>
      <c r="V130" s="173"/>
      <c r="W130" s="173"/>
      <c r="X130" s="173"/>
      <c r="Y130" s="173"/>
      <c r="Z130" s="173"/>
      <c r="AA130" s="173"/>
      <c r="AB130" s="187">
        <v>47</v>
      </c>
      <c r="AC130" s="183">
        <v>228</v>
      </c>
      <c r="AD130" s="181">
        <v>269</v>
      </c>
      <c r="AE130" s="181">
        <v>334</v>
      </c>
      <c r="AF130" s="181"/>
      <c r="AG130" s="181"/>
      <c r="AH130" s="181"/>
      <c r="AI130" s="181"/>
      <c r="AJ130" s="181"/>
      <c r="AK130" s="181"/>
      <c r="AL130" s="181"/>
      <c r="AM130" s="181"/>
      <c r="AN130" s="182"/>
      <c r="AO130" s="183"/>
      <c r="AP130" s="181"/>
      <c r="AQ130" s="181"/>
      <c r="AR130" s="181"/>
      <c r="AS130" s="181"/>
      <c r="AT130" s="181"/>
      <c r="AU130" s="181"/>
      <c r="AV130" s="181"/>
      <c r="AW130" s="181"/>
      <c r="AX130" s="181"/>
      <c r="AY130" s="181"/>
      <c r="AZ130" s="182"/>
      <c r="BA130" s="183"/>
      <c r="BB130" s="176"/>
      <c r="BC130" s="176"/>
      <c r="BD130" s="176"/>
      <c r="BE130" s="176"/>
      <c r="BF130" s="176"/>
      <c r="BG130" s="176"/>
      <c r="BH130" s="176"/>
      <c r="BI130" s="176"/>
      <c r="BJ130" s="176"/>
      <c r="BK130" s="176"/>
      <c r="BL130" s="177"/>
      <c r="BM130" s="178"/>
      <c r="BN130" s="176"/>
      <c r="BO130" s="176"/>
      <c r="BP130" s="176"/>
      <c r="BQ130" s="176"/>
      <c r="BR130" s="176"/>
      <c r="BS130" s="179"/>
      <c r="BT130" s="171"/>
      <c r="BU130" s="171"/>
      <c r="BV130" s="189"/>
      <c r="BW130" s="258"/>
      <c r="BX130" s="259"/>
      <c r="BY130" s="259"/>
      <c r="BZ130" s="259"/>
      <c r="CA130" s="259"/>
      <c r="CB130" s="260"/>
      <c r="CC130" s="171"/>
      <c r="CD130" s="171"/>
      <c r="CE130" s="171"/>
      <c r="CF130" s="180"/>
      <c r="CG130" s="192"/>
      <c r="CH130" s="193"/>
    </row>
    <row r="131" spans="2:86" s="46" customFormat="1" ht="20.100000000000001" customHeight="1">
      <c r="B131" s="275"/>
      <c r="C131" s="58" t="s">
        <v>113</v>
      </c>
      <c r="D131" s="45"/>
      <c r="E131" s="45"/>
      <c r="F131" s="45"/>
      <c r="G131" s="45"/>
      <c r="H131" s="45"/>
      <c r="I131" s="45"/>
      <c r="J131" s="45"/>
      <c r="K131" s="52"/>
      <c r="L131" s="45"/>
      <c r="M131" s="45"/>
      <c r="N131" s="52"/>
      <c r="O131" s="45"/>
      <c r="P131" s="45"/>
      <c r="Q131" s="52"/>
      <c r="R131" s="45"/>
      <c r="S131" s="45"/>
      <c r="T131" s="45"/>
      <c r="U131" s="45"/>
      <c r="V131" s="95">
        <v>6</v>
      </c>
      <c r="W131" s="95">
        <v>6</v>
      </c>
      <c r="X131" s="95">
        <v>6</v>
      </c>
      <c r="Y131" s="95">
        <v>6</v>
      </c>
      <c r="Z131" s="53">
        <v>10.333333333333334</v>
      </c>
      <c r="AA131" s="53">
        <v>11.333333333333334</v>
      </c>
      <c r="AB131" s="53">
        <v>39</v>
      </c>
      <c r="AC131" s="55">
        <v>189.5</v>
      </c>
      <c r="AD131" s="53">
        <v>448.66666666666669</v>
      </c>
      <c r="AE131" s="161">
        <v>569.66666666666663</v>
      </c>
      <c r="AF131" s="161">
        <v>526.93333333333328</v>
      </c>
      <c r="AG131" s="161">
        <v>534.36666666666667</v>
      </c>
      <c r="AH131" s="161">
        <v>512</v>
      </c>
      <c r="AI131" s="160">
        <v>521.5</v>
      </c>
      <c r="AJ131" s="160">
        <v>537.4</v>
      </c>
      <c r="AK131" s="160">
        <v>556.20000000000005</v>
      </c>
      <c r="AL131" s="160">
        <v>601</v>
      </c>
      <c r="AM131" s="160">
        <v>599.33333333333337</v>
      </c>
      <c r="AN131" s="165">
        <v>526.5333333333333</v>
      </c>
      <c r="AO131" s="166">
        <v>42.533333333333331</v>
      </c>
      <c r="AP131" s="161">
        <v>151.83333333333334</v>
      </c>
      <c r="AQ131" s="160">
        <v>421.26666666666665</v>
      </c>
      <c r="AR131" s="160">
        <v>611.06666666666672</v>
      </c>
      <c r="AS131" s="160">
        <v>731.9666666666667</v>
      </c>
      <c r="AT131" s="160">
        <v>722.4666666666667</v>
      </c>
      <c r="AU131" s="161">
        <v>745.73333333333335</v>
      </c>
      <c r="AV131" s="161">
        <v>727.9</v>
      </c>
      <c r="AW131" s="160">
        <v>701.9666666666667</v>
      </c>
      <c r="AX131" s="160">
        <v>730.1</v>
      </c>
      <c r="AY131" s="53">
        <v>831</v>
      </c>
      <c r="AZ131" s="54">
        <v>942.36666666666667</v>
      </c>
      <c r="BA131" s="55">
        <v>971.73333333333335</v>
      </c>
      <c r="BB131" s="53">
        <v>880.9666666666667</v>
      </c>
      <c r="BC131" s="53">
        <v>999.8</v>
      </c>
      <c r="BD131" s="53">
        <v>1027.4333333333334</v>
      </c>
      <c r="BE131" s="53">
        <v>1080.2666666666667</v>
      </c>
      <c r="BF131" s="53">
        <v>1038.3333333333333</v>
      </c>
      <c r="BG131" s="53">
        <v>1166.1333333333334</v>
      </c>
      <c r="BH131" s="53">
        <v>1148.4333333333334</v>
      </c>
      <c r="BI131" s="53">
        <v>1032.5333333333333</v>
      </c>
      <c r="BJ131" s="53">
        <v>889.2</v>
      </c>
      <c r="BK131" s="53">
        <v>489.63333333333333</v>
      </c>
      <c r="BL131" s="54">
        <v>274.10000000000002</v>
      </c>
      <c r="BM131" s="55">
        <v>209</v>
      </c>
      <c r="BN131" s="53">
        <v>159.73333333333332</v>
      </c>
      <c r="BO131" s="53">
        <v>146.4</v>
      </c>
      <c r="BP131" s="53">
        <v>112.43333333333334</v>
      </c>
      <c r="BQ131" s="53">
        <v>106.43333333333334</v>
      </c>
      <c r="BR131" s="53">
        <v>74.13333333333334</v>
      </c>
      <c r="BS131" s="53">
        <v>9.2105263157894743</v>
      </c>
      <c r="BT131" s="53">
        <v>1</v>
      </c>
      <c r="BU131" s="53"/>
      <c r="BV131" s="53"/>
      <c r="BW131" s="261"/>
      <c r="BX131" s="259"/>
      <c r="BY131" s="259"/>
      <c r="BZ131" s="259"/>
      <c r="CA131" s="259"/>
      <c r="CB131" s="260"/>
      <c r="CC131" s="45"/>
      <c r="CD131" s="45"/>
      <c r="CE131" s="45"/>
      <c r="CF131" s="195"/>
    </row>
    <row r="132" spans="2:86" s="139" customFormat="1" ht="20.100000000000001" customHeight="1" outlineLevel="1">
      <c r="B132" s="275"/>
      <c r="C132" s="139" t="s">
        <v>71</v>
      </c>
      <c r="K132" s="140"/>
      <c r="N132" s="140"/>
      <c r="Q132" s="140"/>
      <c r="T132" s="141">
        <v>0</v>
      </c>
      <c r="U132" s="141">
        <v>1.632317138946132E-3</v>
      </c>
      <c r="V132" s="141">
        <v>4.3624831119174562E-2</v>
      </c>
      <c r="W132" s="141">
        <v>4.9906123627106454E-2</v>
      </c>
      <c r="X132" s="141">
        <v>7.0925016974839453E-2</v>
      </c>
      <c r="Y132" s="141">
        <v>0.11835593380728796</v>
      </c>
      <c r="Z132" s="141">
        <v>0.12303915392241495</v>
      </c>
      <c r="AA132" s="141">
        <v>0.12587565096173503</v>
      </c>
      <c r="AB132" s="150">
        <v>0.12764274897031452</v>
      </c>
      <c r="AC132" s="143">
        <v>0.14895285961314625</v>
      </c>
      <c r="AD132" s="141">
        <v>0.17739342616667711</v>
      </c>
      <c r="AE132" s="141">
        <v>0.39763288872107744</v>
      </c>
      <c r="AF132" s="141">
        <v>0.44044881752431297</v>
      </c>
      <c r="AG132" s="141">
        <v>0.48510416915896981</v>
      </c>
      <c r="AH132" s="141">
        <v>0.50452455575177091</v>
      </c>
      <c r="AI132" s="141">
        <v>0.5312061505467528</v>
      </c>
      <c r="AJ132" s="141">
        <v>0.66665393234841064</v>
      </c>
      <c r="AK132" s="141">
        <v>0.66895243523493864</v>
      </c>
      <c r="AL132" s="141">
        <v>0.67573958747153884</v>
      </c>
      <c r="AM132" s="141">
        <v>0.72163797569537336</v>
      </c>
      <c r="AN132" s="150">
        <v>0.75254305041799108</v>
      </c>
      <c r="AO132" s="143">
        <v>0.81781588351059586</v>
      </c>
      <c r="AP132" s="141">
        <v>0.81899999999999995</v>
      </c>
      <c r="AQ132" s="141">
        <v>0.82</v>
      </c>
      <c r="AR132" s="141">
        <v>0.82199999999999995</v>
      </c>
      <c r="AS132" s="141">
        <v>0.82399999999999995</v>
      </c>
      <c r="AT132" s="141">
        <v>0.82452242827208411</v>
      </c>
      <c r="AU132" s="141">
        <v>0.8546014759360645</v>
      </c>
      <c r="AV132" s="141">
        <v>0.88187920228580974</v>
      </c>
      <c r="AW132" s="141">
        <v>0.88400000000000001</v>
      </c>
      <c r="AX132" s="141">
        <v>0.88528638549362548</v>
      </c>
      <c r="AY132" s="141">
        <v>0.88821312669564201</v>
      </c>
      <c r="AZ132" s="150">
        <v>0.90357209046479581</v>
      </c>
      <c r="BA132" s="143">
        <v>0.93263683811060916</v>
      </c>
      <c r="BB132" s="141">
        <v>0.96849047414590606</v>
      </c>
      <c r="BC132" s="141">
        <v>0.99221149342250625</v>
      </c>
      <c r="BD132" s="141">
        <v>0.99935017700548034</v>
      </c>
      <c r="BE132" s="141">
        <v>0.99965759013550648</v>
      </c>
      <c r="BF132" s="141">
        <v>0.99999998706424542</v>
      </c>
      <c r="BG132" s="145">
        <v>0.99999998706424542</v>
      </c>
      <c r="BH132" s="145">
        <v>0.99999998706424542</v>
      </c>
      <c r="BI132" s="145">
        <v>0.99999999229041325</v>
      </c>
      <c r="BJ132" s="145">
        <v>0.99999999229041325</v>
      </c>
      <c r="BK132" s="145">
        <v>0.99999999229041325</v>
      </c>
      <c r="BL132" s="158">
        <v>0.99999999229041325</v>
      </c>
      <c r="BM132" s="151">
        <v>0.99999999229041325</v>
      </c>
      <c r="BN132" s="145">
        <v>0.99999999229041325</v>
      </c>
      <c r="BO132" s="145">
        <v>0.99999999229041325</v>
      </c>
      <c r="BP132" s="145">
        <v>0.99999999229041325</v>
      </c>
      <c r="BQ132" s="145">
        <v>0.99999999229041325</v>
      </c>
      <c r="BR132" s="145">
        <v>0.99999999229041325</v>
      </c>
      <c r="BS132" s="145">
        <v>0.99999999229041325</v>
      </c>
      <c r="BT132" s="145">
        <v>0.99999999229041325</v>
      </c>
      <c r="BU132" s="145">
        <v>0.99999999229041325</v>
      </c>
      <c r="BW132" s="261"/>
      <c r="BX132" s="259"/>
      <c r="BY132" s="259"/>
      <c r="BZ132" s="259"/>
      <c r="CA132" s="259"/>
      <c r="CB132" s="260"/>
      <c r="CF132" s="149"/>
    </row>
    <row r="133" spans="2:86" s="139" customFormat="1" ht="20.100000000000001" customHeight="1" outlineLevel="1">
      <c r="B133" s="275"/>
      <c r="C133" s="139" t="s">
        <v>72</v>
      </c>
      <c r="K133" s="140"/>
      <c r="N133" s="140"/>
      <c r="Q133" s="140"/>
      <c r="T133" s="141">
        <v>0</v>
      </c>
      <c r="U133" s="141">
        <v>0</v>
      </c>
      <c r="V133" s="141">
        <v>0</v>
      </c>
      <c r="W133" s="141">
        <v>0</v>
      </c>
      <c r="X133" s="141">
        <v>0</v>
      </c>
      <c r="Y133" s="141">
        <v>0</v>
      </c>
      <c r="Z133" s="141">
        <v>1.242875268717643E-2</v>
      </c>
      <c r="AA133" s="141">
        <v>3.5884804379715057E-2</v>
      </c>
      <c r="AB133" s="150">
        <v>5.7974534069636333E-2</v>
      </c>
      <c r="AC133" s="143">
        <v>8.4737724350289173E-2</v>
      </c>
      <c r="AD133" s="141">
        <v>0.17458591620743083</v>
      </c>
      <c r="AE133" s="141">
        <v>0.27693125586696854</v>
      </c>
      <c r="AF133" s="141">
        <v>0.3454640207207465</v>
      </c>
      <c r="AG133" s="141">
        <v>0.44576645063834175</v>
      </c>
      <c r="AH133" s="141">
        <v>0.54056294475652711</v>
      </c>
      <c r="AI133" s="141">
        <v>0.62010770388551673</v>
      </c>
      <c r="AJ133" s="141">
        <v>0.68985852146385707</v>
      </c>
      <c r="AK133" s="141">
        <v>0.71895845993779872</v>
      </c>
      <c r="AL133" s="141">
        <v>0.7792085625930546</v>
      </c>
      <c r="AM133" s="141">
        <v>0.85302571467283816</v>
      </c>
      <c r="AN133" s="150">
        <v>0.85321418126916149</v>
      </c>
      <c r="AO133" s="143">
        <v>0.85321418126916149</v>
      </c>
      <c r="AP133" s="141">
        <v>0.85328324076972617</v>
      </c>
      <c r="AQ133" s="141">
        <v>0.85699999999999998</v>
      </c>
      <c r="AR133" s="141">
        <v>0.86499999999999999</v>
      </c>
      <c r="AS133" s="141">
        <v>0.86699999999999999</v>
      </c>
      <c r="AT133" s="141">
        <v>0.86903052442170292</v>
      </c>
      <c r="AU133" s="141">
        <v>0.87489858671259213</v>
      </c>
      <c r="AV133" s="141">
        <v>0.87489858671259213</v>
      </c>
      <c r="AW133" s="141">
        <v>0.87766934984201006</v>
      </c>
      <c r="AX133" s="141">
        <v>0.879</v>
      </c>
      <c r="AY133" s="141">
        <v>0.88952672145311151</v>
      </c>
      <c r="AZ133" s="150">
        <v>0.90526814203031436</v>
      </c>
      <c r="BA133" s="143">
        <v>0.93394076654053348</v>
      </c>
      <c r="BB133" s="141">
        <v>0.96745295247212426</v>
      </c>
      <c r="BC133" s="141">
        <v>0.97528641215785739</v>
      </c>
      <c r="BD133" s="141">
        <v>0.98644166376946674</v>
      </c>
      <c r="BE133" s="141">
        <v>0.99298558627386357</v>
      </c>
      <c r="BF133" s="141">
        <v>0.99636905515920393</v>
      </c>
      <c r="BG133" s="141">
        <v>0.99696209442318728</v>
      </c>
      <c r="BH133" s="141">
        <v>0.99780122101728685</v>
      </c>
      <c r="BI133" s="141">
        <v>0.99905877680293109</v>
      </c>
      <c r="BJ133" s="141">
        <v>0.9996955933603251</v>
      </c>
      <c r="BK133" s="145">
        <v>0.99999999229041325</v>
      </c>
      <c r="BL133" s="158">
        <v>0.99999999229041325</v>
      </c>
      <c r="BM133" s="151">
        <v>0.99999999229041325</v>
      </c>
      <c r="BN133" s="145">
        <v>0.99999999229041325</v>
      </c>
      <c r="BO133" s="145">
        <v>0.99999999229041325</v>
      </c>
      <c r="BP133" s="145">
        <v>0.99999999229041325</v>
      </c>
      <c r="BQ133" s="145">
        <v>0.99999999229041325</v>
      </c>
      <c r="BR133" s="145">
        <v>0.99999999229041325</v>
      </c>
      <c r="BS133" s="145">
        <v>0.99999999229041325</v>
      </c>
      <c r="BT133" s="145">
        <v>0.99999999229041325</v>
      </c>
      <c r="BU133" s="145">
        <v>0.99999999229041325</v>
      </c>
      <c r="BW133" s="261"/>
      <c r="BX133" s="259"/>
      <c r="BY133" s="259"/>
      <c r="BZ133" s="259"/>
      <c r="CA133" s="259"/>
      <c r="CB133" s="260"/>
      <c r="CF133" s="149"/>
    </row>
    <row r="134" spans="2:86" s="139" customFormat="1" ht="20.100000000000001" customHeight="1" outlineLevel="1">
      <c r="B134" s="275"/>
      <c r="C134" s="139" t="s">
        <v>73</v>
      </c>
      <c r="K134" s="140"/>
      <c r="N134" s="140"/>
      <c r="Q134" s="140"/>
      <c r="T134" s="141">
        <v>0</v>
      </c>
      <c r="U134" s="141">
        <v>1.632317138946132E-3</v>
      </c>
      <c r="V134" s="141">
        <v>4.1992513980228428E-2</v>
      </c>
      <c r="W134" s="141">
        <v>6.2812925079318918E-3</v>
      </c>
      <c r="X134" s="141">
        <v>2.1018893347732999E-2</v>
      </c>
      <c r="Y134" s="141">
        <v>4.7430916832448503E-2</v>
      </c>
      <c r="Z134" s="141">
        <v>4.6832201151269931E-3</v>
      </c>
      <c r="AA134" s="141">
        <v>2.8364970393200822E-3</v>
      </c>
      <c r="AB134" s="141">
        <v>1.767098008579493E-3</v>
      </c>
      <c r="AC134" s="143">
        <v>2.1310110642831726E-2</v>
      </c>
      <c r="AD134" s="141">
        <v>2.844056655353086E-2</v>
      </c>
      <c r="AE134" s="141">
        <v>0.22023946255440033</v>
      </c>
      <c r="AF134" s="141">
        <v>4.2815928803235537E-2</v>
      </c>
      <c r="AG134" s="141">
        <v>4.4655351634656837E-2</v>
      </c>
      <c r="AH134" s="141">
        <v>1.9420386592801098E-2</v>
      </c>
      <c r="AI134" s="141">
        <v>2.6681594794981889E-2</v>
      </c>
      <c r="AJ134" s="141">
        <v>0.13544778180165784</v>
      </c>
      <c r="AK134" s="141">
        <v>2.2985028865279977E-3</v>
      </c>
      <c r="AL134" s="141">
        <v>6.7871522366002024E-3</v>
      </c>
      <c r="AM134" s="141">
        <v>4.5898388223834519E-2</v>
      </c>
      <c r="AN134" s="141">
        <v>3.090507472261772E-2</v>
      </c>
      <c r="AO134" s="143">
        <v>6.5272833092604787E-2</v>
      </c>
      <c r="AP134" s="141">
        <v>1.1841164894040856E-3</v>
      </c>
      <c r="AQ134" s="141">
        <v>1.0000000000000009E-3</v>
      </c>
      <c r="AR134" s="141">
        <v>2.0000000000000018E-3</v>
      </c>
      <c r="AS134" s="141">
        <v>2.0000000000000018E-3</v>
      </c>
      <c r="AT134" s="141">
        <v>5.2242827208415221E-4</v>
      </c>
      <c r="AU134" s="141">
        <v>3.0079047663980396E-2</v>
      </c>
      <c r="AV134" s="141">
        <v>2.7277726349745235E-2</v>
      </c>
      <c r="AW134" s="141">
        <v>2.1207977141902701E-3</v>
      </c>
      <c r="AX134" s="141">
        <v>1.2863854936254748E-3</v>
      </c>
      <c r="AY134" s="141">
        <v>2.9267412020165251E-3</v>
      </c>
      <c r="AZ134" s="141">
        <v>1.5358963769153799E-2</v>
      </c>
      <c r="BA134" s="143">
        <v>2.9064747645813349E-2</v>
      </c>
      <c r="BB134" s="141">
        <v>3.5853636035296899E-2</v>
      </c>
      <c r="BC134" s="141">
        <v>2.3721019276600197E-2</v>
      </c>
      <c r="BD134" s="141">
        <v>7.1386835829740924E-3</v>
      </c>
      <c r="BE134" s="141">
        <v>3.0741313002613513E-4</v>
      </c>
      <c r="BF134" s="141">
        <v>3.4239692873894167E-4</v>
      </c>
      <c r="BG134" s="141">
        <v>0</v>
      </c>
      <c r="BH134" s="141">
        <v>0</v>
      </c>
      <c r="BI134" s="141">
        <v>5.2261678318288318E-9</v>
      </c>
      <c r="BJ134" s="141">
        <v>0</v>
      </c>
      <c r="BK134" s="145">
        <v>0</v>
      </c>
      <c r="BL134" s="145">
        <v>0</v>
      </c>
      <c r="BM134" s="151">
        <v>0</v>
      </c>
      <c r="BN134" s="145">
        <v>0</v>
      </c>
      <c r="BO134" s="145">
        <v>0</v>
      </c>
      <c r="BP134" s="145">
        <v>0</v>
      </c>
      <c r="BQ134" s="145">
        <v>0</v>
      </c>
      <c r="BR134" s="145">
        <v>0</v>
      </c>
      <c r="BS134" s="145">
        <v>0</v>
      </c>
      <c r="BT134" s="145">
        <v>0</v>
      </c>
      <c r="BU134" s="145">
        <v>0</v>
      </c>
      <c r="BW134" s="261"/>
      <c r="BX134" s="259"/>
      <c r="BY134" s="259"/>
      <c r="BZ134" s="259"/>
      <c r="CA134" s="259"/>
      <c r="CB134" s="260"/>
      <c r="CF134" s="149"/>
    </row>
    <row r="135" spans="2:86" s="139" customFormat="1" ht="20.100000000000001" customHeight="1" outlineLevel="1" thickBot="1">
      <c r="B135" s="275"/>
      <c r="C135" s="139" t="s">
        <v>74</v>
      </c>
      <c r="K135" s="140"/>
      <c r="N135" s="140"/>
      <c r="Q135" s="140"/>
      <c r="T135" s="141">
        <v>0</v>
      </c>
      <c r="U135" s="154">
        <v>0</v>
      </c>
      <c r="V135" s="154">
        <v>0</v>
      </c>
      <c r="W135" s="154">
        <v>0</v>
      </c>
      <c r="X135" s="154">
        <v>0</v>
      </c>
      <c r="Y135" s="154">
        <v>0</v>
      </c>
      <c r="Z135" s="154">
        <v>1.242875268717643E-2</v>
      </c>
      <c r="AA135" s="154">
        <v>2.3456051692538629E-2</v>
      </c>
      <c r="AB135" s="154">
        <v>2.2089729689921275E-2</v>
      </c>
      <c r="AC135" s="155">
        <v>2.676319028065284E-2</v>
      </c>
      <c r="AD135" s="154">
        <v>8.9848191857141657E-2</v>
      </c>
      <c r="AE135" s="154">
        <v>0.10234533965953771</v>
      </c>
      <c r="AF135" s="154">
        <v>6.8532764853777961E-2</v>
      </c>
      <c r="AG135" s="154">
        <v>0.10030242991759525</v>
      </c>
      <c r="AH135" s="154">
        <v>9.4796494118185359E-2</v>
      </c>
      <c r="AI135" s="154">
        <v>7.9544759128989617E-2</v>
      </c>
      <c r="AJ135" s="154">
        <v>6.9750817578340341E-2</v>
      </c>
      <c r="AK135" s="154">
        <v>2.9099938473941656E-2</v>
      </c>
      <c r="AL135" s="154">
        <v>6.0250102655255877E-2</v>
      </c>
      <c r="AM135" s="154">
        <v>7.3817152079783566E-2</v>
      </c>
      <c r="AN135" s="154">
        <v>1.884665963233223E-4</v>
      </c>
      <c r="AO135" s="155">
        <v>0</v>
      </c>
      <c r="AP135" s="154">
        <v>6.905950056468324E-5</v>
      </c>
      <c r="AQ135" s="154">
        <v>3.7167592302738139E-3</v>
      </c>
      <c r="AR135" s="154">
        <v>8.0000000000000071E-3</v>
      </c>
      <c r="AS135" s="154">
        <v>2.0000000000000018E-3</v>
      </c>
      <c r="AT135" s="154">
        <v>2.0305244217029284E-3</v>
      </c>
      <c r="AU135" s="154">
        <v>5.8680622908892088E-3</v>
      </c>
      <c r="AV135" s="154">
        <v>0</v>
      </c>
      <c r="AW135" s="154">
        <v>2.7707631294179302E-3</v>
      </c>
      <c r="AX135" s="154">
        <v>1.3306501579899432E-3</v>
      </c>
      <c r="AY135" s="154">
        <v>1.0526721453111509E-2</v>
      </c>
      <c r="AZ135" s="154">
        <v>1.5741420577202847E-2</v>
      </c>
      <c r="BA135" s="155">
        <v>2.8672624510219125E-2</v>
      </c>
      <c r="BB135" s="154">
        <v>3.3512185931590777E-2</v>
      </c>
      <c r="BC135" s="154">
        <v>7.833459685733124E-3</v>
      </c>
      <c r="BD135" s="154">
        <v>1.1155251611609351E-2</v>
      </c>
      <c r="BE135" s="154">
        <v>6.5439225043968374E-3</v>
      </c>
      <c r="BF135" s="154">
        <v>3.3834688853403572E-3</v>
      </c>
      <c r="BG135" s="157">
        <v>5.930392639833526E-4</v>
      </c>
      <c r="BH135" s="157">
        <v>8.3912659409957069E-4</v>
      </c>
      <c r="BI135" s="157">
        <v>1.2575557856442376E-3</v>
      </c>
      <c r="BJ135" s="157">
        <v>6.3681655739400433E-4</v>
      </c>
      <c r="BK135" s="157">
        <v>3.0439893008815666E-4</v>
      </c>
      <c r="BL135" s="157">
        <v>0</v>
      </c>
      <c r="BM135" s="156">
        <v>0</v>
      </c>
      <c r="BN135" s="157">
        <v>0</v>
      </c>
      <c r="BO135" s="157">
        <v>0</v>
      </c>
      <c r="BP135" s="154">
        <v>0</v>
      </c>
      <c r="BQ135" s="154">
        <v>0</v>
      </c>
      <c r="BR135" s="154">
        <v>0</v>
      </c>
      <c r="BS135" s="154">
        <v>0</v>
      </c>
      <c r="BT135" s="154">
        <v>0</v>
      </c>
      <c r="BU135" s="154">
        <v>0</v>
      </c>
      <c r="BW135" s="262"/>
      <c r="BX135" s="263"/>
      <c r="BY135" s="263"/>
      <c r="BZ135" s="263"/>
      <c r="CA135" s="263"/>
      <c r="CB135" s="264"/>
      <c r="CF135" s="149"/>
    </row>
    <row r="136" spans="2:86" ht="18.95" customHeight="1"/>
    <row r="137" spans="2:86" ht="18.95" customHeight="1" outlineLevel="1">
      <c r="U137" s="265" t="s">
        <v>114</v>
      </c>
      <c r="V137" s="288"/>
      <c r="W137" s="288"/>
      <c r="X137" s="288"/>
      <c r="Y137" s="288"/>
      <c r="Z137" s="288"/>
      <c r="AA137" s="288"/>
      <c r="AB137" s="288"/>
      <c r="AC137" s="288"/>
      <c r="AD137" s="288"/>
      <c r="AF137" s="270" t="s">
        <v>115</v>
      </c>
      <c r="AG137" s="271"/>
      <c r="AH137" s="271"/>
      <c r="AI137" s="271"/>
      <c r="AJ137" s="271"/>
      <c r="AK137" s="271"/>
      <c r="AL137" s="271"/>
      <c r="AN137" s="265" t="s">
        <v>83</v>
      </c>
      <c r="AO137" s="266"/>
      <c r="AP137" s="266"/>
      <c r="AQ137" s="47"/>
      <c r="AR137" s="265" t="s">
        <v>84</v>
      </c>
      <c r="AS137" s="265"/>
      <c r="AT137" s="265"/>
      <c r="AU137" s="265"/>
      <c r="AV137" s="265"/>
      <c r="AW137" s="265"/>
      <c r="AX137" s="265"/>
      <c r="AY137" s="265"/>
      <c r="BA137" s="280" t="s">
        <v>78</v>
      </c>
      <c r="BB137" s="265"/>
      <c r="BC137" s="265"/>
      <c r="BD137" s="265"/>
      <c r="BE137" s="265"/>
      <c r="BF137" s="265"/>
      <c r="BG137" s="265"/>
      <c r="BH137" s="265"/>
      <c r="BI137" s="265"/>
      <c r="BJ137" s="265"/>
      <c r="BK137" s="265"/>
    </row>
    <row r="138" spans="2:86" ht="18.95" customHeight="1" outlineLevel="1">
      <c r="U138" s="288"/>
      <c r="V138" s="288"/>
      <c r="W138" s="288"/>
      <c r="X138" s="288"/>
      <c r="Y138" s="288"/>
      <c r="Z138" s="288"/>
      <c r="AA138" s="288"/>
      <c r="AB138" s="288"/>
      <c r="AC138" s="288"/>
      <c r="AD138" s="288"/>
      <c r="AF138" s="271"/>
      <c r="AG138" s="271"/>
      <c r="AH138" s="271"/>
      <c r="AI138" s="271"/>
      <c r="AJ138" s="271"/>
      <c r="AK138" s="271"/>
      <c r="AL138" s="271"/>
      <c r="AN138" s="266"/>
      <c r="AO138" s="266"/>
      <c r="AP138" s="266"/>
      <c r="AQ138" s="47"/>
      <c r="AR138" s="265"/>
      <c r="AS138" s="265"/>
      <c r="AT138" s="265"/>
      <c r="AU138" s="265"/>
      <c r="AV138" s="265"/>
      <c r="AW138" s="265"/>
      <c r="AX138" s="265"/>
      <c r="AY138" s="265"/>
      <c r="BA138" s="281"/>
      <c r="BB138" s="265"/>
      <c r="BC138" s="265"/>
      <c r="BD138" s="265"/>
      <c r="BE138" s="265"/>
      <c r="BF138" s="265"/>
      <c r="BG138" s="265"/>
      <c r="BH138" s="265"/>
      <c r="BI138" s="265"/>
      <c r="BJ138" s="265"/>
      <c r="BK138" s="265"/>
    </row>
    <row r="139" spans="2:86" ht="18.95" customHeight="1" outlineLevel="1">
      <c r="U139" s="288"/>
      <c r="V139" s="288"/>
      <c r="W139" s="288"/>
      <c r="X139" s="288"/>
      <c r="Y139" s="288"/>
      <c r="Z139" s="288"/>
      <c r="AA139" s="288"/>
      <c r="AB139" s="288"/>
      <c r="AC139" s="288"/>
      <c r="AD139" s="288"/>
      <c r="AF139" s="271"/>
      <c r="AG139" s="271"/>
      <c r="AH139" s="271"/>
      <c r="AI139" s="271"/>
      <c r="AJ139" s="271"/>
      <c r="AK139" s="271"/>
      <c r="AL139" s="271"/>
      <c r="AN139" s="266"/>
      <c r="AO139" s="266"/>
      <c r="AP139" s="266"/>
      <c r="AQ139" s="47"/>
      <c r="AR139" s="265"/>
      <c r="AS139" s="265"/>
      <c r="AT139" s="265"/>
      <c r="AU139" s="265"/>
      <c r="AV139" s="265"/>
      <c r="AW139" s="265"/>
      <c r="AX139" s="265"/>
      <c r="AY139" s="265"/>
      <c r="BA139" s="281"/>
      <c r="BB139" s="265"/>
      <c r="BC139" s="265"/>
      <c r="BD139" s="265"/>
      <c r="BE139" s="265"/>
      <c r="BF139" s="265"/>
      <c r="BG139" s="265"/>
      <c r="BH139" s="265"/>
      <c r="BI139" s="265"/>
      <c r="BJ139" s="265"/>
      <c r="BK139" s="265"/>
    </row>
    <row r="141" spans="2:86" s="205" customFormat="1" ht="17.45" customHeight="1">
      <c r="K141" s="206"/>
      <c r="N141" s="206"/>
      <c r="Q141" s="206"/>
      <c r="AA141" s="207" t="s">
        <v>116</v>
      </c>
      <c r="AB141" s="360" t="s">
        <v>117</v>
      </c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1" t="s">
        <v>118</v>
      </c>
      <c r="AS141" s="361"/>
      <c r="AT141" s="361"/>
      <c r="AU141" s="361"/>
      <c r="AV141" s="361"/>
      <c r="AW141" s="361"/>
      <c r="AX141" s="361"/>
      <c r="AY141" s="361"/>
      <c r="AZ141" s="361"/>
      <c r="BA141" s="361"/>
      <c r="BB141" s="361"/>
      <c r="BC141" s="361"/>
      <c r="BD141" s="361"/>
      <c r="BE141" s="361"/>
      <c r="BF141" s="361"/>
      <c r="BG141" s="361"/>
      <c r="BH141" s="361"/>
      <c r="BI141" s="361"/>
      <c r="BJ141" s="361"/>
      <c r="BK141" s="218" t="s">
        <v>119</v>
      </c>
      <c r="BL141" s="218"/>
      <c r="BM141" s="218"/>
      <c r="BN141" s="218"/>
      <c r="BO141" s="218"/>
      <c r="BP141" s="218"/>
      <c r="BQ141" s="218"/>
      <c r="BR141" s="218"/>
      <c r="BS141" s="218"/>
      <c r="CF141" s="223"/>
    </row>
    <row r="142" spans="2:86">
      <c r="AB142" s="26"/>
      <c r="AC142" s="26"/>
      <c r="AD142" s="26"/>
      <c r="AE142" s="26"/>
      <c r="AF142" s="26"/>
      <c r="AG142" s="26"/>
      <c r="AH142" s="26"/>
      <c r="AI142" s="26" t="s">
        <v>120</v>
      </c>
      <c r="AJ142" s="26"/>
      <c r="AK142" s="26"/>
      <c r="AL142" s="26"/>
      <c r="AM142" s="26"/>
      <c r="AN142" s="26"/>
      <c r="AO142" s="26"/>
      <c r="AP142" s="26"/>
      <c r="AQ142" s="26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L142"/>
      <c r="BM142"/>
      <c r="BX142"/>
      <c r="BY142"/>
    </row>
    <row r="143" spans="2:86"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5"/>
      <c r="AS143" s="5"/>
      <c r="AT143" s="5"/>
      <c r="AU143" s="5"/>
      <c r="AV143" s="5"/>
      <c r="AW143" s="5"/>
      <c r="AX143" s="5"/>
      <c r="AY143" s="5"/>
      <c r="AZ143" s="5"/>
      <c r="BA143" s="5" t="s">
        <v>89</v>
      </c>
      <c r="BB143" s="5"/>
      <c r="BC143" s="5"/>
      <c r="BD143" s="5"/>
      <c r="BE143" s="5"/>
      <c r="BF143" s="5"/>
      <c r="BG143" s="5"/>
      <c r="BH143" s="5"/>
      <c r="BI143" s="5"/>
      <c r="BJ143" s="5"/>
      <c r="BL143"/>
      <c r="BM143"/>
      <c r="BV143" t="s">
        <v>121</v>
      </c>
      <c r="BX143"/>
      <c r="BY143"/>
    </row>
    <row r="144" spans="2:86">
      <c r="AB144" s="26"/>
      <c r="AC144" s="26"/>
      <c r="AD144" s="26"/>
      <c r="AE144" s="26"/>
      <c r="AF144" s="26"/>
      <c r="AG144" s="26"/>
      <c r="AH144" s="26"/>
      <c r="AI144" s="26" t="s">
        <v>122</v>
      </c>
      <c r="AJ144" s="26"/>
      <c r="AK144" s="26" t="s">
        <v>123</v>
      </c>
      <c r="AL144" s="26"/>
      <c r="AM144" s="26"/>
      <c r="AN144" s="26"/>
      <c r="AO144" s="26"/>
      <c r="AP144" s="26"/>
      <c r="AQ144" s="26"/>
      <c r="AR144" s="5"/>
      <c r="AS144" s="5"/>
      <c r="AT144" s="5"/>
      <c r="AU144" s="5"/>
      <c r="AV144" s="5"/>
      <c r="AW144" s="5"/>
      <c r="AX144" s="5"/>
      <c r="AY144" s="5"/>
      <c r="AZ144" s="5"/>
      <c r="BA144" s="5" t="s">
        <v>124</v>
      </c>
      <c r="BB144" s="5"/>
      <c r="BC144" s="5"/>
      <c r="BD144" s="5"/>
      <c r="BE144" s="208">
        <v>1191</v>
      </c>
      <c r="BF144" s="5"/>
      <c r="BG144" s="5"/>
      <c r="BH144" s="5"/>
      <c r="BI144" s="5"/>
      <c r="BJ144" s="5"/>
      <c r="BL144"/>
      <c r="BM144"/>
      <c r="BX144"/>
      <c r="BY144"/>
    </row>
    <row r="145" spans="28:84" ht="14.45" customHeight="1"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5"/>
      <c r="AS145" s="5"/>
      <c r="AT145" s="5"/>
      <c r="AU145" s="5"/>
      <c r="AV145" s="5"/>
      <c r="AW145" s="5"/>
      <c r="AX145" s="5"/>
      <c r="AY145" s="5"/>
      <c r="AZ145" s="5"/>
      <c r="BA145" s="363" t="s">
        <v>125</v>
      </c>
      <c r="BB145" s="363"/>
      <c r="BC145" s="363"/>
      <c r="BD145" s="363"/>
      <c r="BE145" s="363"/>
      <c r="BF145" s="363"/>
      <c r="BG145" s="363"/>
      <c r="BH145" s="363"/>
      <c r="BI145" s="363"/>
      <c r="BJ145" s="363"/>
      <c r="BL145"/>
      <c r="BM145"/>
      <c r="BV145" s="356" t="s">
        <v>126</v>
      </c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7"/>
    </row>
    <row r="146" spans="28:84" ht="14.45" customHeight="1">
      <c r="AB146" s="26"/>
      <c r="AC146" s="26"/>
      <c r="AD146" s="26"/>
      <c r="AE146" s="26"/>
      <c r="AF146" s="26"/>
      <c r="AG146" s="26"/>
      <c r="AH146" s="26"/>
      <c r="AI146" s="26" t="s">
        <v>127</v>
      </c>
      <c r="AJ146" s="26"/>
      <c r="AK146" s="26">
        <v>552</v>
      </c>
      <c r="AL146" s="26"/>
      <c r="AM146" s="26"/>
      <c r="AN146" s="26"/>
      <c r="AO146" s="26"/>
      <c r="AP146" s="26"/>
      <c r="AQ146" s="26"/>
      <c r="AR146" s="5"/>
      <c r="AS146" s="5"/>
      <c r="AT146" s="5"/>
      <c r="AU146" s="5"/>
      <c r="AV146" s="5"/>
      <c r="AW146" s="5"/>
      <c r="AX146" s="5"/>
      <c r="AY146" s="5"/>
      <c r="AZ146" s="5"/>
      <c r="BA146" s="363"/>
      <c r="BB146" s="363"/>
      <c r="BC146" s="363"/>
      <c r="BD146" s="363"/>
      <c r="BE146" s="363"/>
      <c r="BF146" s="363"/>
      <c r="BG146" s="363"/>
      <c r="BH146" s="363"/>
      <c r="BI146" s="363"/>
      <c r="BJ146" s="363"/>
      <c r="BL146"/>
      <c r="BM14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7"/>
    </row>
    <row r="147" spans="28:84" ht="14.45" customHeight="1"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5"/>
      <c r="AS147" s="5"/>
      <c r="AT147" s="5"/>
      <c r="AU147" s="5"/>
      <c r="AV147" s="5"/>
      <c r="AW147" s="5"/>
      <c r="AX147" s="5"/>
      <c r="AY147" s="5"/>
      <c r="AZ147" s="5"/>
      <c r="BA147" s="363"/>
      <c r="BB147" s="363"/>
      <c r="BC147" s="363"/>
      <c r="BD147" s="363"/>
      <c r="BE147" s="363"/>
      <c r="BF147" s="363"/>
      <c r="BG147" s="363"/>
      <c r="BH147" s="363"/>
      <c r="BI147" s="363"/>
      <c r="BJ147" s="363"/>
      <c r="BL147"/>
      <c r="BM147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7"/>
    </row>
    <row r="148" spans="28:84"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L148"/>
      <c r="BM148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7"/>
    </row>
    <row r="149" spans="28:84">
      <c r="AB149" s="26"/>
      <c r="AC149" s="26"/>
      <c r="AD149" s="26"/>
      <c r="AE149" s="26"/>
      <c r="AF149" s="26"/>
      <c r="AG149" s="26"/>
      <c r="AH149" s="26"/>
      <c r="AI149" s="26" t="s">
        <v>128</v>
      </c>
      <c r="AJ149" s="26"/>
      <c r="AK149" s="26"/>
      <c r="AL149" s="26"/>
      <c r="AM149" s="26"/>
      <c r="AN149" s="26"/>
      <c r="AO149" s="26"/>
      <c r="AP149" s="26"/>
      <c r="AQ149" s="26"/>
      <c r="AR149" s="5"/>
      <c r="AS149" s="5"/>
      <c r="AT149" s="5"/>
      <c r="AU149" s="5"/>
      <c r="AV149" s="5"/>
      <c r="AW149" s="5"/>
      <c r="AX149" s="5"/>
      <c r="AY149" s="5"/>
      <c r="AZ149" s="5"/>
      <c r="BA149" s="362" t="s">
        <v>129</v>
      </c>
      <c r="BB149" s="362"/>
      <c r="BC149" s="362"/>
      <c r="BD149" s="362"/>
      <c r="BE149" s="362"/>
      <c r="BF149" s="362"/>
      <c r="BG149" s="362"/>
      <c r="BH149" s="362"/>
      <c r="BI149" s="362"/>
      <c r="BJ149" s="362"/>
      <c r="BL149"/>
      <c r="BM149"/>
      <c r="BV149" s="224"/>
      <c r="BW149" s="224"/>
      <c r="BX149" s="224"/>
      <c r="BY149" s="224"/>
      <c r="BZ149" s="224"/>
      <c r="CA149" s="224"/>
      <c r="CB149" s="224"/>
      <c r="CC149" s="224"/>
      <c r="CD149" s="224"/>
      <c r="CE149" s="224"/>
      <c r="CF149" s="225"/>
    </row>
    <row r="150" spans="28:84" ht="14.45" customHeight="1"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5"/>
      <c r="AS150" s="5"/>
      <c r="AT150" s="5"/>
      <c r="AU150" s="5"/>
      <c r="AV150" s="5"/>
      <c r="AW150" s="5"/>
      <c r="AX150" s="5"/>
      <c r="AY150" s="5"/>
      <c r="AZ150" s="5"/>
      <c r="BA150" s="362"/>
      <c r="BB150" s="362"/>
      <c r="BC150" s="362"/>
      <c r="BD150" s="362"/>
      <c r="BE150" s="362"/>
      <c r="BF150" s="362"/>
      <c r="BG150" s="362"/>
      <c r="BH150" s="362"/>
      <c r="BI150" s="362"/>
      <c r="BJ150" s="362"/>
      <c r="BL150"/>
      <c r="BM150"/>
      <c r="BV150" s="356" t="s">
        <v>130</v>
      </c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7"/>
    </row>
    <row r="151" spans="28:84"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5"/>
      <c r="AS151" s="5"/>
      <c r="AT151" s="5"/>
      <c r="AU151" s="5"/>
      <c r="AV151" s="5"/>
      <c r="AW151" s="5"/>
      <c r="AX151" s="5"/>
      <c r="AY151" s="5"/>
      <c r="AZ151" s="5"/>
      <c r="BA151" s="362"/>
      <c r="BB151" s="362"/>
      <c r="BC151" s="362"/>
      <c r="BD151" s="362"/>
      <c r="BE151" s="362"/>
      <c r="BF151" s="362"/>
      <c r="BG151" s="362"/>
      <c r="BH151" s="362"/>
      <c r="BI151" s="362"/>
      <c r="BJ151" s="362"/>
      <c r="BL151"/>
      <c r="BM151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7"/>
    </row>
    <row r="152" spans="28:84"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L152"/>
      <c r="BM152"/>
      <c r="BV152" s="224"/>
      <c r="BW152" s="224"/>
      <c r="BX152" s="224"/>
      <c r="BY152" s="224"/>
      <c r="BZ152" s="224"/>
      <c r="CA152" s="224"/>
      <c r="CB152" s="224"/>
      <c r="CC152" s="224"/>
      <c r="CD152" s="224"/>
      <c r="CE152" s="224"/>
      <c r="CF152" s="225"/>
    </row>
    <row r="153" spans="28:84">
      <c r="AB153" s="26"/>
      <c r="AC153" s="26"/>
      <c r="AD153" s="26"/>
      <c r="AE153" s="26"/>
      <c r="AF153" s="26"/>
      <c r="AG153" s="26"/>
      <c r="AH153" s="26"/>
      <c r="AI153" s="26" t="s">
        <v>131</v>
      </c>
      <c r="AJ153" s="26"/>
      <c r="AK153" s="26"/>
      <c r="AL153" s="26"/>
      <c r="AM153" s="26"/>
      <c r="AN153" s="26"/>
      <c r="AO153" s="26"/>
      <c r="AP153" s="26"/>
      <c r="AQ153" s="26"/>
      <c r="AR153" s="5"/>
      <c r="AS153" s="5"/>
      <c r="AT153" s="5"/>
      <c r="AU153" s="5"/>
      <c r="AV153" s="5"/>
      <c r="AW153" s="5"/>
      <c r="AX153" s="5"/>
      <c r="AY153" s="5"/>
      <c r="AZ153" s="5"/>
      <c r="BA153" s="5" t="s">
        <v>132</v>
      </c>
      <c r="BB153" s="5"/>
      <c r="BC153" s="5"/>
      <c r="BD153" s="5"/>
      <c r="BE153" s="5"/>
      <c r="BF153" s="5"/>
      <c r="BG153" s="5"/>
      <c r="BH153" s="5"/>
      <c r="BI153" s="5"/>
      <c r="BJ153" s="5"/>
      <c r="BL153"/>
      <c r="BM153"/>
      <c r="BV153" t="s">
        <v>133</v>
      </c>
      <c r="BX153"/>
      <c r="BY153"/>
    </row>
    <row r="154" spans="28:84"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L154"/>
      <c r="BM154"/>
      <c r="BX154"/>
      <c r="BY154"/>
    </row>
    <row r="155" spans="28:84" ht="14.45" customHeight="1"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L155"/>
      <c r="BM155"/>
      <c r="BX155"/>
      <c r="BY155"/>
    </row>
    <row r="156" spans="28:84"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5"/>
      <c r="AS156" s="5"/>
      <c r="AT156" s="5"/>
      <c r="AU156" s="5"/>
      <c r="AV156" s="5"/>
      <c r="AW156" s="5"/>
      <c r="AX156" s="5"/>
      <c r="AY156" s="5"/>
      <c r="AZ156" s="5"/>
      <c r="BA156" s="362" t="s">
        <v>134</v>
      </c>
      <c r="BB156" s="362"/>
      <c r="BC156" s="362"/>
      <c r="BD156" s="362"/>
      <c r="BE156" s="362"/>
      <c r="BF156" s="362"/>
      <c r="BG156" s="362"/>
      <c r="BH156" s="362"/>
      <c r="BI156" s="362"/>
      <c r="BJ156" s="362"/>
      <c r="BL156"/>
      <c r="BM156"/>
      <c r="BV156" t="s">
        <v>135</v>
      </c>
      <c r="BX156"/>
      <c r="BY156"/>
    </row>
    <row r="157" spans="28:84"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5"/>
      <c r="AS157" s="5"/>
      <c r="AT157" s="5"/>
      <c r="AU157" s="5"/>
      <c r="AV157" s="5"/>
      <c r="AW157" s="5"/>
      <c r="AX157" s="5"/>
      <c r="AY157" s="5"/>
      <c r="AZ157" s="5"/>
      <c r="BA157" s="362"/>
      <c r="BB157" s="362"/>
      <c r="BC157" s="362"/>
      <c r="BD157" s="362"/>
      <c r="BE157" s="362"/>
      <c r="BF157" s="362"/>
      <c r="BG157" s="362"/>
      <c r="BH157" s="362"/>
      <c r="BI157" s="362"/>
      <c r="BJ157" s="362"/>
      <c r="BL157"/>
      <c r="BM157"/>
      <c r="BX157"/>
      <c r="BY157"/>
    </row>
    <row r="158" spans="28:84"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L158"/>
      <c r="BM158"/>
      <c r="BX158"/>
      <c r="BY158"/>
    </row>
    <row r="159" spans="28:84" ht="14.45" customHeight="1"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5"/>
      <c r="AS159" s="5"/>
      <c r="AT159" s="5"/>
      <c r="AU159" s="5"/>
      <c r="AV159" s="5"/>
      <c r="AW159" s="5"/>
      <c r="AX159" s="5"/>
      <c r="AY159" s="5"/>
      <c r="AZ159" s="5"/>
      <c r="BA159" s="362" t="s">
        <v>136</v>
      </c>
      <c r="BB159" s="362"/>
      <c r="BC159" s="362"/>
      <c r="BD159" s="362"/>
      <c r="BE159" s="362"/>
      <c r="BF159" s="362"/>
      <c r="BG159" s="362"/>
      <c r="BH159" s="362"/>
      <c r="BI159" s="362"/>
      <c r="BJ159" s="362"/>
      <c r="BL159"/>
      <c r="BM159"/>
      <c r="BV159" s="356" t="s">
        <v>137</v>
      </c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7"/>
    </row>
    <row r="160" spans="28:84" ht="14.45" customHeight="1"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5"/>
      <c r="AS160" s="5"/>
      <c r="AT160" s="5"/>
      <c r="AU160" s="5"/>
      <c r="AV160" s="5"/>
      <c r="AW160" s="5"/>
      <c r="AX160" s="5"/>
      <c r="AY160" s="5"/>
      <c r="AZ160" s="5"/>
      <c r="BA160" s="362"/>
      <c r="BB160" s="362"/>
      <c r="BC160" s="362"/>
      <c r="BD160" s="362"/>
      <c r="BE160" s="362"/>
      <c r="BF160" s="362"/>
      <c r="BG160" s="362"/>
      <c r="BH160" s="362"/>
      <c r="BI160" s="362"/>
      <c r="BJ160" s="362"/>
      <c r="BL160"/>
      <c r="BM160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7"/>
    </row>
    <row r="161" spans="8:84"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5"/>
      <c r="AS161" s="5"/>
      <c r="AT161" s="5"/>
      <c r="AU161" s="5"/>
      <c r="AV161" s="5"/>
      <c r="AW161" s="5"/>
      <c r="AX161" s="5"/>
      <c r="AY161" s="5"/>
      <c r="AZ161" s="5"/>
      <c r="BA161" s="362"/>
      <c r="BB161" s="362"/>
      <c r="BC161" s="362"/>
      <c r="BD161" s="362"/>
      <c r="BE161" s="362"/>
      <c r="BF161" s="362"/>
      <c r="BG161" s="362"/>
      <c r="BH161" s="362"/>
      <c r="BI161" s="362"/>
      <c r="BJ161" s="362"/>
      <c r="BL161"/>
      <c r="BM161"/>
      <c r="BV161" s="224"/>
      <c r="BW161" s="224"/>
      <c r="BX161" s="224"/>
      <c r="BY161" s="224"/>
      <c r="BZ161" s="224"/>
      <c r="CA161" s="224"/>
      <c r="CB161" s="224"/>
      <c r="CC161" s="224"/>
      <c r="CD161" s="224"/>
      <c r="CE161" s="224"/>
      <c r="CF161" s="225"/>
    </row>
    <row r="162" spans="8:84">
      <c r="H162" s="47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L162"/>
      <c r="BM162"/>
      <c r="BX162"/>
      <c r="BY162"/>
    </row>
    <row r="163" spans="8:84"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5"/>
      <c r="AS163" s="5"/>
      <c r="AT163" s="5"/>
      <c r="AU163" s="5"/>
      <c r="AV163" s="5"/>
      <c r="AW163" s="5"/>
      <c r="AX163" s="5"/>
      <c r="AY163" s="5"/>
      <c r="AZ163" s="5"/>
      <c r="BA163" s="5" t="s">
        <v>138</v>
      </c>
      <c r="BB163" s="5"/>
      <c r="BC163" s="5"/>
      <c r="BD163" s="5"/>
      <c r="BE163" s="5"/>
      <c r="BF163" s="5"/>
      <c r="BG163" s="5"/>
      <c r="BH163" s="5"/>
      <c r="BI163" s="5"/>
      <c r="BJ163" s="5"/>
      <c r="BL163"/>
      <c r="BM163"/>
      <c r="BV163" s="356" t="s">
        <v>139</v>
      </c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7"/>
    </row>
    <row r="164" spans="8:84"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L164"/>
      <c r="BM164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7"/>
    </row>
    <row r="165" spans="8:84"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L165"/>
      <c r="BM165"/>
      <c r="BX165"/>
      <c r="BY165"/>
    </row>
    <row r="166" spans="8:84"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5"/>
      <c r="AS166" s="5"/>
      <c r="AT166" s="5"/>
      <c r="AU166" s="5"/>
      <c r="AV166" s="5"/>
      <c r="AW166" s="5"/>
      <c r="AX166" s="5"/>
      <c r="AY166" s="5"/>
      <c r="AZ166" s="5"/>
      <c r="BA166" s="362" t="s">
        <v>140</v>
      </c>
      <c r="BB166" s="362"/>
      <c r="BC166" s="362"/>
      <c r="BD166" s="362"/>
      <c r="BE166" s="362"/>
      <c r="BF166" s="362"/>
      <c r="BG166" s="362"/>
      <c r="BH166" s="362"/>
      <c r="BI166" s="362"/>
      <c r="BJ166" s="362"/>
      <c r="BL166"/>
      <c r="BM166"/>
      <c r="BV166" t="s">
        <v>141</v>
      </c>
      <c r="BX166"/>
      <c r="BY166"/>
    </row>
    <row r="167" spans="8:84"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5"/>
      <c r="AS167" s="5"/>
      <c r="AT167" s="5"/>
      <c r="AU167" s="5"/>
      <c r="AV167" s="5"/>
      <c r="AW167" s="5"/>
      <c r="AX167" s="5"/>
      <c r="AY167" s="5"/>
      <c r="AZ167" s="5"/>
      <c r="BA167" s="362"/>
      <c r="BB167" s="362"/>
      <c r="BC167" s="362"/>
      <c r="BD167" s="362"/>
      <c r="BE167" s="362"/>
      <c r="BF167" s="362"/>
      <c r="BG167" s="362"/>
      <c r="BH167" s="362"/>
      <c r="BI167" s="362"/>
      <c r="BJ167" s="362"/>
      <c r="BL167"/>
      <c r="BM167"/>
      <c r="BX167"/>
      <c r="BY167"/>
    </row>
    <row r="168" spans="8:84"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L168"/>
      <c r="BM168"/>
      <c r="BX168"/>
      <c r="BY168"/>
    </row>
    <row r="169" spans="8:84" ht="14.45" customHeight="1"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L169"/>
      <c r="BM169"/>
      <c r="BV169" s="358" t="s">
        <v>142</v>
      </c>
      <c r="BW169" s="358"/>
      <c r="BX169" s="358"/>
      <c r="BY169" s="358"/>
      <c r="BZ169" s="358"/>
      <c r="CA169" s="358"/>
      <c r="CB169" s="358"/>
      <c r="CC169" s="358"/>
      <c r="CD169" s="358"/>
      <c r="CE169" s="358"/>
      <c r="CF169" s="359"/>
    </row>
    <row r="170" spans="8:84" ht="14.45" customHeight="1"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L170"/>
      <c r="BM170"/>
      <c r="BV170" s="358"/>
      <c r="BW170" s="358"/>
      <c r="BX170" s="358"/>
      <c r="BY170" s="358"/>
      <c r="BZ170" s="358"/>
      <c r="CA170" s="358"/>
      <c r="CB170" s="358"/>
      <c r="CC170" s="358"/>
      <c r="CD170" s="358"/>
      <c r="CE170" s="358"/>
      <c r="CF170" s="359"/>
    </row>
    <row r="171" spans="8:84"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L171"/>
      <c r="BM171"/>
      <c r="BV171" s="358"/>
      <c r="BW171" s="358"/>
      <c r="BX171" s="358"/>
      <c r="BY171" s="358"/>
      <c r="BZ171" s="358"/>
      <c r="CA171" s="358"/>
      <c r="CB171" s="358"/>
      <c r="CC171" s="358"/>
      <c r="CD171" s="358"/>
      <c r="CE171" s="358"/>
      <c r="CF171" s="359"/>
    </row>
    <row r="172" spans="8:84"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L172"/>
      <c r="BM172"/>
      <c r="BV172" s="224"/>
      <c r="BW172" s="224"/>
      <c r="BX172" s="224"/>
      <c r="BY172" s="224"/>
      <c r="BZ172" s="224"/>
      <c r="CA172" s="224"/>
      <c r="CB172" s="224"/>
      <c r="CC172" s="224"/>
      <c r="CD172" s="224"/>
      <c r="CE172" s="224"/>
      <c r="CF172" s="225"/>
    </row>
    <row r="173" spans="8:84" ht="17.649999999999999"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L173"/>
      <c r="BM173"/>
      <c r="BX173"/>
      <c r="BY173"/>
      <c r="BZ173" s="226" t="s">
        <v>143</v>
      </c>
      <c r="CB173" s="375">
        <f>'[3]DEC-GTA (USD)'!$BA$21/1000</f>
        <v>121824.65785538034</v>
      </c>
      <c r="CC173" s="375"/>
      <c r="CD173" s="229"/>
      <c r="CE173" s="229"/>
      <c r="CF173" s="230"/>
    </row>
    <row r="174" spans="8:84"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L174"/>
      <c r="BM174"/>
      <c r="BX174"/>
      <c r="BY174"/>
      <c r="CA174" s="210"/>
      <c r="CC174" s="210"/>
      <c r="CD174" s="210"/>
      <c r="CE174" s="210"/>
      <c r="CF174" s="227"/>
    </row>
    <row r="175" spans="8:84">
      <c r="BL175"/>
      <c r="BM175"/>
      <c r="BX175"/>
      <c r="BY175"/>
    </row>
    <row r="176" spans="8:84" ht="18.399999999999999">
      <c r="AA176" s="207" t="s">
        <v>144</v>
      </c>
      <c r="AB176" s="360" t="s">
        <v>117</v>
      </c>
      <c r="AC176" s="360"/>
      <c r="AD176" s="360"/>
      <c r="AE176" s="360"/>
      <c r="AF176" s="360"/>
      <c r="AG176" s="360"/>
      <c r="AH176" s="360"/>
      <c r="AI176" s="360"/>
      <c r="AJ176" s="360"/>
      <c r="AK176" s="360"/>
      <c r="AL176" s="360"/>
      <c r="AM176" s="360"/>
      <c r="AN176" s="360"/>
      <c r="AO176" s="360"/>
      <c r="AP176" s="360"/>
      <c r="AQ176" s="360"/>
      <c r="AR176" s="361" t="s">
        <v>118</v>
      </c>
      <c r="AS176" s="361"/>
      <c r="AT176" s="361"/>
      <c r="AU176" s="361"/>
      <c r="AV176" s="361"/>
      <c r="AW176" s="361"/>
      <c r="AX176" s="361"/>
      <c r="AY176" s="361"/>
      <c r="AZ176" s="361"/>
      <c r="BA176" s="361"/>
      <c r="BB176" s="361"/>
      <c r="BC176" s="361"/>
      <c r="BD176" s="361"/>
      <c r="BE176" s="361"/>
      <c r="BF176" s="361"/>
      <c r="BG176" s="361"/>
      <c r="BH176" s="361"/>
      <c r="BI176" s="361"/>
      <c r="BJ176" s="361"/>
      <c r="BK176" s="218" t="s">
        <v>119</v>
      </c>
      <c r="BL176" s="228"/>
      <c r="BM176" s="228"/>
      <c r="BN176" s="228"/>
      <c r="BO176" s="228"/>
      <c r="BP176" s="228"/>
      <c r="BQ176" s="228"/>
      <c r="BR176" s="228"/>
      <c r="BS176" s="228"/>
      <c r="BX176"/>
      <c r="BY176"/>
    </row>
    <row r="177" spans="28:84">
      <c r="AB177" s="26"/>
      <c r="AC177" s="26"/>
      <c r="AD177" s="26"/>
      <c r="AE177" s="26"/>
      <c r="AF177" s="26"/>
      <c r="AG177" s="26"/>
      <c r="AH177" s="26" t="s">
        <v>120</v>
      </c>
      <c r="AI177" s="26"/>
      <c r="AJ177" s="26"/>
      <c r="AK177" s="26"/>
      <c r="AL177" s="26"/>
      <c r="AM177" s="26"/>
      <c r="AN177" s="26"/>
      <c r="AO177" s="26"/>
      <c r="AP177" s="26"/>
      <c r="AQ177" s="26"/>
      <c r="AR177" s="5"/>
      <c r="AS177" s="5"/>
      <c r="AT177" s="5"/>
      <c r="AU177" s="5"/>
      <c r="AV177" s="5"/>
      <c r="AW177" s="5"/>
      <c r="AX177" s="5"/>
      <c r="AY177" s="5"/>
      <c r="AZ177" s="5" t="s">
        <v>145</v>
      </c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L177"/>
      <c r="BM177"/>
      <c r="BX177"/>
      <c r="BY177"/>
    </row>
    <row r="178" spans="28:84">
      <c r="AB178" s="26"/>
      <c r="AC178" s="26"/>
      <c r="AD178" s="26"/>
      <c r="AE178" s="26"/>
      <c r="AF178" s="26"/>
      <c r="AG178" s="26"/>
      <c r="AH178" s="376" t="s">
        <v>146</v>
      </c>
      <c r="AI178" s="376"/>
      <c r="AJ178" s="376"/>
      <c r="AK178" s="376"/>
      <c r="AL178" s="376"/>
      <c r="AM178" s="376"/>
      <c r="AN178" s="376"/>
      <c r="AO178" s="376"/>
      <c r="AP178" s="376"/>
      <c r="AQ178" s="376"/>
      <c r="AR178" s="5"/>
      <c r="AS178" s="5"/>
      <c r="AT178" s="5"/>
      <c r="AU178" s="5"/>
      <c r="AV178" s="5"/>
      <c r="AW178" s="5"/>
      <c r="AX178" s="5"/>
      <c r="AY178" s="5"/>
      <c r="AZ178" s="5" t="s">
        <v>147</v>
      </c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L178"/>
      <c r="BM178"/>
      <c r="BX178"/>
      <c r="BY178"/>
    </row>
    <row r="179" spans="28:84">
      <c r="AB179" s="26"/>
      <c r="AC179" s="26"/>
      <c r="AD179" s="26"/>
      <c r="AE179" s="26"/>
      <c r="AF179" s="26"/>
      <c r="AG179" s="26"/>
      <c r="AH179" s="376"/>
      <c r="AI179" s="376"/>
      <c r="AJ179" s="376"/>
      <c r="AK179" s="376"/>
      <c r="AL179" s="376"/>
      <c r="AM179" s="376"/>
      <c r="AN179" s="376"/>
      <c r="AO179" s="376"/>
      <c r="AP179" s="376"/>
      <c r="AQ179" s="376"/>
      <c r="AR179" s="5"/>
      <c r="AS179" s="5"/>
      <c r="AT179" s="5"/>
      <c r="AU179" s="5"/>
      <c r="AV179" s="5"/>
      <c r="AW179" s="5"/>
      <c r="AX179" s="5"/>
      <c r="AY179" s="5"/>
      <c r="AZ179" s="5" t="s">
        <v>148</v>
      </c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L179"/>
      <c r="BM179"/>
      <c r="BX179"/>
      <c r="BY179"/>
    </row>
    <row r="180" spans="28:84"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5"/>
      <c r="AS180" s="5"/>
      <c r="AT180" s="5"/>
      <c r="AU180" s="5"/>
      <c r="AV180" s="5"/>
      <c r="AW180" s="5"/>
      <c r="AX180" s="5"/>
      <c r="AY180" s="5"/>
      <c r="AZ180" s="5" t="s">
        <v>149</v>
      </c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L180"/>
      <c r="BM180"/>
      <c r="BX180"/>
      <c r="BY180"/>
    </row>
    <row r="181" spans="28:84"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L181"/>
      <c r="BM181"/>
      <c r="BU181" t="s">
        <v>150</v>
      </c>
      <c r="BX181"/>
      <c r="BY181"/>
    </row>
    <row r="182" spans="28:84">
      <c r="AB182" s="26"/>
      <c r="AC182" s="26"/>
      <c r="AD182" s="26"/>
      <c r="AE182" s="26"/>
      <c r="AF182" s="26"/>
      <c r="AG182" s="26"/>
      <c r="AH182" s="26" t="s">
        <v>151</v>
      </c>
      <c r="AI182" s="26"/>
      <c r="AJ182" s="26"/>
      <c r="AK182" s="26"/>
      <c r="AL182" s="209">
        <v>1770</v>
      </c>
      <c r="AM182" s="26" t="s">
        <v>152</v>
      </c>
      <c r="AN182" s="26"/>
      <c r="AO182" s="26"/>
      <c r="AP182" s="26"/>
      <c r="AQ182" s="26"/>
      <c r="AR182" s="5"/>
      <c r="AS182" s="5"/>
      <c r="AT182" s="5"/>
      <c r="AU182" s="5"/>
      <c r="AV182" s="5"/>
      <c r="AW182" s="5"/>
      <c r="AX182" s="5"/>
      <c r="AY182" s="5"/>
      <c r="AZ182" s="5" t="s">
        <v>150</v>
      </c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L182"/>
      <c r="BM182"/>
      <c r="BX182"/>
      <c r="BY182"/>
    </row>
    <row r="183" spans="28:84"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L183"/>
      <c r="BM183"/>
      <c r="BX183"/>
      <c r="BY183"/>
    </row>
    <row r="184" spans="28:84"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L184"/>
      <c r="BM184"/>
      <c r="BX184"/>
      <c r="BY184"/>
    </row>
    <row r="185" spans="28:84">
      <c r="AB185" s="26"/>
      <c r="AC185" s="26"/>
      <c r="AD185" s="26"/>
      <c r="AE185" s="26"/>
      <c r="AF185" s="26"/>
      <c r="AG185" s="26"/>
      <c r="AH185" s="26" t="s">
        <v>153</v>
      </c>
      <c r="AI185" s="26"/>
      <c r="AJ185" s="26"/>
      <c r="AK185" s="26"/>
      <c r="AL185" s="26">
        <v>311</v>
      </c>
      <c r="AM185" s="26" t="s">
        <v>154</v>
      </c>
      <c r="AN185" s="26"/>
      <c r="AO185" s="26"/>
      <c r="AP185" s="26"/>
      <c r="AQ185" s="26"/>
      <c r="AR185" s="5"/>
      <c r="AS185" s="5"/>
      <c r="AT185" s="5"/>
      <c r="AU185" s="5"/>
      <c r="AV185" s="5"/>
      <c r="AW185" s="5"/>
      <c r="AX185" s="5"/>
      <c r="AY185" s="5"/>
      <c r="AZ185" s="5" t="s">
        <v>155</v>
      </c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L185"/>
      <c r="BM185"/>
      <c r="BU185" t="s">
        <v>155</v>
      </c>
      <c r="BX185"/>
      <c r="BY185"/>
    </row>
    <row r="186" spans="28:84"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L186"/>
      <c r="BM186"/>
      <c r="BX186"/>
      <c r="BY186"/>
    </row>
    <row r="187" spans="28:84"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L187"/>
      <c r="BM187"/>
      <c r="BX187"/>
      <c r="BY187"/>
    </row>
    <row r="188" spans="28:84" ht="17.649999999999999"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L188"/>
      <c r="BM188"/>
      <c r="BX188"/>
      <c r="BY188"/>
      <c r="BZ188" s="226" t="s">
        <v>143</v>
      </c>
      <c r="CB188" s="375">
        <f>'[2]Daewoo IDR'!$G$9</f>
        <v>9528.6933666460118</v>
      </c>
      <c r="CC188" s="375"/>
    </row>
    <row r="189" spans="28:84" ht="17.649999999999999"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L189"/>
      <c r="BM189"/>
      <c r="BX189"/>
      <c r="BY189"/>
      <c r="CA189" s="210"/>
      <c r="CB189" s="210"/>
      <c r="CC189" s="210"/>
      <c r="CD189" s="229"/>
      <c r="CE189" s="229"/>
      <c r="CF189" s="230"/>
    </row>
    <row r="190" spans="28:84"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L190"/>
      <c r="BM190"/>
      <c r="BX190"/>
      <c r="BY190"/>
      <c r="CD190" s="210"/>
      <c r="CE190" s="210"/>
    </row>
    <row r="191" spans="28:84" ht="17.649999999999999">
      <c r="BL191"/>
      <c r="BM191"/>
      <c r="BU191" s="231" t="s">
        <v>108</v>
      </c>
      <c r="BV191" s="231"/>
      <c r="BW191" s="231"/>
      <c r="BX191" s="231"/>
      <c r="BY191" s="231"/>
      <c r="BZ191" s="231"/>
      <c r="CA191" s="231"/>
      <c r="CB191" s="375">
        <f>CB173+CB188</f>
        <v>131353.35122202637</v>
      </c>
      <c r="CC191" s="375"/>
    </row>
    <row r="192" spans="28:84" ht="17.649999999999999">
      <c r="BL192"/>
      <c r="BM192"/>
      <c r="BX192"/>
      <c r="BY192"/>
      <c r="CB192" s="210" t="s">
        <v>109</v>
      </c>
      <c r="CD192" s="229"/>
      <c r="CE192" s="229"/>
      <c r="CF192" s="230"/>
    </row>
    <row r="193" spans="64:65">
      <c r="BL193"/>
      <c r="BM193"/>
    </row>
  </sheetData>
  <mergeCells count="138">
    <mergeCell ref="CB188:CC188"/>
    <mergeCell ref="CB191:CC191"/>
    <mergeCell ref="AB176:AQ176"/>
    <mergeCell ref="AR176:BJ176"/>
    <mergeCell ref="AH178:AQ179"/>
    <mergeCell ref="BV163:CF164"/>
    <mergeCell ref="BA156:BJ157"/>
    <mergeCell ref="CB173:CC173"/>
    <mergeCell ref="BA149:BJ151"/>
    <mergeCell ref="BA166:BJ167"/>
    <mergeCell ref="BV145:CF148"/>
    <mergeCell ref="BV159:CF160"/>
    <mergeCell ref="BV169:CF171"/>
    <mergeCell ref="AB141:AQ141"/>
    <mergeCell ref="AR141:BJ141"/>
    <mergeCell ref="BA159:BJ161"/>
    <mergeCell ref="BA145:BJ147"/>
    <mergeCell ref="BV150:CF151"/>
    <mergeCell ref="CE3:CF3"/>
    <mergeCell ref="D4:AD4"/>
    <mergeCell ref="AE4:AM4"/>
    <mergeCell ref="AU4:AV4"/>
    <mergeCell ref="AN4:AP4"/>
    <mergeCell ref="K3:M3"/>
    <mergeCell ref="N3:P3"/>
    <mergeCell ref="BY3:BZ3"/>
    <mergeCell ref="CA3:CB3"/>
    <mergeCell ref="CC3:CD3"/>
    <mergeCell ref="C37:F41"/>
    <mergeCell ref="AF73:AL75"/>
    <mergeCell ref="BA73:BK75"/>
    <mergeCell ref="U50:BC50"/>
    <mergeCell ref="G40:CB40"/>
    <mergeCell ref="G37:T37"/>
    <mergeCell ref="D1:J2"/>
    <mergeCell ref="K1:M2"/>
    <mergeCell ref="N1:P2"/>
    <mergeCell ref="Q1:AB2"/>
    <mergeCell ref="AC1:AN2"/>
    <mergeCell ref="AO1:AZ2"/>
    <mergeCell ref="BA1:BL2"/>
    <mergeCell ref="BM1:BX2"/>
    <mergeCell ref="BY1:CF2"/>
    <mergeCell ref="C5:C13"/>
    <mergeCell ref="B15:B41"/>
    <mergeCell ref="C15:F16"/>
    <mergeCell ref="G15:AH15"/>
    <mergeCell ref="G16:AH16"/>
    <mergeCell ref="C18:F20"/>
    <mergeCell ref="C27:F30"/>
    <mergeCell ref="AK27:BK27"/>
    <mergeCell ref="U28:BK28"/>
    <mergeCell ref="G29:BK29"/>
    <mergeCell ref="G30:BK30"/>
    <mergeCell ref="AM18:AV18"/>
    <mergeCell ref="G19:AV19"/>
    <mergeCell ref="U20:AV20"/>
    <mergeCell ref="C22:F25"/>
    <mergeCell ref="AK22:BC22"/>
    <mergeCell ref="U23:BC23"/>
    <mergeCell ref="U38:CB38"/>
    <mergeCell ref="G39:CB39"/>
    <mergeCell ref="C32:F35"/>
    <mergeCell ref="AK32:BR32"/>
    <mergeCell ref="U33:BR33"/>
    <mergeCell ref="G34:BR34"/>
    <mergeCell ref="G35:BR35"/>
    <mergeCell ref="B43:B47"/>
    <mergeCell ref="B49:B53"/>
    <mergeCell ref="AK47:CF47"/>
    <mergeCell ref="AK46:BR46"/>
    <mergeCell ref="BY43:CF43"/>
    <mergeCell ref="G24:BC24"/>
    <mergeCell ref="AW18:BB20"/>
    <mergeCell ref="U22:AJ22"/>
    <mergeCell ref="U27:AJ27"/>
    <mergeCell ref="U32:AJ32"/>
    <mergeCell ref="G18:T18"/>
    <mergeCell ref="U18:AL18"/>
    <mergeCell ref="G25:BC25"/>
    <mergeCell ref="AK37:CB37"/>
    <mergeCell ref="BY49:CF49"/>
    <mergeCell ref="U51:BK51"/>
    <mergeCell ref="U53:CF53"/>
    <mergeCell ref="U52:BR52"/>
    <mergeCell ref="U37:AJ37"/>
    <mergeCell ref="G22:T22"/>
    <mergeCell ref="G27:T27"/>
    <mergeCell ref="G32:T32"/>
    <mergeCell ref="AK44:BC44"/>
    <mergeCell ref="AK45:BK45"/>
    <mergeCell ref="B63:B71"/>
    <mergeCell ref="AF87:AL89"/>
    <mergeCell ref="AE60:AM60"/>
    <mergeCell ref="AN60:AP60"/>
    <mergeCell ref="AQ60:AT60"/>
    <mergeCell ref="AU60:AX60"/>
    <mergeCell ref="AY60:BP60"/>
    <mergeCell ref="B55:C56"/>
    <mergeCell ref="B58:C58"/>
    <mergeCell ref="B60:C60"/>
    <mergeCell ref="B62:C62"/>
    <mergeCell ref="AF137:AL139"/>
    <mergeCell ref="BY114:CF117"/>
    <mergeCell ref="B77:B85"/>
    <mergeCell ref="B126:B135"/>
    <mergeCell ref="AN73:AP75"/>
    <mergeCell ref="AR73:AY75"/>
    <mergeCell ref="AR87:AY89"/>
    <mergeCell ref="AN87:AP89"/>
    <mergeCell ref="AQ87:AQ89"/>
    <mergeCell ref="BU122:CA122"/>
    <mergeCell ref="CB122:CF122"/>
    <mergeCell ref="BA137:BK139"/>
    <mergeCell ref="BA87:BK89"/>
    <mergeCell ref="BY80:CF80"/>
    <mergeCell ref="CC77:CF77"/>
    <mergeCell ref="U137:AD139"/>
    <mergeCell ref="U87:AD89"/>
    <mergeCell ref="AY96:BI97"/>
    <mergeCell ref="AY99:BI100"/>
    <mergeCell ref="AY102:BI103"/>
    <mergeCell ref="AY109:BI111"/>
    <mergeCell ref="AB92:AF93"/>
    <mergeCell ref="S91:AF91"/>
    <mergeCell ref="BD22:BI25"/>
    <mergeCell ref="BL27:BQ30"/>
    <mergeCell ref="BS32:BX35"/>
    <mergeCell ref="BY109:CF111"/>
    <mergeCell ref="BV66:BY71"/>
    <mergeCell ref="AN91:BI91"/>
    <mergeCell ref="BW129:CB135"/>
    <mergeCell ref="AN137:AP139"/>
    <mergeCell ref="AR137:AY139"/>
    <mergeCell ref="AY106:BI108"/>
    <mergeCell ref="BY112:CF113"/>
    <mergeCell ref="BY106:CF108"/>
    <mergeCell ref="BY93:CF95"/>
  </mergeCells>
  <pageMargins left="0.25" right="0.25" top="0.75" bottom="0.75" header="0.3" footer="0.3"/>
  <pageSetup paperSize="8" scale="51" orientation="landscape" r:id="rId1"/>
  <headerFooter>
    <oddFooter>&amp;C_x000D_&amp;1#&amp;"Univers for BP Light"&amp;10&amp;K000000 Confidential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479A-C1C1-4EE7-A983-3BE1DABC4E9F}">
  <sheetPr>
    <pageSetUpPr fitToPage="1"/>
  </sheetPr>
  <dimension ref="B1:CK53"/>
  <sheetViews>
    <sheetView showGridLines="0" zoomScale="81" zoomScaleNormal="100" zoomScaleSheetLayoutView="100" workbookViewId="0">
      <pane xSplit="6" ySplit="13" topLeftCell="G40" activePane="bottomRight" state="frozen"/>
      <selection pane="bottomRight" activeCell="BO40" sqref="BO40"/>
      <selection pane="bottomLeft" activeCell="A14" sqref="A14"/>
      <selection pane="topRight" activeCell="G1" sqref="G1"/>
    </sheetView>
  </sheetViews>
  <sheetFormatPr defaultRowHeight="14.65" outlineLevelRow="2"/>
  <cols>
    <col min="1" max="1" width="1.85546875" customWidth="1"/>
    <col min="2" max="2" width="4.42578125" customWidth="1"/>
    <col min="3" max="3" width="9.85546875" customWidth="1"/>
    <col min="4" max="7" width="2.5703125" customWidth="1"/>
    <col min="8" max="10" width="3.140625" bestFit="1" customWidth="1"/>
    <col min="11" max="11" width="2.5703125" style="2" customWidth="1"/>
    <col min="12" max="13" width="2.5703125" customWidth="1"/>
    <col min="14" max="14" width="2.5703125" style="2" customWidth="1"/>
    <col min="15" max="16" width="2.5703125" customWidth="1"/>
    <col min="17" max="17" width="2.5703125" style="2" customWidth="1"/>
    <col min="18" max="24" width="2.5703125" customWidth="1"/>
    <col min="25" max="25" width="3.5703125" bestFit="1" customWidth="1"/>
    <col min="26" max="27" width="3.85546875" bestFit="1" customWidth="1"/>
    <col min="28" max="28" width="3.85546875" style="3" bestFit="1" customWidth="1"/>
    <col min="29" max="29" width="3.5703125" style="2" bestFit="1" customWidth="1"/>
    <col min="30" max="37" width="3.5703125" bestFit="1" customWidth="1"/>
    <col min="38" max="39" width="3.85546875" bestFit="1" customWidth="1"/>
    <col min="40" max="40" width="3.85546875" style="3" bestFit="1" customWidth="1"/>
    <col min="41" max="41" width="3.5703125" style="2" bestFit="1" customWidth="1"/>
    <col min="42" max="49" width="3.5703125" bestFit="1" customWidth="1"/>
    <col min="50" max="51" width="3.85546875" bestFit="1" customWidth="1"/>
    <col min="52" max="52" width="3.85546875" style="3" bestFit="1" customWidth="1"/>
    <col min="53" max="53" width="3.5703125" style="2" bestFit="1" customWidth="1"/>
    <col min="54" max="61" width="3.5703125" bestFit="1" customWidth="1"/>
    <col min="62" max="63" width="3.85546875" bestFit="1" customWidth="1"/>
    <col min="64" max="64" width="3.85546875" style="3" bestFit="1" customWidth="1"/>
    <col min="65" max="65" width="3.5703125" style="2" bestFit="1" customWidth="1"/>
    <col min="66" max="68" width="3.5703125" bestFit="1" customWidth="1"/>
    <col min="69" max="75" width="3.85546875" bestFit="1" customWidth="1"/>
    <col min="76" max="76" width="3.85546875" style="3" bestFit="1" customWidth="1"/>
    <col min="77" max="77" width="2.5703125" style="2" customWidth="1"/>
    <col min="78" max="83" width="2.5703125" customWidth="1"/>
    <col min="84" max="84" width="2.5703125" style="3" customWidth="1"/>
    <col min="87" max="87" width="9.42578125" bestFit="1" customWidth="1"/>
    <col min="89" max="89" width="9.42578125" bestFit="1" customWidth="1"/>
  </cols>
  <sheetData>
    <row r="1" spans="2:84" s="1" customFormat="1" ht="15.95" customHeight="1">
      <c r="D1" s="351">
        <v>2016</v>
      </c>
      <c r="E1" s="351"/>
      <c r="F1" s="351"/>
      <c r="G1" s="351"/>
      <c r="H1" s="351"/>
      <c r="I1" s="351"/>
      <c r="J1" s="352"/>
      <c r="K1" s="355">
        <v>2017</v>
      </c>
      <c r="L1" s="351"/>
      <c r="M1" s="351"/>
      <c r="N1" s="355">
        <v>2018</v>
      </c>
      <c r="O1" s="351"/>
      <c r="P1" s="351"/>
      <c r="Q1" s="355">
        <v>2019</v>
      </c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2"/>
      <c r="AC1" s="355">
        <v>2020</v>
      </c>
      <c r="AD1" s="351"/>
      <c r="AE1" s="351"/>
      <c r="AF1" s="351"/>
      <c r="AG1" s="351"/>
      <c r="AH1" s="351"/>
      <c r="AI1" s="351"/>
      <c r="AJ1" s="351"/>
      <c r="AK1" s="351"/>
      <c r="AL1" s="351"/>
      <c r="AM1" s="351"/>
      <c r="AN1" s="352"/>
      <c r="AO1" s="355">
        <v>2021</v>
      </c>
      <c r="AP1" s="351"/>
      <c r="AQ1" s="351"/>
      <c r="AR1" s="351"/>
      <c r="AS1" s="351"/>
      <c r="AT1" s="351"/>
      <c r="AU1" s="351"/>
      <c r="AV1" s="351"/>
      <c r="AW1" s="351"/>
      <c r="AX1" s="351"/>
      <c r="AY1" s="351"/>
      <c r="AZ1" s="352"/>
      <c r="BA1" s="355">
        <v>2022</v>
      </c>
      <c r="BB1" s="351"/>
      <c r="BC1" s="351"/>
      <c r="BD1" s="351"/>
      <c r="BE1" s="351"/>
      <c r="BF1" s="351"/>
      <c r="BG1" s="351"/>
      <c r="BH1" s="351"/>
      <c r="BI1" s="351"/>
      <c r="BJ1" s="351"/>
      <c r="BK1" s="351"/>
      <c r="BL1" s="352"/>
      <c r="BM1" s="355">
        <v>2023</v>
      </c>
      <c r="BN1" s="351"/>
      <c r="BO1" s="351"/>
      <c r="BP1" s="351"/>
      <c r="BQ1" s="351"/>
      <c r="BR1" s="351"/>
      <c r="BS1" s="351"/>
      <c r="BT1" s="351"/>
      <c r="BU1" s="351"/>
      <c r="BV1" s="351"/>
      <c r="BW1" s="351"/>
      <c r="BX1" s="352"/>
      <c r="BY1" s="355">
        <v>2024</v>
      </c>
      <c r="BZ1" s="351"/>
      <c r="CA1" s="351"/>
      <c r="CB1" s="351"/>
      <c r="CC1" s="351"/>
      <c r="CD1" s="351"/>
      <c r="CE1" s="351"/>
      <c r="CF1" s="352"/>
    </row>
    <row r="2" spans="2:84" s="1" customFormat="1" ht="15.95" customHeight="1">
      <c r="D2" s="353"/>
      <c r="E2" s="353"/>
      <c r="F2" s="353"/>
      <c r="G2" s="353"/>
      <c r="H2" s="353"/>
      <c r="I2" s="353"/>
      <c r="J2" s="354"/>
      <c r="K2" s="355"/>
      <c r="L2" s="351"/>
      <c r="M2" s="351"/>
      <c r="N2" s="355"/>
      <c r="O2" s="351"/>
      <c r="P2" s="351"/>
      <c r="Q2" s="355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2"/>
      <c r="AC2" s="355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352"/>
      <c r="AO2" s="355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2"/>
      <c r="BA2" s="355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2"/>
      <c r="BM2" s="355"/>
      <c r="BN2" s="351"/>
      <c r="BO2" s="351"/>
      <c r="BP2" s="351"/>
      <c r="BQ2" s="351"/>
      <c r="BR2" s="351"/>
      <c r="BS2" s="351"/>
      <c r="BT2" s="351"/>
      <c r="BU2" s="351"/>
      <c r="BV2" s="351"/>
      <c r="BW2" s="351"/>
      <c r="BX2" s="352"/>
      <c r="BY2" s="355"/>
      <c r="BZ2" s="351"/>
      <c r="CA2" s="351"/>
      <c r="CB2" s="351"/>
      <c r="CC2" s="351"/>
      <c r="CD2" s="351"/>
      <c r="CE2" s="351"/>
      <c r="CF2" s="352"/>
    </row>
    <row r="3" spans="2:84" s="11" customFormat="1">
      <c r="D3" s="7">
        <v>6</v>
      </c>
      <c r="E3" s="7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364" t="s">
        <v>0</v>
      </c>
      <c r="L3" s="370"/>
      <c r="M3" s="384"/>
      <c r="N3" s="364" t="s">
        <v>0</v>
      </c>
      <c r="O3" s="370"/>
      <c r="P3" s="384"/>
      <c r="Q3" s="7">
        <v>1</v>
      </c>
      <c r="R3" s="7">
        <v>2</v>
      </c>
      <c r="S3" s="7">
        <v>3</v>
      </c>
      <c r="T3" s="7">
        <v>4</v>
      </c>
      <c r="U3" s="7">
        <v>5</v>
      </c>
      <c r="V3" s="7">
        <v>6</v>
      </c>
      <c r="W3" s="7">
        <v>7</v>
      </c>
      <c r="X3" s="7">
        <v>8</v>
      </c>
      <c r="Y3" s="7">
        <v>9</v>
      </c>
      <c r="Z3" s="7">
        <v>10</v>
      </c>
      <c r="AA3" s="7">
        <v>11</v>
      </c>
      <c r="AB3" s="7">
        <v>12</v>
      </c>
      <c r="AC3" s="7">
        <v>1</v>
      </c>
      <c r="AD3" s="7">
        <v>2</v>
      </c>
      <c r="AE3" s="7">
        <v>3</v>
      </c>
      <c r="AF3" s="7">
        <v>4</v>
      </c>
      <c r="AG3" s="7">
        <v>5</v>
      </c>
      <c r="AH3" s="7">
        <v>6</v>
      </c>
      <c r="AI3" s="7">
        <v>7</v>
      </c>
      <c r="AJ3" s="7">
        <v>8</v>
      </c>
      <c r="AK3" s="7">
        <v>9</v>
      </c>
      <c r="AL3" s="7">
        <v>10</v>
      </c>
      <c r="AM3" s="7">
        <v>11</v>
      </c>
      <c r="AN3" s="7">
        <v>12</v>
      </c>
      <c r="AO3" s="7">
        <v>1</v>
      </c>
      <c r="AP3" s="7">
        <v>2</v>
      </c>
      <c r="AQ3" s="7">
        <v>3</v>
      </c>
      <c r="AR3" s="7">
        <v>4</v>
      </c>
      <c r="AS3" s="7">
        <v>5</v>
      </c>
      <c r="AT3" s="7">
        <v>6</v>
      </c>
      <c r="AU3" s="7">
        <v>7</v>
      </c>
      <c r="AV3" s="7">
        <v>8</v>
      </c>
      <c r="AW3" s="7">
        <v>9</v>
      </c>
      <c r="AX3" s="7">
        <v>10</v>
      </c>
      <c r="AY3" s="7">
        <v>11</v>
      </c>
      <c r="AZ3" s="7">
        <v>12</v>
      </c>
      <c r="BA3" s="7">
        <v>1</v>
      </c>
      <c r="BB3" s="7">
        <v>2</v>
      </c>
      <c r="BC3" s="7">
        <v>3</v>
      </c>
      <c r="BD3" s="7">
        <v>4</v>
      </c>
      <c r="BE3" s="7">
        <v>5</v>
      </c>
      <c r="BF3" s="7">
        <v>6</v>
      </c>
      <c r="BG3" s="7">
        <v>7</v>
      </c>
      <c r="BH3" s="7">
        <v>8</v>
      </c>
      <c r="BI3" s="7">
        <v>9</v>
      </c>
      <c r="BJ3" s="7">
        <v>10</v>
      </c>
      <c r="BK3" s="7">
        <v>11</v>
      </c>
      <c r="BL3" s="7">
        <v>12</v>
      </c>
      <c r="BM3" s="7">
        <v>1</v>
      </c>
      <c r="BN3" s="7">
        <v>2</v>
      </c>
      <c r="BO3" s="7">
        <v>3</v>
      </c>
      <c r="BP3" s="7">
        <v>4</v>
      </c>
      <c r="BQ3" s="7">
        <v>5</v>
      </c>
      <c r="BR3" s="7">
        <v>6</v>
      </c>
      <c r="BS3" s="7">
        <v>7</v>
      </c>
      <c r="BT3" s="7">
        <v>8</v>
      </c>
      <c r="BU3" s="7">
        <v>9</v>
      </c>
      <c r="BV3" s="7">
        <v>10</v>
      </c>
      <c r="BW3" s="7">
        <v>11</v>
      </c>
      <c r="BX3" s="7">
        <v>12</v>
      </c>
      <c r="BY3" s="364" t="s">
        <v>1</v>
      </c>
      <c r="BZ3" s="370"/>
      <c r="CA3" s="364" t="s">
        <v>2</v>
      </c>
      <c r="CB3" s="370"/>
      <c r="CC3" s="364" t="s">
        <v>3</v>
      </c>
      <c r="CD3" s="370"/>
      <c r="CE3" s="364" t="s">
        <v>4</v>
      </c>
      <c r="CF3" s="365"/>
    </row>
    <row r="4" spans="2:84" s="1" customFormat="1" ht="17.25" customHeight="1">
      <c r="D4" s="366" t="s">
        <v>5</v>
      </c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7" t="s">
        <v>6</v>
      </c>
      <c r="AF4" s="367"/>
      <c r="AG4" s="367"/>
      <c r="AH4" s="367"/>
      <c r="AI4" s="367"/>
      <c r="AJ4" s="367"/>
      <c r="AK4" s="367"/>
      <c r="AL4" s="367"/>
      <c r="AM4" s="367"/>
      <c r="AN4" s="369" t="s">
        <v>156</v>
      </c>
      <c r="AO4" s="369"/>
      <c r="AP4" s="369"/>
      <c r="AQ4" s="12"/>
      <c r="AR4" s="12"/>
      <c r="AS4" s="12"/>
      <c r="AT4" s="12"/>
      <c r="AU4" s="385"/>
      <c r="AV4" s="385"/>
      <c r="AW4" s="12"/>
      <c r="AX4" s="12"/>
      <c r="AY4" s="12"/>
      <c r="AZ4" s="12"/>
      <c r="BA4" s="13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3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3"/>
      <c r="BZ4" s="12"/>
      <c r="CA4" s="12"/>
      <c r="CB4" s="12"/>
      <c r="CC4" s="12"/>
      <c r="CD4" s="12"/>
      <c r="CE4" s="12"/>
      <c r="CF4" s="14"/>
    </row>
    <row r="5" spans="2:84">
      <c r="C5" s="340" t="s">
        <v>9</v>
      </c>
      <c r="D5" s="8"/>
      <c r="E5" s="8"/>
      <c r="F5" s="8"/>
      <c r="G5" s="8"/>
      <c r="H5" s="8"/>
      <c r="I5" s="8"/>
      <c r="J5" s="8"/>
      <c r="K5" s="25"/>
      <c r="L5" s="26"/>
      <c r="M5" s="26"/>
      <c r="N5" s="25"/>
      <c r="O5" s="26"/>
      <c r="P5" s="26"/>
      <c r="Q5" s="25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25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7"/>
      <c r="AO5" s="25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7"/>
      <c r="BA5" s="25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7"/>
      <c r="BM5" s="25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7"/>
      <c r="BY5" s="25"/>
      <c r="BZ5" s="26"/>
      <c r="CA5" s="26"/>
      <c r="CB5" s="26"/>
      <c r="CC5" s="26"/>
      <c r="CD5" s="26"/>
      <c r="CE5" s="26"/>
      <c r="CF5" s="27"/>
    </row>
    <row r="6" spans="2:84">
      <c r="C6" s="383"/>
      <c r="D6" s="9"/>
      <c r="E6" s="9"/>
      <c r="F6" s="9"/>
      <c r="G6" s="9"/>
      <c r="H6" s="9"/>
      <c r="I6" s="9"/>
      <c r="J6" s="9"/>
      <c r="K6" s="25"/>
      <c r="L6" s="26"/>
      <c r="M6" s="26"/>
      <c r="N6" s="25"/>
      <c r="O6" s="26"/>
      <c r="P6" s="26"/>
      <c r="Q6" s="25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  <c r="AC6" s="25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7"/>
      <c r="AO6" s="25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7"/>
      <c r="BA6" s="25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7"/>
      <c r="BM6" s="25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7"/>
      <c r="BY6" s="25"/>
      <c r="BZ6" s="26"/>
      <c r="CA6" s="26"/>
      <c r="CB6" s="26"/>
      <c r="CC6" s="26"/>
      <c r="CD6" s="26"/>
      <c r="CE6" s="26"/>
      <c r="CF6" s="27"/>
    </row>
    <row r="7" spans="2:84">
      <c r="C7" s="383"/>
      <c r="D7" s="9"/>
      <c r="E7" s="9"/>
      <c r="F7" s="9"/>
      <c r="G7" s="9"/>
      <c r="H7" s="9"/>
      <c r="I7" s="9"/>
      <c r="J7" s="9"/>
      <c r="K7" s="25"/>
      <c r="L7" s="26"/>
      <c r="M7" s="26"/>
      <c r="N7" s="25"/>
      <c r="O7" s="26"/>
      <c r="P7" s="26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  <c r="AB7" s="27"/>
      <c r="AC7" s="25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7"/>
      <c r="AO7" s="25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7"/>
      <c r="BA7" s="25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7"/>
      <c r="BM7" s="25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7"/>
      <c r="BY7" s="25"/>
      <c r="BZ7" s="26"/>
      <c r="CA7" s="26"/>
      <c r="CB7" s="26"/>
      <c r="CC7" s="26"/>
      <c r="CD7" s="26"/>
      <c r="CE7" s="26"/>
      <c r="CF7" s="27"/>
    </row>
    <row r="8" spans="2:84">
      <c r="C8" s="383"/>
      <c r="D8" s="9"/>
      <c r="E8" s="9"/>
      <c r="F8" s="9"/>
      <c r="G8" s="9"/>
      <c r="H8" s="9"/>
      <c r="I8" s="9"/>
      <c r="J8" s="9"/>
      <c r="K8" s="25"/>
      <c r="L8" s="26"/>
      <c r="M8" s="26"/>
      <c r="N8" s="25"/>
      <c r="O8" s="26"/>
      <c r="P8" s="26"/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  <c r="AB8" s="27"/>
      <c r="AC8" s="25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7"/>
      <c r="AO8" s="25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7"/>
      <c r="BA8" s="25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7"/>
      <c r="BM8" s="25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7"/>
      <c r="BY8" s="25"/>
      <c r="BZ8" s="26"/>
      <c r="CA8" s="26"/>
      <c r="CB8" s="26"/>
      <c r="CC8" s="26"/>
      <c r="CD8" s="26"/>
      <c r="CE8" s="26"/>
      <c r="CF8" s="27"/>
    </row>
    <row r="9" spans="2:84">
      <c r="C9" s="383"/>
      <c r="D9" s="9"/>
      <c r="E9" s="9"/>
      <c r="F9" s="9"/>
      <c r="G9" s="22"/>
      <c r="H9" s="9"/>
      <c r="I9" s="9"/>
      <c r="J9" s="9"/>
      <c r="K9" s="25"/>
      <c r="L9" s="26"/>
      <c r="M9" s="26"/>
      <c r="N9" s="25"/>
      <c r="O9" s="26"/>
      <c r="P9" s="26"/>
      <c r="Q9" s="25"/>
      <c r="R9" s="26"/>
      <c r="S9" s="26"/>
      <c r="T9" s="26"/>
      <c r="U9" s="28"/>
      <c r="V9" s="26"/>
      <c r="W9" s="26"/>
      <c r="X9" s="26"/>
      <c r="Y9" s="26"/>
      <c r="Z9" s="26"/>
      <c r="AA9" s="26"/>
      <c r="AB9" s="27"/>
      <c r="AC9" s="25"/>
      <c r="AD9" s="26"/>
      <c r="AE9" s="26"/>
      <c r="AF9" s="26"/>
      <c r="AG9" s="26"/>
      <c r="AH9" s="26"/>
      <c r="AI9" s="26"/>
      <c r="AJ9" s="26"/>
      <c r="AK9" s="28"/>
      <c r="AL9" s="26"/>
      <c r="AM9" s="26"/>
      <c r="AN9" s="27"/>
      <c r="AO9" s="25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7"/>
      <c r="BA9" s="25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  <c r="BM9" s="25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7"/>
      <c r="BY9" s="25"/>
      <c r="BZ9" s="26"/>
      <c r="CA9" s="26"/>
      <c r="CB9" s="26"/>
      <c r="CC9" s="26"/>
      <c r="CD9" s="26"/>
      <c r="CE9" s="26"/>
      <c r="CF9" s="27"/>
    </row>
    <row r="10" spans="2:84">
      <c r="C10" s="383"/>
      <c r="D10" s="9"/>
      <c r="E10" s="9"/>
      <c r="F10" s="9"/>
      <c r="G10" s="22"/>
      <c r="H10" s="9"/>
      <c r="I10" s="9"/>
      <c r="J10" s="9"/>
      <c r="K10" s="25"/>
      <c r="L10" s="26"/>
      <c r="M10" s="26"/>
      <c r="N10" s="25"/>
      <c r="O10" s="26"/>
      <c r="P10" s="26"/>
      <c r="Q10" s="25"/>
      <c r="R10" s="26"/>
      <c r="S10" s="26"/>
      <c r="T10" s="26"/>
      <c r="U10" s="28"/>
      <c r="V10" s="26"/>
      <c r="W10" s="26"/>
      <c r="X10" s="26"/>
      <c r="Y10" s="26"/>
      <c r="Z10" s="26"/>
      <c r="AA10" s="26"/>
      <c r="AB10" s="27"/>
      <c r="AC10" s="25"/>
      <c r="AD10" s="26"/>
      <c r="AE10" s="26"/>
      <c r="AF10" s="26"/>
      <c r="AG10" s="26"/>
      <c r="AH10" s="26"/>
      <c r="AI10" s="26"/>
      <c r="AJ10" s="26"/>
      <c r="AK10" s="28"/>
      <c r="AL10" s="26"/>
      <c r="AM10" s="26"/>
      <c r="AN10" s="27"/>
      <c r="AO10" s="25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7"/>
      <c r="BA10" s="25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7"/>
      <c r="BM10" s="25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7"/>
      <c r="BY10" s="25"/>
      <c r="BZ10" s="26"/>
      <c r="CA10" s="26"/>
      <c r="CB10" s="26"/>
      <c r="CC10" s="26"/>
      <c r="CD10" s="26"/>
      <c r="CE10" s="26"/>
      <c r="CF10" s="27"/>
    </row>
    <row r="11" spans="2:84">
      <c r="C11" s="383"/>
      <c r="D11" s="9"/>
      <c r="E11" s="9"/>
      <c r="F11" s="9"/>
      <c r="G11" s="22"/>
      <c r="H11" s="9"/>
      <c r="I11" s="9"/>
      <c r="J11" s="9"/>
      <c r="K11" s="25"/>
      <c r="L11" s="26"/>
      <c r="M11" s="26"/>
      <c r="N11" s="25"/>
      <c r="O11" s="26"/>
      <c r="P11" s="26"/>
      <c r="Q11" s="25"/>
      <c r="R11" s="26"/>
      <c r="S11" s="26"/>
      <c r="T11" s="26"/>
      <c r="U11" s="28"/>
      <c r="V11" s="26"/>
      <c r="W11" s="26"/>
      <c r="X11" s="26"/>
      <c r="Y11" s="26"/>
      <c r="Z11" s="26"/>
      <c r="AA11" s="26"/>
      <c r="AB11" s="27"/>
      <c r="AC11" s="25"/>
      <c r="AD11" s="26"/>
      <c r="AE11" s="26"/>
      <c r="AF11" s="26"/>
      <c r="AG11" s="26"/>
      <c r="AH11" s="26"/>
      <c r="AI11" s="26"/>
      <c r="AJ11" s="26"/>
      <c r="AK11" s="28"/>
      <c r="AL11" s="26"/>
      <c r="AM11" s="26"/>
      <c r="AN11" s="27"/>
      <c r="AO11" s="25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7"/>
      <c r="BA11" s="25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  <c r="BM11" s="25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7"/>
      <c r="BY11" s="25"/>
      <c r="BZ11" s="26"/>
      <c r="CA11" s="26"/>
      <c r="CB11" s="26"/>
      <c r="CC11" s="26"/>
      <c r="CD11" s="26"/>
      <c r="CE11" s="26"/>
      <c r="CF11" s="27"/>
    </row>
    <row r="12" spans="2:84">
      <c r="C12" s="383"/>
      <c r="D12" s="9"/>
      <c r="E12" s="9"/>
      <c r="F12" s="9"/>
      <c r="G12" s="22"/>
      <c r="H12" s="9"/>
      <c r="I12" s="9"/>
      <c r="J12" s="9"/>
      <c r="K12" s="25"/>
      <c r="L12" s="26"/>
      <c r="M12" s="26"/>
      <c r="N12" s="25"/>
      <c r="O12" s="26"/>
      <c r="P12" s="26"/>
      <c r="Q12" s="25"/>
      <c r="R12" s="26"/>
      <c r="S12" s="26"/>
      <c r="T12" s="26"/>
      <c r="U12" s="28"/>
      <c r="V12" s="26"/>
      <c r="W12" s="26"/>
      <c r="X12" s="26"/>
      <c r="Y12" s="26"/>
      <c r="Z12" s="26"/>
      <c r="AA12" s="26"/>
      <c r="AB12" s="27"/>
      <c r="AC12" s="25"/>
      <c r="AD12" s="26"/>
      <c r="AE12" s="26"/>
      <c r="AF12" s="26"/>
      <c r="AG12" s="26"/>
      <c r="AH12" s="26"/>
      <c r="AI12" s="26"/>
      <c r="AJ12" s="26"/>
      <c r="AK12" s="28"/>
      <c r="AL12" s="26"/>
      <c r="AM12" s="26"/>
      <c r="AN12" s="27"/>
      <c r="AO12" s="25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7"/>
      <c r="BA12" s="25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  <c r="BM12" s="25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7"/>
      <c r="BY12" s="25"/>
      <c r="BZ12" s="26"/>
      <c r="CA12" s="26"/>
      <c r="CB12" s="26"/>
      <c r="CC12" s="26"/>
      <c r="CD12" s="26"/>
      <c r="CE12" s="26"/>
      <c r="CF12" s="27"/>
    </row>
    <row r="13" spans="2:84">
      <c r="C13" s="383"/>
      <c r="D13" s="9"/>
      <c r="E13" s="9"/>
      <c r="F13" s="9"/>
      <c r="G13" s="22"/>
      <c r="H13" s="9"/>
      <c r="I13" s="9"/>
      <c r="J13" s="9"/>
      <c r="K13" s="25"/>
      <c r="L13" s="26"/>
      <c r="M13" s="26"/>
      <c r="N13" s="25"/>
      <c r="O13" s="26"/>
      <c r="P13" s="26"/>
      <c r="Q13" s="25"/>
      <c r="R13" s="26"/>
      <c r="S13" s="26"/>
      <c r="T13" s="26"/>
      <c r="U13" s="28"/>
      <c r="V13" s="26"/>
      <c r="W13" s="26"/>
      <c r="X13" s="26"/>
      <c r="Y13" s="26"/>
      <c r="Z13" s="26"/>
      <c r="AA13" s="26"/>
      <c r="AB13" s="27"/>
      <c r="AC13" s="25"/>
      <c r="AD13" s="26"/>
      <c r="AE13" s="26"/>
      <c r="AF13" s="26"/>
      <c r="AG13" s="26"/>
      <c r="AH13" s="26"/>
      <c r="AI13" s="26"/>
      <c r="AJ13" s="26"/>
      <c r="AK13" s="28"/>
      <c r="AL13" s="26"/>
      <c r="AM13" s="26"/>
      <c r="AN13" s="27"/>
      <c r="AO13" s="25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7"/>
      <c r="BA13" s="25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7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7"/>
      <c r="BY13" s="25"/>
      <c r="BZ13" s="26"/>
      <c r="CA13" s="26"/>
      <c r="CB13" s="26"/>
      <c r="CC13" s="26"/>
      <c r="CD13" s="26"/>
      <c r="CE13" s="26"/>
      <c r="CF13" s="27"/>
    </row>
    <row r="14" spans="2:84" ht="6" customHeight="1" outlineLevel="2">
      <c r="C14" s="16"/>
      <c r="D14" s="17"/>
      <c r="E14" s="17"/>
      <c r="F14" s="17"/>
      <c r="G14" s="18"/>
      <c r="H14" s="19"/>
      <c r="I14" s="19"/>
      <c r="J14" s="19"/>
      <c r="K14" s="19"/>
      <c r="L14" s="19"/>
      <c r="M14" s="19"/>
      <c r="N14" s="21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N14"/>
      <c r="AO14"/>
    </row>
    <row r="15" spans="2:84" ht="15" customHeight="1" outlineLevel="2">
      <c r="B15" s="377" t="s">
        <v>157</v>
      </c>
      <c r="C15" s="342" t="s">
        <v>11</v>
      </c>
      <c r="D15" s="342"/>
      <c r="E15" s="342"/>
      <c r="F15" s="343"/>
      <c r="G15" s="344" t="s">
        <v>12</v>
      </c>
      <c r="H15" s="324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5"/>
      <c r="AJ15" s="5"/>
      <c r="AK15" s="29"/>
      <c r="AL15" s="5"/>
      <c r="AM15" s="5"/>
      <c r="AN15" s="6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4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6"/>
      <c r="BM15" s="4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6"/>
      <c r="BY15" s="4"/>
      <c r="BZ15" s="5"/>
      <c r="CA15" s="5"/>
      <c r="CB15" s="5"/>
      <c r="CC15" s="5"/>
      <c r="CD15" s="5"/>
      <c r="CE15" s="5"/>
      <c r="CF15" s="6"/>
    </row>
    <row r="16" spans="2:84" outlineLevel="2">
      <c r="B16" s="377"/>
      <c r="C16" s="342"/>
      <c r="D16" s="342"/>
      <c r="E16" s="342"/>
      <c r="F16" s="343"/>
      <c r="G16" s="345" t="s">
        <v>13</v>
      </c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5"/>
      <c r="AJ16" s="5"/>
      <c r="AK16" s="29"/>
      <c r="AL16" s="5"/>
      <c r="AM16" s="5"/>
      <c r="AN16" s="6"/>
      <c r="AO16" s="4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4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6"/>
      <c r="BM16" s="4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6"/>
      <c r="BY16" s="4"/>
      <c r="BZ16" s="5"/>
      <c r="CA16" s="5"/>
      <c r="CB16" s="5"/>
      <c r="CC16" s="5"/>
      <c r="CD16" s="5"/>
      <c r="CE16" s="5"/>
      <c r="CF16" s="6"/>
    </row>
    <row r="17" spans="2:89" ht="7.5" customHeight="1" outlineLevel="2">
      <c r="B17" s="377"/>
      <c r="C17" s="16"/>
      <c r="D17" s="17"/>
      <c r="E17" s="17"/>
      <c r="F17" s="17"/>
      <c r="G17" s="18"/>
      <c r="H17" s="19"/>
      <c r="I17" s="19"/>
      <c r="J17" s="19"/>
      <c r="K17" s="19"/>
      <c r="L17" s="19"/>
      <c r="M17" s="19"/>
      <c r="U17" s="30"/>
      <c r="AN17"/>
      <c r="AO17"/>
    </row>
    <row r="18" spans="2:89" ht="14.85" customHeight="1" outlineLevel="2">
      <c r="B18" s="377"/>
      <c r="C18" s="346" t="s">
        <v>14</v>
      </c>
      <c r="D18" s="346"/>
      <c r="E18" s="346"/>
      <c r="F18" s="346"/>
      <c r="G18" s="325" t="s">
        <v>15</v>
      </c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4" t="s">
        <v>16</v>
      </c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7" t="s">
        <v>17</v>
      </c>
      <c r="AN18" s="327"/>
      <c r="AO18" s="327"/>
      <c r="AP18" s="327"/>
      <c r="AQ18" s="327"/>
      <c r="AR18" s="327"/>
      <c r="AS18" s="327"/>
      <c r="AT18" s="327"/>
      <c r="AU18" s="327"/>
      <c r="AV18" s="327"/>
      <c r="AW18" s="316" t="s">
        <v>18</v>
      </c>
      <c r="AX18" s="317"/>
      <c r="AY18" s="317"/>
      <c r="AZ18" s="317"/>
      <c r="BA18" s="317"/>
      <c r="BB18" s="318"/>
      <c r="BC18" s="5"/>
      <c r="BD18" s="5"/>
      <c r="BE18" s="5"/>
      <c r="BF18" s="5"/>
      <c r="BG18" s="5"/>
      <c r="BH18" s="5"/>
      <c r="BI18" s="5"/>
      <c r="BJ18" s="5"/>
      <c r="BK18" s="5"/>
      <c r="BL18" s="6"/>
      <c r="BM18" s="4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6"/>
      <c r="BY18" s="4"/>
      <c r="BZ18" s="5"/>
      <c r="CA18" s="5"/>
      <c r="CB18" s="5"/>
      <c r="CC18" s="5"/>
      <c r="CD18" s="5"/>
      <c r="CE18" s="5"/>
      <c r="CF18" s="6"/>
    </row>
    <row r="19" spans="2:89" outlineLevel="2">
      <c r="B19" s="377"/>
      <c r="C19" s="346"/>
      <c r="D19" s="346"/>
      <c r="E19" s="346"/>
      <c r="F19" s="346"/>
      <c r="G19" s="315" t="s">
        <v>13</v>
      </c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  <c r="AP19" s="315"/>
      <c r="AQ19" s="315"/>
      <c r="AR19" s="315"/>
      <c r="AS19" s="315"/>
      <c r="AT19" s="315"/>
      <c r="AU19" s="315"/>
      <c r="AV19" s="315"/>
      <c r="AW19" s="319"/>
      <c r="AX19" s="238"/>
      <c r="AY19" s="238"/>
      <c r="AZ19" s="238"/>
      <c r="BA19" s="238"/>
      <c r="BB19" s="320"/>
      <c r="BC19" s="5"/>
      <c r="BD19" s="5"/>
      <c r="BE19" s="5"/>
      <c r="BF19" s="5"/>
      <c r="BG19" s="5"/>
      <c r="BH19" s="5"/>
      <c r="BI19" s="5"/>
      <c r="BJ19" s="5"/>
      <c r="BK19" s="5"/>
      <c r="BL19" s="6"/>
      <c r="BM19" s="4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6"/>
      <c r="BY19" s="4"/>
      <c r="BZ19" s="5"/>
      <c r="CA19" s="5"/>
      <c r="CB19" s="5"/>
      <c r="CC19" s="5"/>
      <c r="CD19" s="5"/>
      <c r="CE19" s="5"/>
      <c r="CF19" s="6"/>
    </row>
    <row r="20" spans="2:89" outlineLevel="2">
      <c r="B20" s="377"/>
      <c r="C20" s="346"/>
      <c r="D20" s="346"/>
      <c r="E20" s="346"/>
      <c r="F20" s="346"/>
      <c r="G20" s="10"/>
      <c r="H20" s="10"/>
      <c r="I20" s="10"/>
      <c r="J20" s="10"/>
      <c r="K20" s="4"/>
      <c r="L20" s="5"/>
      <c r="M20" s="5"/>
      <c r="N20" s="4"/>
      <c r="O20" s="5"/>
      <c r="P20" s="5"/>
      <c r="Q20" s="4"/>
      <c r="R20" s="5"/>
      <c r="S20" s="5"/>
      <c r="T20" s="5"/>
      <c r="U20" s="348" t="s">
        <v>19</v>
      </c>
      <c r="V20" s="349"/>
      <c r="W20" s="349"/>
      <c r="X20" s="349"/>
      <c r="Y20" s="349"/>
      <c r="Z20" s="349"/>
      <c r="AA20" s="349"/>
      <c r="AB20" s="349"/>
      <c r="AC20" s="349"/>
      <c r="AD20" s="349"/>
      <c r="AE20" s="349"/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21"/>
      <c r="AX20" s="322"/>
      <c r="AY20" s="322"/>
      <c r="AZ20" s="322"/>
      <c r="BA20" s="322"/>
      <c r="BB20" s="323"/>
      <c r="BC20" s="5"/>
      <c r="BD20" s="5"/>
      <c r="BE20" s="5"/>
      <c r="BF20" s="5"/>
      <c r="BG20" s="5"/>
      <c r="BH20" s="5"/>
      <c r="BI20" s="5"/>
      <c r="BJ20" s="5"/>
      <c r="BK20" s="5"/>
      <c r="BL20" s="6"/>
      <c r="BM20" s="4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6"/>
      <c r="BY20" s="4"/>
      <c r="BZ20" s="5"/>
      <c r="CA20" s="5"/>
      <c r="CB20" s="5"/>
      <c r="CC20" s="5"/>
      <c r="CD20" s="5"/>
      <c r="CE20" s="5"/>
      <c r="CF20" s="6"/>
    </row>
    <row r="21" spans="2:89" ht="7.5" customHeight="1" outlineLevel="2">
      <c r="B21" s="377"/>
      <c r="C21" s="24"/>
      <c r="D21" s="17"/>
      <c r="E21" s="17"/>
      <c r="F21" s="17"/>
      <c r="G21" s="20"/>
      <c r="H21" s="17"/>
      <c r="I21" s="17"/>
      <c r="J21" s="17"/>
      <c r="U21" s="30"/>
      <c r="AJ21" s="31"/>
    </row>
    <row r="22" spans="2:89" ht="14.85" customHeight="1" outlineLevel="2">
      <c r="B22" s="377"/>
      <c r="C22" s="346" t="s">
        <v>20</v>
      </c>
      <c r="D22" s="346"/>
      <c r="E22" s="346"/>
      <c r="F22" s="346"/>
      <c r="G22" s="325" t="s">
        <v>15</v>
      </c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4" t="s">
        <v>21</v>
      </c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24"/>
      <c r="AH22" s="324"/>
      <c r="AI22" s="324"/>
      <c r="AJ22" s="324"/>
      <c r="AK22" s="327" t="s">
        <v>22</v>
      </c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234" t="s">
        <v>18</v>
      </c>
      <c r="BE22" s="235"/>
      <c r="BF22" s="235"/>
      <c r="BG22" s="235"/>
      <c r="BH22" s="235"/>
      <c r="BI22" s="236"/>
      <c r="BJ22" s="5"/>
      <c r="BK22" s="5"/>
      <c r="BL22" s="6"/>
      <c r="BM22" s="4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6"/>
      <c r="BY22" s="4"/>
      <c r="BZ22" s="5"/>
      <c r="CA22" s="5"/>
      <c r="CB22" s="5"/>
      <c r="CC22" s="5"/>
      <c r="CD22" s="5"/>
      <c r="CE22" s="5"/>
      <c r="CF22" s="6"/>
    </row>
    <row r="23" spans="2:89" outlineLevel="2">
      <c r="B23" s="377"/>
      <c r="C23" s="346"/>
      <c r="D23" s="346"/>
      <c r="E23" s="346"/>
      <c r="F23" s="346"/>
      <c r="G23" s="10"/>
      <c r="H23" s="10"/>
      <c r="I23" s="10"/>
      <c r="J23" s="10"/>
      <c r="K23" s="4"/>
      <c r="L23" s="5"/>
      <c r="M23" s="5"/>
      <c r="N23" s="4"/>
      <c r="O23" s="5"/>
      <c r="P23" s="5"/>
      <c r="Q23" s="4"/>
      <c r="R23" s="5"/>
      <c r="S23" s="5"/>
      <c r="T23" s="5"/>
      <c r="U23" s="348" t="s">
        <v>23</v>
      </c>
      <c r="V23" s="349"/>
      <c r="W23" s="349"/>
      <c r="X23" s="349"/>
      <c r="Y23" s="349"/>
      <c r="Z23" s="349"/>
      <c r="AA23" s="349"/>
      <c r="AB23" s="349"/>
      <c r="AC23" s="349"/>
      <c r="AD23" s="349"/>
      <c r="AE23" s="349"/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49"/>
      <c r="AS23" s="349"/>
      <c r="AT23" s="349"/>
      <c r="AU23" s="349"/>
      <c r="AV23" s="349"/>
      <c r="AW23" s="349"/>
      <c r="AX23" s="349"/>
      <c r="AY23" s="349"/>
      <c r="AZ23" s="349"/>
      <c r="BA23" s="349"/>
      <c r="BB23" s="349"/>
      <c r="BC23" s="349"/>
      <c r="BD23" s="237"/>
      <c r="BE23" s="238"/>
      <c r="BF23" s="238"/>
      <c r="BG23" s="238"/>
      <c r="BH23" s="238"/>
      <c r="BI23" s="239"/>
      <c r="BJ23" s="5"/>
      <c r="BK23" s="5"/>
      <c r="BL23" s="6"/>
      <c r="BM23" s="4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6"/>
      <c r="BY23" s="4"/>
      <c r="BZ23" s="5"/>
      <c r="CA23" s="5"/>
      <c r="CB23" s="5"/>
      <c r="CC23" s="5"/>
      <c r="CD23" s="5"/>
      <c r="CE23" s="5"/>
      <c r="CF23" s="6"/>
    </row>
    <row r="24" spans="2:89" outlineLevel="2">
      <c r="B24" s="377"/>
      <c r="C24" s="346"/>
      <c r="D24" s="346"/>
      <c r="E24" s="346"/>
      <c r="F24" s="346"/>
      <c r="G24" s="315" t="s">
        <v>24</v>
      </c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237"/>
      <c r="BE24" s="238"/>
      <c r="BF24" s="238"/>
      <c r="BG24" s="238"/>
      <c r="BH24" s="238"/>
      <c r="BI24" s="239"/>
      <c r="BJ24" s="5"/>
      <c r="BK24" s="5"/>
      <c r="BL24" s="6"/>
      <c r="BM24" s="4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6"/>
      <c r="BY24" s="4"/>
      <c r="BZ24" s="5"/>
      <c r="CA24" s="5"/>
      <c r="CB24" s="5"/>
      <c r="CC24" s="5"/>
      <c r="CD24" s="5"/>
      <c r="CE24" s="5"/>
      <c r="CF24" s="6"/>
    </row>
    <row r="25" spans="2:89" ht="14.65" customHeight="1" outlineLevel="2">
      <c r="B25" s="377"/>
      <c r="C25" s="346"/>
      <c r="D25" s="346"/>
      <c r="E25" s="346"/>
      <c r="F25" s="346"/>
      <c r="G25" s="326" t="s">
        <v>25</v>
      </c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240"/>
      <c r="BE25" s="241"/>
      <c r="BF25" s="241"/>
      <c r="BG25" s="241"/>
      <c r="BH25" s="241"/>
      <c r="BI25" s="242"/>
      <c r="BJ25" s="5"/>
      <c r="BK25" s="5"/>
      <c r="BL25" s="6"/>
      <c r="BM25" s="4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6"/>
      <c r="BY25" s="4"/>
      <c r="BZ25" s="5"/>
      <c r="CA25" s="5"/>
      <c r="CB25" s="5"/>
      <c r="CC25" s="5"/>
      <c r="CD25" s="5"/>
      <c r="CE25" s="5"/>
      <c r="CF25" s="6"/>
    </row>
    <row r="26" spans="2:89" ht="6" customHeight="1" outlineLevel="2">
      <c r="B26" s="377"/>
      <c r="C26" s="23"/>
      <c r="D26" s="17"/>
      <c r="E26" s="17"/>
      <c r="F26" s="17"/>
      <c r="G26" s="18"/>
      <c r="H26" s="19"/>
      <c r="I26" s="19"/>
      <c r="J26" s="19"/>
      <c r="K26" s="19"/>
      <c r="L26" s="19"/>
      <c r="M26" s="19"/>
      <c r="U26" s="30"/>
      <c r="AJ26" s="31"/>
      <c r="AN26"/>
      <c r="AO26"/>
    </row>
    <row r="27" spans="2:89" ht="14.85" customHeight="1" outlineLevel="2">
      <c r="B27" s="377"/>
      <c r="C27" s="346" t="s">
        <v>26</v>
      </c>
      <c r="D27" s="346"/>
      <c r="E27" s="346"/>
      <c r="F27" s="347"/>
      <c r="G27" s="325" t="s">
        <v>15</v>
      </c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4" t="s">
        <v>21</v>
      </c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7" t="s">
        <v>27</v>
      </c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234" t="s">
        <v>18</v>
      </c>
      <c r="BM27" s="235"/>
      <c r="BN27" s="235"/>
      <c r="BO27" s="235"/>
      <c r="BP27" s="235"/>
      <c r="BQ27" s="236"/>
      <c r="BR27" s="5"/>
      <c r="BS27" s="5"/>
      <c r="BT27" s="5"/>
      <c r="BU27" s="5"/>
      <c r="BV27" s="5"/>
      <c r="BW27" s="5"/>
      <c r="BX27" s="6"/>
      <c r="BY27" s="4"/>
      <c r="BZ27" s="5"/>
      <c r="CA27" s="5"/>
      <c r="CB27" s="5"/>
      <c r="CC27" s="5"/>
      <c r="CD27" s="5"/>
      <c r="CE27" s="5"/>
      <c r="CF27" s="6"/>
      <c r="CK27" s="32">
        <v>42608</v>
      </c>
    </row>
    <row r="28" spans="2:89" outlineLevel="2">
      <c r="B28" s="377"/>
      <c r="C28" s="346"/>
      <c r="D28" s="346"/>
      <c r="E28" s="346"/>
      <c r="F28" s="347"/>
      <c r="G28" s="15"/>
      <c r="H28" s="10"/>
      <c r="I28" s="10"/>
      <c r="J28" s="10"/>
      <c r="K28" s="4"/>
      <c r="L28" s="5"/>
      <c r="M28" s="5"/>
      <c r="N28" s="4"/>
      <c r="O28" s="5"/>
      <c r="P28" s="5"/>
      <c r="Q28" s="4"/>
      <c r="R28" s="5"/>
      <c r="S28" s="5"/>
      <c r="T28" s="5"/>
      <c r="U28" s="348" t="s">
        <v>28</v>
      </c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  <c r="BI28" s="349"/>
      <c r="BJ28" s="349"/>
      <c r="BK28" s="349"/>
      <c r="BL28" s="237"/>
      <c r="BM28" s="238"/>
      <c r="BN28" s="238"/>
      <c r="BO28" s="238"/>
      <c r="BP28" s="238"/>
      <c r="BQ28" s="239"/>
      <c r="BR28" s="5"/>
      <c r="BS28" s="5"/>
      <c r="BT28" s="5"/>
      <c r="BU28" s="5"/>
      <c r="BV28" s="5"/>
      <c r="BW28" s="5"/>
      <c r="BX28" s="6"/>
      <c r="BY28" s="4"/>
      <c r="BZ28" s="5"/>
      <c r="CA28" s="5"/>
      <c r="CB28" s="5"/>
      <c r="CC28" s="5"/>
      <c r="CD28" s="5"/>
      <c r="CE28" s="5"/>
      <c r="CF28" s="6"/>
      <c r="CK28" s="32">
        <f>EDATE(CK27,46)</f>
        <v>44008</v>
      </c>
    </row>
    <row r="29" spans="2:89" outlineLevel="2">
      <c r="B29" s="377"/>
      <c r="C29" s="346"/>
      <c r="D29" s="346"/>
      <c r="E29" s="346"/>
      <c r="F29" s="347"/>
      <c r="G29" s="345" t="s">
        <v>29</v>
      </c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237"/>
      <c r="BM29" s="238"/>
      <c r="BN29" s="238"/>
      <c r="BO29" s="238"/>
      <c r="BP29" s="238"/>
      <c r="BQ29" s="239"/>
      <c r="BR29" s="5"/>
      <c r="BS29" s="5"/>
      <c r="BT29" s="5"/>
      <c r="BU29" s="5"/>
      <c r="BV29" s="5"/>
      <c r="BW29" s="5"/>
      <c r="BX29" s="6"/>
      <c r="BY29" s="4"/>
      <c r="BZ29" s="5"/>
      <c r="CA29" s="5"/>
      <c r="CB29" s="5"/>
      <c r="CC29" s="5"/>
      <c r="CD29" s="5"/>
      <c r="CE29" s="5"/>
      <c r="CF29" s="6"/>
    </row>
    <row r="30" spans="2:89" ht="14.85" customHeight="1" outlineLevel="2">
      <c r="B30" s="377"/>
      <c r="C30" s="346"/>
      <c r="D30" s="346"/>
      <c r="E30" s="346"/>
      <c r="F30" s="347"/>
      <c r="G30" s="350" t="s">
        <v>25</v>
      </c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240"/>
      <c r="BM30" s="241"/>
      <c r="BN30" s="241"/>
      <c r="BO30" s="241"/>
      <c r="BP30" s="241"/>
      <c r="BQ30" s="242"/>
      <c r="BR30" s="5"/>
      <c r="BS30" s="5"/>
      <c r="BT30" s="5"/>
      <c r="BU30" s="5"/>
      <c r="BV30" s="5"/>
      <c r="BW30" s="5"/>
      <c r="BX30" s="6"/>
      <c r="BY30" s="4"/>
      <c r="BZ30" s="5"/>
      <c r="CA30" s="5"/>
      <c r="CB30" s="5"/>
      <c r="CC30" s="5"/>
      <c r="CD30" s="5"/>
      <c r="CE30" s="5"/>
      <c r="CF30" s="6"/>
    </row>
    <row r="31" spans="2:89" ht="7.5" customHeight="1" outlineLevel="2">
      <c r="B31" s="377"/>
      <c r="C31" s="23"/>
      <c r="D31" s="17"/>
      <c r="E31" s="17"/>
      <c r="F31" s="17"/>
      <c r="G31" s="18"/>
      <c r="H31" s="19"/>
      <c r="I31" s="19"/>
      <c r="J31" s="19"/>
      <c r="K31" s="19"/>
      <c r="L31" s="19"/>
      <c r="M31" s="19"/>
      <c r="U31" s="30"/>
      <c r="AJ31" s="31"/>
      <c r="AN31"/>
      <c r="AO31"/>
    </row>
    <row r="32" spans="2:89" ht="14.85" customHeight="1" outlineLevel="2">
      <c r="B32" s="377"/>
      <c r="C32" s="346" t="s">
        <v>30</v>
      </c>
      <c r="D32" s="346"/>
      <c r="E32" s="346"/>
      <c r="F32" s="347"/>
      <c r="G32" s="325" t="s">
        <v>15</v>
      </c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4" t="s">
        <v>21</v>
      </c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  <c r="AK32" s="327" t="s">
        <v>31</v>
      </c>
      <c r="AL32" s="327"/>
      <c r="AM32" s="327"/>
      <c r="AN32" s="327"/>
      <c r="AO32" s="327"/>
      <c r="AP32" s="327"/>
      <c r="AQ32" s="327"/>
      <c r="AR32" s="327"/>
      <c r="AS32" s="327"/>
      <c r="AT32" s="327"/>
      <c r="AU32" s="327"/>
      <c r="AV32" s="327"/>
      <c r="AW32" s="327"/>
      <c r="AX32" s="327"/>
      <c r="AY32" s="327"/>
      <c r="AZ32" s="327"/>
      <c r="BA32" s="327"/>
      <c r="BB32" s="327"/>
      <c r="BC32" s="327"/>
      <c r="BD32" s="327"/>
      <c r="BE32" s="327"/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/>
      <c r="BS32" s="234" t="s">
        <v>18</v>
      </c>
      <c r="BT32" s="235"/>
      <c r="BU32" s="235"/>
      <c r="BV32" s="235"/>
      <c r="BW32" s="235"/>
      <c r="BX32" s="236"/>
      <c r="BY32" s="4"/>
      <c r="BZ32" s="5"/>
      <c r="CA32" s="5"/>
      <c r="CB32" s="5"/>
      <c r="CC32" s="5"/>
      <c r="CD32" s="5"/>
      <c r="CE32" s="5"/>
      <c r="CF32" s="6"/>
    </row>
    <row r="33" spans="2:88" outlineLevel="2">
      <c r="B33" s="377"/>
      <c r="C33" s="346"/>
      <c r="D33" s="346"/>
      <c r="E33" s="346"/>
      <c r="F33" s="347"/>
      <c r="G33" s="15"/>
      <c r="H33" s="10"/>
      <c r="I33" s="10"/>
      <c r="J33" s="10"/>
      <c r="K33" s="4"/>
      <c r="L33" s="5"/>
      <c r="M33" s="5"/>
      <c r="N33" s="4"/>
      <c r="O33" s="5"/>
      <c r="P33" s="5"/>
      <c r="Q33" s="4"/>
      <c r="R33" s="5"/>
      <c r="S33" s="5"/>
      <c r="T33" s="5"/>
      <c r="U33" s="348" t="s">
        <v>32</v>
      </c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  <c r="BI33" s="349"/>
      <c r="BJ33" s="349"/>
      <c r="BK33" s="349"/>
      <c r="BL33" s="349"/>
      <c r="BM33" s="349"/>
      <c r="BN33" s="349"/>
      <c r="BO33" s="349"/>
      <c r="BP33" s="349"/>
      <c r="BQ33" s="349"/>
      <c r="BR33" s="349"/>
      <c r="BS33" s="237"/>
      <c r="BT33" s="238"/>
      <c r="BU33" s="238"/>
      <c r="BV33" s="238"/>
      <c r="BW33" s="238"/>
      <c r="BX33" s="239"/>
      <c r="BY33" s="4"/>
      <c r="BZ33" s="5"/>
      <c r="CA33" s="5"/>
      <c r="CB33" s="5"/>
      <c r="CC33" s="5"/>
      <c r="CD33" s="5"/>
      <c r="CE33" s="5"/>
      <c r="CF33" s="6"/>
    </row>
    <row r="34" spans="2:88" outlineLevel="2">
      <c r="B34" s="377"/>
      <c r="C34" s="346"/>
      <c r="D34" s="346"/>
      <c r="E34" s="346"/>
      <c r="F34" s="347"/>
      <c r="G34" s="345" t="s">
        <v>33</v>
      </c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237"/>
      <c r="BT34" s="238"/>
      <c r="BU34" s="238"/>
      <c r="BV34" s="238"/>
      <c r="BW34" s="238"/>
      <c r="BX34" s="239"/>
      <c r="BY34" s="4"/>
      <c r="BZ34" s="5"/>
      <c r="CA34" s="5"/>
      <c r="CB34" s="5"/>
      <c r="CC34" s="5"/>
      <c r="CD34" s="5"/>
      <c r="CE34" s="5"/>
      <c r="CF34" s="6"/>
    </row>
    <row r="35" spans="2:88" ht="14.85" customHeight="1" outlineLevel="2">
      <c r="B35" s="377"/>
      <c r="C35" s="346"/>
      <c r="D35" s="346"/>
      <c r="E35" s="346"/>
      <c r="F35" s="347"/>
      <c r="G35" s="350" t="s">
        <v>25</v>
      </c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197"/>
      <c r="BO35" s="197"/>
      <c r="BP35" s="197"/>
      <c r="BQ35" s="197"/>
      <c r="BR35" s="197"/>
      <c r="BS35" s="240"/>
      <c r="BT35" s="241"/>
      <c r="BU35" s="241"/>
      <c r="BV35" s="241"/>
      <c r="BW35" s="241"/>
      <c r="BX35" s="242"/>
      <c r="BY35" s="4"/>
      <c r="BZ35" s="5"/>
      <c r="CA35" s="5"/>
      <c r="CB35" s="5"/>
      <c r="CC35" s="5"/>
      <c r="CD35" s="5"/>
      <c r="CE35" s="5"/>
      <c r="CF35" s="6"/>
    </row>
    <row r="36" spans="2:88" ht="7.5" customHeight="1" outlineLevel="2">
      <c r="B36" s="377"/>
      <c r="C36" s="23"/>
      <c r="D36" s="17"/>
      <c r="E36" s="17"/>
      <c r="F36" s="17"/>
      <c r="G36" s="18"/>
      <c r="H36" s="19"/>
      <c r="I36" s="19"/>
      <c r="J36" s="19"/>
      <c r="K36" s="19"/>
      <c r="L36" s="19"/>
      <c r="M36" s="19"/>
      <c r="U36" s="30"/>
      <c r="AJ36" s="31"/>
      <c r="AN36"/>
      <c r="AO36"/>
    </row>
    <row r="37" spans="2:88" ht="14.85" customHeight="1" outlineLevel="1">
      <c r="B37" s="377"/>
      <c r="C37" s="371" t="s">
        <v>34</v>
      </c>
      <c r="D37" s="371"/>
      <c r="E37" s="371"/>
      <c r="F37" s="372"/>
      <c r="G37" s="325" t="s">
        <v>15</v>
      </c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4" t="s">
        <v>21</v>
      </c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  <c r="AG37" s="324"/>
      <c r="AH37" s="324"/>
      <c r="AI37" s="324"/>
      <c r="AJ37" s="324"/>
      <c r="AK37" s="327" t="s">
        <v>35</v>
      </c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27"/>
      <c r="BU37" s="327"/>
      <c r="BV37" s="327"/>
      <c r="BW37" s="327"/>
      <c r="BX37" s="327"/>
      <c r="BY37" s="327"/>
      <c r="BZ37" s="327"/>
      <c r="CA37" s="327"/>
      <c r="CB37" s="327"/>
      <c r="CC37" s="5"/>
      <c r="CD37" s="5"/>
      <c r="CE37" s="5"/>
      <c r="CF37" s="6"/>
    </row>
    <row r="38" spans="2:88" outlineLevel="1">
      <c r="B38" s="377"/>
      <c r="C38" s="371"/>
      <c r="D38" s="371"/>
      <c r="E38" s="371"/>
      <c r="F38" s="372"/>
      <c r="G38" s="15"/>
      <c r="H38" s="10"/>
      <c r="I38" s="10"/>
      <c r="J38" s="10"/>
      <c r="K38" s="4"/>
      <c r="L38" s="5"/>
      <c r="M38" s="5"/>
      <c r="N38" s="4"/>
      <c r="O38" s="5"/>
      <c r="P38" s="5"/>
      <c r="Q38" s="4"/>
      <c r="R38" s="5"/>
      <c r="S38" s="5"/>
      <c r="T38" s="5"/>
      <c r="U38" s="348" t="s">
        <v>36</v>
      </c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  <c r="AW38" s="349"/>
      <c r="AX38" s="349"/>
      <c r="AY38" s="349"/>
      <c r="AZ38" s="349"/>
      <c r="BA38" s="349"/>
      <c r="BB38" s="349"/>
      <c r="BC38" s="349"/>
      <c r="BD38" s="349"/>
      <c r="BE38" s="349"/>
      <c r="BF38" s="349"/>
      <c r="BG38" s="349"/>
      <c r="BH38" s="349"/>
      <c r="BI38" s="349"/>
      <c r="BJ38" s="349"/>
      <c r="BK38" s="349"/>
      <c r="BL38" s="349"/>
      <c r="BM38" s="349"/>
      <c r="BN38" s="349"/>
      <c r="BO38" s="349"/>
      <c r="BP38" s="349"/>
      <c r="BQ38" s="349"/>
      <c r="BR38" s="349"/>
      <c r="BS38" s="349"/>
      <c r="BT38" s="349"/>
      <c r="BU38" s="349"/>
      <c r="BV38" s="349"/>
      <c r="BW38" s="349"/>
      <c r="BX38" s="349"/>
      <c r="BY38" s="349"/>
      <c r="BZ38" s="349"/>
      <c r="CA38" s="349"/>
      <c r="CB38" s="349"/>
      <c r="CC38" s="5"/>
      <c r="CD38" s="5"/>
      <c r="CE38" s="5"/>
      <c r="CF38" s="6"/>
    </row>
    <row r="39" spans="2:88" outlineLevel="1">
      <c r="B39" s="377"/>
      <c r="C39" s="371"/>
      <c r="D39" s="371"/>
      <c r="E39" s="371"/>
      <c r="F39" s="372"/>
      <c r="G39" s="345" t="s">
        <v>37</v>
      </c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15"/>
      <c r="BL39" s="315"/>
      <c r="BM39" s="315"/>
      <c r="BN39" s="315"/>
      <c r="BO39" s="315"/>
      <c r="BP39" s="315"/>
      <c r="BQ39" s="315"/>
      <c r="BR39" s="315"/>
      <c r="BS39" s="315"/>
      <c r="BT39" s="315"/>
      <c r="BU39" s="315"/>
      <c r="BV39" s="315"/>
      <c r="BW39" s="315"/>
      <c r="BX39" s="315"/>
      <c r="BY39" s="315"/>
      <c r="BZ39" s="315"/>
      <c r="CA39" s="315"/>
      <c r="CB39" s="315"/>
      <c r="CC39" s="5"/>
      <c r="CD39" s="5"/>
      <c r="CE39" s="5"/>
      <c r="CF39" s="6"/>
    </row>
    <row r="40" spans="2:88" ht="14.85" customHeight="1" outlineLevel="1">
      <c r="B40" s="377"/>
      <c r="C40" s="371"/>
      <c r="D40" s="371"/>
      <c r="E40" s="371"/>
      <c r="F40" s="372"/>
      <c r="G40" s="350" t="s">
        <v>25</v>
      </c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5"/>
      <c r="CD40" s="5"/>
      <c r="CE40" s="5"/>
      <c r="CF40" s="6"/>
    </row>
    <row r="41" spans="2:88" outlineLevel="1">
      <c r="B41" s="377"/>
      <c r="C41" s="371"/>
      <c r="D41" s="371"/>
      <c r="E41" s="371"/>
      <c r="F41" s="372"/>
      <c r="G41" s="34"/>
      <c r="H41" s="35"/>
      <c r="I41" s="35"/>
      <c r="J41" s="35"/>
      <c r="K41" s="4"/>
      <c r="L41" s="5"/>
      <c r="M41" s="5"/>
      <c r="N41" s="4"/>
      <c r="O41" s="5"/>
      <c r="P41" s="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44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44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44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44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44"/>
      <c r="BZ41" s="35"/>
      <c r="CA41" s="35"/>
      <c r="CB41" s="35"/>
      <c r="CC41" s="5"/>
      <c r="CD41" s="5"/>
      <c r="CE41" s="5"/>
      <c r="CF41" s="6"/>
      <c r="CG41" s="33"/>
    </row>
    <row r="42" spans="2:88" ht="6" customHeight="1"/>
    <row r="43" spans="2:88" s="57" customFormat="1" ht="15.6" customHeight="1" outlineLevel="1">
      <c r="B43" s="308" t="s">
        <v>38</v>
      </c>
      <c r="C43" s="382" t="s">
        <v>39</v>
      </c>
      <c r="D43" s="382"/>
      <c r="E43" s="382"/>
      <c r="F43" s="382"/>
      <c r="G43" s="98"/>
      <c r="H43" s="98"/>
      <c r="I43" s="98"/>
      <c r="J43" s="98"/>
      <c r="K43" s="99"/>
      <c r="L43" s="98"/>
      <c r="M43" s="98"/>
      <c r="N43" s="99"/>
      <c r="O43" s="98"/>
      <c r="P43" s="98"/>
      <c r="Q43" s="99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100"/>
      <c r="AC43" s="99"/>
      <c r="AD43" s="98"/>
      <c r="AE43" s="98"/>
      <c r="AF43" s="98"/>
      <c r="AG43" s="98"/>
      <c r="AH43" s="98"/>
      <c r="AI43" s="98"/>
      <c r="AJ43" s="98"/>
      <c r="AK43" s="101">
        <v>30.982199992868647</v>
      </c>
      <c r="AL43" s="102">
        <v>43.644636902429632</v>
      </c>
      <c r="AM43" s="102">
        <v>39.379243018693636</v>
      </c>
      <c r="AN43" s="103">
        <v>18.994179528313676</v>
      </c>
      <c r="AO43" s="102">
        <v>6.0914540584385835</v>
      </c>
      <c r="AP43" s="102">
        <v>15.340369500944215</v>
      </c>
      <c r="AQ43" s="102">
        <v>30.903679970722791</v>
      </c>
      <c r="AR43" s="102">
        <v>37.39780717162494</v>
      </c>
      <c r="AS43" s="102">
        <v>40.056066003266046</v>
      </c>
      <c r="AT43" s="102">
        <v>36.64762096950134</v>
      </c>
      <c r="AU43" s="102">
        <v>19.8231602083276</v>
      </c>
      <c r="AV43" s="102">
        <v>19.728774333762878</v>
      </c>
      <c r="AW43" s="102">
        <v>32.224271770676104</v>
      </c>
      <c r="AX43" s="102">
        <v>40.795885835383601</v>
      </c>
      <c r="AY43" s="102">
        <v>44.945021538871131</v>
      </c>
      <c r="AZ43" s="103">
        <v>44.92859072873938</v>
      </c>
      <c r="BA43" s="102">
        <v>54.116747375722618</v>
      </c>
      <c r="BB43" s="102">
        <v>55.045334781984621</v>
      </c>
      <c r="BC43" s="102">
        <v>63.621934154073088</v>
      </c>
      <c r="BD43" s="104">
        <v>56.219328978808448</v>
      </c>
      <c r="BE43" s="104">
        <v>60.40384288815526</v>
      </c>
      <c r="BF43" s="104">
        <v>64.216015067818944</v>
      </c>
      <c r="BG43" s="104">
        <v>70.561027371658994</v>
      </c>
      <c r="BH43" s="104">
        <v>74.264908853556307</v>
      </c>
      <c r="BI43" s="104">
        <v>84.316223590412903</v>
      </c>
      <c r="BJ43" s="104">
        <v>63.110768457270424</v>
      </c>
      <c r="BK43" s="104">
        <v>67.494560980804081</v>
      </c>
      <c r="BL43" s="105">
        <v>65.473114862470084</v>
      </c>
      <c r="BM43" s="106">
        <v>43.218740583220935</v>
      </c>
      <c r="BN43" s="104">
        <v>42.671038144459345</v>
      </c>
      <c r="BO43" s="104">
        <v>45.057425937074989</v>
      </c>
      <c r="BP43" s="104">
        <v>45.795845510616495</v>
      </c>
      <c r="BQ43" s="104">
        <v>38.129669587878659</v>
      </c>
      <c r="BR43" s="104">
        <v>45.174396013321555</v>
      </c>
      <c r="BS43" s="104">
        <v>39.546219186603878</v>
      </c>
      <c r="BT43" s="104">
        <v>25.576695418660574</v>
      </c>
      <c r="BU43" s="104">
        <v>22.953044393554244</v>
      </c>
      <c r="BV43" s="104">
        <v>18.540430954438605</v>
      </c>
      <c r="BW43" s="104">
        <v>27.915672603403937</v>
      </c>
      <c r="BX43" s="105">
        <v>24.057720592633917</v>
      </c>
      <c r="BY43" s="379">
        <f>SUM('[2]FGRS VOWD_May24'!$AV$3:$BG$3)</f>
        <v>137.35755749788862</v>
      </c>
      <c r="BZ43" s="380"/>
      <c r="CA43" s="380"/>
      <c r="CB43" s="380"/>
      <c r="CC43" s="380"/>
      <c r="CD43" s="380"/>
      <c r="CE43" s="380"/>
      <c r="CF43" s="381"/>
      <c r="CG43" s="107"/>
      <c r="CH43" s="107"/>
      <c r="CI43" s="107"/>
      <c r="CJ43" s="107"/>
    </row>
    <row r="44" spans="2:88" outlineLevel="1">
      <c r="B44" s="308"/>
      <c r="C44" s="68" t="s">
        <v>40</v>
      </c>
      <c r="D44" s="68"/>
      <c r="E44" s="68"/>
      <c r="F44" s="68"/>
      <c r="G44" s="69"/>
      <c r="H44" s="69"/>
      <c r="I44" s="69"/>
      <c r="J44" s="69"/>
      <c r="K44" s="70"/>
      <c r="L44" s="69"/>
      <c r="M44" s="69"/>
      <c r="N44" s="70"/>
      <c r="O44" s="69"/>
      <c r="P44" s="69"/>
      <c r="Q44" s="70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71"/>
      <c r="AC44" s="70"/>
      <c r="AD44" s="69"/>
      <c r="AE44" s="69"/>
      <c r="AF44" s="69"/>
      <c r="AG44" s="69"/>
      <c r="AH44" s="69"/>
      <c r="AI44" s="69"/>
      <c r="AJ44" s="69"/>
      <c r="AK44" s="334" t="s">
        <v>41</v>
      </c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5"/>
      <c r="BB44" s="335"/>
      <c r="BC44" s="336"/>
      <c r="BD44" s="69"/>
      <c r="BE44" s="69"/>
      <c r="BF44" s="69"/>
      <c r="BG44" s="69"/>
      <c r="BH44" s="69"/>
      <c r="BI44" s="69"/>
      <c r="BJ44" s="69"/>
      <c r="BK44" s="69"/>
      <c r="BL44" s="71"/>
      <c r="BM44" s="70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71"/>
      <c r="BY44" s="70"/>
      <c r="BZ44" s="69"/>
      <c r="CA44" s="69"/>
      <c r="CB44" s="69"/>
      <c r="CC44" s="69"/>
      <c r="CD44" s="69"/>
      <c r="CE44" s="69"/>
      <c r="CF44" s="71"/>
    </row>
    <row r="45" spans="2:88" outlineLevel="1">
      <c r="B45" s="308"/>
      <c r="C45" s="68" t="s">
        <v>42</v>
      </c>
      <c r="D45" s="68"/>
      <c r="E45" s="68"/>
      <c r="F45" s="68"/>
      <c r="G45" s="69"/>
      <c r="H45" s="69"/>
      <c r="I45" s="69"/>
      <c r="J45" s="69"/>
      <c r="K45" s="70"/>
      <c r="L45" s="69"/>
      <c r="M45" s="69"/>
      <c r="N45" s="70"/>
      <c r="O45" s="69"/>
      <c r="P45" s="69"/>
      <c r="Q45" s="70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71"/>
      <c r="AC45" s="70"/>
      <c r="AD45" s="69"/>
      <c r="AE45" s="69"/>
      <c r="AF45" s="69"/>
      <c r="AG45" s="69"/>
      <c r="AH45" s="69"/>
      <c r="AI45" s="69"/>
      <c r="AJ45" s="69"/>
      <c r="AK45" s="337" t="s">
        <v>43</v>
      </c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  <c r="AV45" s="338"/>
      <c r="AW45" s="338"/>
      <c r="AX45" s="338"/>
      <c r="AY45" s="338"/>
      <c r="AZ45" s="338"/>
      <c r="BA45" s="338"/>
      <c r="BB45" s="338"/>
      <c r="BC45" s="338"/>
      <c r="BD45" s="338"/>
      <c r="BE45" s="338"/>
      <c r="BF45" s="338"/>
      <c r="BG45" s="338"/>
      <c r="BH45" s="338"/>
      <c r="BI45" s="338"/>
      <c r="BJ45" s="338"/>
      <c r="BK45" s="339"/>
      <c r="BL45" s="71"/>
      <c r="BM45" s="70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71"/>
      <c r="BY45" s="70"/>
      <c r="BZ45" s="69"/>
      <c r="CA45" s="69"/>
      <c r="CB45" s="69"/>
      <c r="CC45" s="69"/>
      <c r="CD45" s="69"/>
      <c r="CE45" s="69"/>
      <c r="CF45" s="71"/>
    </row>
    <row r="46" spans="2:88" outlineLevel="1">
      <c r="B46" s="308"/>
      <c r="C46" s="68" t="s">
        <v>44</v>
      </c>
      <c r="D46" s="68"/>
      <c r="E46" s="68"/>
      <c r="F46" s="68"/>
      <c r="G46" s="69"/>
      <c r="H46" s="69"/>
      <c r="I46" s="69"/>
      <c r="J46" s="69"/>
      <c r="K46" s="70"/>
      <c r="L46" s="69"/>
      <c r="M46" s="69"/>
      <c r="N46" s="70"/>
      <c r="O46" s="69"/>
      <c r="P46" s="69"/>
      <c r="Q46" s="70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71"/>
      <c r="AC46" s="70"/>
      <c r="AD46" s="69"/>
      <c r="AE46" s="69"/>
      <c r="AF46" s="69"/>
      <c r="AG46" s="69"/>
      <c r="AH46" s="69"/>
      <c r="AI46" s="69"/>
      <c r="AJ46" s="69"/>
      <c r="AK46" s="309" t="s">
        <v>45</v>
      </c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B46" s="310"/>
      <c r="BC46" s="310"/>
      <c r="BD46" s="310"/>
      <c r="BE46" s="310"/>
      <c r="BF46" s="310"/>
      <c r="BG46" s="310"/>
      <c r="BH46" s="310"/>
      <c r="BI46" s="310"/>
      <c r="BJ46" s="310"/>
      <c r="BK46" s="310"/>
      <c r="BL46" s="310"/>
      <c r="BM46" s="310"/>
      <c r="BN46" s="310"/>
      <c r="BO46" s="310"/>
      <c r="BP46" s="310"/>
      <c r="BQ46" s="310"/>
      <c r="BR46" s="311"/>
      <c r="BS46" s="69"/>
      <c r="BT46" s="69"/>
      <c r="BU46" s="69"/>
      <c r="BV46" s="69"/>
      <c r="BW46" s="69"/>
      <c r="BX46" s="71"/>
      <c r="BY46" s="70"/>
      <c r="BZ46" s="69"/>
      <c r="CA46" s="69"/>
      <c r="CB46" s="69"/>
      <c r="CC46" s="69"/>
      <c r="CD46" s="69"/>
      <c r="CE46" s="69"/>
      <c r="CF46" s="71"/>
    </row>
    <row r="47" spans="2:88" outlineLevel="1">
      <c r="B47" s="308"/>
      <c r="C47" s="378" t="s">
        <v>46</v>
      </c>
      <c r="D47" s="378"/>
      <c r="E47" s="378"/>
      <c r="F47" s="378"/>
      <c r="G47" s="69"/>
      <c r="H47" s="69"/>
      <c r="I47" s="69"/>
      <c r="J47" s="69"/>
      <c r="K47" s="70"/>
      <c r="L47" s="69"/>
      <c r="M47" s="69"/>
      <c r="N47" s="70"/>
      <c r="O47" s="69"/>
      <c r="P47" s="69"/>
      <c r="Q47" s="70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1"/>
      <c r="AC47" s="70"/>
      <c r="AD47" s="69"/>
      <c r="AE47" s="69"/>
      <c r="AF47" s="69"/>
      <c r="AG47" s="69"/>
      <c r="AH47" s="69"/>
      <c r="AI47" s="69"/>
      <c r="AJ47" s="69"/>
      <c r="AK47" s="309" t="s">
        <v>47</v>
      </c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  <c r="BA47" s="310"/>
      <c r="BB47" s="310"/>
      <c r="BC47" s="310"/>
      <c r="BD47" s="310"/>
      <c r="BE47" s="310"/>
      <c r="BF47" s="310"/>
      <c r="BG47" s="310"/>
      <c r="BH47" s="310"/>
      <c r="BI47" s="310"/>
      <c r="BJ47" s="310"/>
      <c r="BK47" s="310"/>
      <c r="BL47" s="310"/>
      <c r="BM47" s="310"/>
      <c r="BN47" s="310"/>
      <c r="BO47" s="310"/>
      <c r="BP47" s="310"/>
      <c r="BQ47" s="310"/>
      <c r="BR47" s="310"/>
      <c r="BS47" s="310"/>
      <c r="BT47" s="310"/>
      <c r="BU47" s="310"/>
      <c r="BV47" s="310"/>
      <c r="BW47" s="310"/>
      <c r="BX47" s="310"/>
      <c r="BY47" s="310"/>
      <c r="BZ47" s="310"/>
      <c r="CA47" s="310"/>
      <c r="CB47" s="310"/>
      <c r="CC47" s="310"/>
      <c r="CD47" s="310"/>
      <c r="CE47" s="310"/>
      <c r="CF47" s="311"/>
    </row>
    <row r="48" spans="2:88" ht="6" customHeight="1" outlineLevel="1">
      <c r="B48" s="64"/>
      <c r="C48" s="65"/>
      <c r="D48" s="65"/>
      <c r="E48" s="65"/>
      <c r="F48" s="65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7"/>
    </row>
    <row r="49" spans="2:88" s="57" customFormat="1" ht="12.95" outlineLevel="1">
      <c r="B49" s="308" t="s">
        <v>48</v>
      </c>
      <c r="C49" s="97" t="s">
        <v>49</v>
      </c>
      <c r="D49" s="97"/>
      <c r="E49" s="97"/>
      <c r="F49" s="97"/>
      <c r="G49" s="98"/>
      <c r="H49" s="98"/>
      <c r="I49" s="98"/>
      <c r="J49" s="98"/>
      <c r="K49" s="99"/>
      <c r="L49" s="98"/>
      <c r="M49" s="98"/>
      <c r="N49" s="99"/>
      <c r="O49" s="98"/>
      <c r="P49" s="98"/>
      <c r="Q49" s="99"/>
      <c r="R49" s="98"/>
      <c r="S49" s="98"/>
      <c r="T49" s="98"/>
      <c r="U49" s="108">
        <v>15.506368710924697</v>
      </c>
      <c r="V49" s="109">
        <v>33.998269549529596</v>
      </c>
      <c r="W49" s="109">
        <v>54.469963544938018</v>
      </c>
      <c r="X49" s="109">
        <v>76.816033878475935</v>
      </c>
      <c r="Y49" s="109">
        <v>100.37088134442547</v>
      </c>
      <c r="Z49" s="109">
        <v>124.38291579075909</v>
      </c>
      <c r="AA49" s="109">
        <v>145.52464375118322</v>
      </c>
      <c r="AB49" s="110">
        <v>167.15504428709565</v>
      </c>
      <c r="AC49" s="111">
        <v>186.66303471608546</v>
      </c>
      <c r="AD49" s="109">
        <v>205.16834312239953</v>
      </c>
      <c r="AE49" s="109">
        <v>221.85662828391355</v>
      </c>
      <c r="AF49" s="109">
        <v>234.17667154720687</v>
      </c>
      <c r="AG49" s="109">
        <v>242.23510581721803</v>
      </c>
      <c r="AH49" s="109">
        <v>250.99052898871224</v>
      </c>
      <c r="AI49" s="109">
        <v>257.51282383502235</v>
      </c>
      <c r="AJ49" s="109">
        <v>262.79302956954797</v>
      </c>
      <c r="AK49" s="109">
        <v>271.71511136865092</v>
      </c>
      <c r="AL49" s="109">
        <v>276.03129563016876</v>
      </c>
      <c r="AM49" s="109">
        <v>282.73409396635515</v>
      </c>
      <c r="AN49" s="109">
        <v>287.62851550828225</v>
      </c>
      <c r="AO49" s="111">
        <v>291.32343786826874</v>
      </c>
      <c r="AP49" s="109">
        <v>295.201639537647</v>
      </c>
      <c r="AQ49" s="109">
        <v>300.10426300432403</v>
      </c>
      <c r="AR49" s="109">
        <v>304.2904062790779</v>
      </c>
      <c r="AS49" s="109">
        <v>309.03789885976619</v>
      </c>
      <c r="AT49" s="109">
        <v>312.9942337681565</v>
      </c>
      <c r="AU49" s="109">
        <v>317.03329035589138</v>
      </c>
      <c r="AV49" s="109">
        <v>320.98835810434224</v>
      </c>
      <c r="AW49" s="109">
        <v>324.78431815491933</v>
      </c>
      <c r="AX49" s="109">
        <v>328.10750795858206</v>
      </c>
      <c r="AY49" s="109">
        <v>333.01498328743583</v>
      </c>
      <c r="AZ49" s="109">
        <v>337.18496917320977</v>
      </c>
      <c r="BA49" s="111">
        <v>341.63934777531415</v>
      </c>
      <c r="BB49" s="109">
        <v>346.54647438058322</v>
      </c>
      <c r="BC49" s="112">
        <v>351.03860171268849</v>
      </c>
      <c r="BD49" s="113">
        <v>355.40684933642109</v>
      </c>
      <c r="BE49" s="114">
        <v>360.55494757443108</v>
      </c>
      <c r="BF49" s="114">
        <v>364.56820747357199</v>
      </c>
      <c r="BG49" s="114">
        <v>368.58695387663153</v>
      </c>
      <c r="BH49" s="114">
        <v>372.35283910914865</v>
      </c>
      <c r="BI49" s="114">
        <v>377.39595602881252</v>
      </c>
      <c r="BJ49" s="114">
        <v>381.58535217368023</v>
      </c>
      <c r="BK49" s="114">
        <v>385.90584351441277</v>
      </c>
      <c r="BL49" s="114">
        <v>390.27032222411555</v>
      </c>
      <c r="BM49" s="115">
        <v>394.74172039154689</v>
      </c>
      <c r="BN49" s="114">
        <v>399.31777385152083</v>
      </c>
      <c r="BO49" s="114">
        <v>403.6695214303104</v>
      </c>
      <c r="BP49" s="114">
        <v>406.59556195297938</v>
      </c>
      <c r="BQ49" s="114">
        <v>410.77168141232534</v>
      </c>
      <c r="BR49" s="114">
        <v>414.74930825001593</v>
      </c>
      <c r="BS49" s="114">
        <v>418.49990948818407</v>
      </c>
      <c r="BT49" s="114">
        <v>422.24125162304699</v>
      </c>
      <c r="BU49" s="114">
        <v>425.66433048680477</v>
      </c>
      <c r="BV49" s="114">
        <v>429.46733023850771</v>
      </c>
      <c r="BW49" s="114">
        <v>434.29906561051666</v>
      </c>
      <c r="BX49" s="114">
        <v>438.90364474669076</v>
      </c>
      <c r="BY49" s="379">
        <f>SUM('[2]LOGI VOWD &amp; EAC_Jun24'!$BK$1:$BV$1)</f>
        <v>42.763903101796139</v>
      </c>
      <c r="BZ49" s="380"/>
      <c r="CA49" s="380"/>
      <c r="CB49" s="380"/>
      <c r="CC49" s="380"/>
      <c r="CD49" s="380"/>
      <c r="CE49" s="380"/>
      <c r="CF49" s="381"/>
      <c r="CG49" s="107"/>
      <c r="CH49" s="107"/>
      <c r="CI49" s="107"/>
      <c r="CJ49" s="107"/>
    </row>
    <row r="50" spans="2:88" outlineLevel="1">
      <c r="B50" s="308"/>
      <c r="C50" s="68" t="s">
        <v>40</v>
      </c>
      <c r="D50" s="68"/>
      <c r="E50" s="68"/>
      <c r="F50" s="68"/>
      <c r="G50" s="69"/>
      <c r="H50" s="69"/>
      <c r="I50" s="69"/>
      <c r="J50" s="69"/>
      <c r="K50" s="70"/>
      <c r="L50" s="69"/>
      <c r="M50" s="69"/>
      <c r="N50" s="70"/>
      <c r="O50" s="69"/>
      <c r="P50" s="69"/>
      <c r="Q50" s="70"/>
      <c r="R50" s="69"/>
      <c r="S50" s="69"/>
      <c r="T50" s="69"/>
      <c r="U50" s="328" t="s">
        <v>50</v>
      </c>
      <c r="V50" s="329"/>
      <c r="W50" s="329"/>
      <c r="X50" s="329"/>
      <c r="Y50" s="329"/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30"/>
      <c r="BD50" s="86"/>
      <c r="BE50" s="86"/>
      <c r="BF50" s="86"/>
      <c r="BG50" s="86"/>
      <c r="BH50" s="86"/>
      <c r="BI50" s="86"/>
      <c r="BJ50" s="86"/>
      <c r="BK50" s="86"/>
      <c r="BL50" s="86"/>
      <c r="BM50" s="87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7"/>
      <c r="BZ50" s="86"/>
      <c r="CA50" s="86"/>
      <c r="CB50" s="86"/>
      <c r="CC50" s="69"/>
      <c r="CD50" s="69"/>
      <c r="CE50" s="69"/>
      <c r="CF50" s="71"/>
    </row>
    <row r="51" spans="2:88" outlineLevel="1">
      <c r="B51" s="308"/>
      <c r="C51" s="68" t="s">
        <v>42</v>
      </c>
      <c r="D51" s="68"/>
      <c r="E51" s="68"/>
      <c r="F51" s="68"/>
      <c r="G51" s="69"/>
      <c r="H51" s="69"/>
      <c r="I51" s="69"/>
      <c r="J51" s="69"/>
      <c r="K51" s="70"/>
      <c r="L51" s="69"/>
      <c r="M51" s="69"/>
      <c r="N51" s="70"/>
      <c r="O51" s="69"/>
      <c r="P51" s="69"/>
      <c r="Q51" s="70"/>
      <c r="R51" s="69"/>
      <c r="S51" s="69"/>
      <c r="T51" s="69"/>
      <c r="U51" s="328" t="s">
        <v>51</v>
      </c>
      <c r="V51" s="329"/>
      <c r="W51" s="329"/>
      <c r="X51" s="329"/>
      <c r="Y51" s="329"/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30"/>
      <c r="BL51" s="86"/>
      <c r="BM51" s="87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7"/>
      <c r="BZ51" s="86"/>
      <c r="CA51" s="86"/>
      <c r="CB51" s="86"/>
      <c r="CC51" s="69"/>
      <c r="CD51" s="69"/>
      <c r="CE51" s="69"/>
      <c r="CF51" s="71"/>
    </row>
    <row r="52" spans="2:88" outlineLevel="1">
      <c r="B52" s="308"/>
      <c r="C52" s="68" t="s">
        <v>44</v>
      </c>
      <c r="D52" s="68"/>
      <c r="E52" s="68"/>
      <c r="F52" s="68"/>
      <c r="G52" s="69"/>
      <c r="H52" s="69"/>
      <c r="I52" s="69"/>
      <c r="J52" s="69"/>
      <c r="K52" s="70"/>
      <c r="L52" s="69"/>
      <c r="M52" s="69"/>
      <c r="N52" s="70"/>
      <c r="O52" s="69"/>
      <c r="P52" s="69"/>
      <c r="Q52" s="70"/>
      <c r="R52" s="69"/>
      <c r="S52" s="69"/>
      <c r="T52" s="69"/>
      <c r="U52" s="328" t="s">
        <v>52</v>
      </c>
      <c r="V52" s="329"/>
      <c r="W52" s="329"/>
      <c r="X52" s="329"/>
      <c r="Y52" s="329"/>
      <c r="Z52" s="329"/>
      <c r="AA52" s="32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30"/>
      <c r="BS52" s="86"/>
      <c r="BT52" s="86"/>
      <c r="BU52" s="86"/>
      <c r="BV52" s="86"/>
      <c r="BW52" s="86"/>
      <c r="BX52" s="86"/>
      <c r="BY52" s="87"/>
      <c r="BZ52" s="86"/>
      <c r="CA52" s="86"/>
      <c r="CB52" s="86"/>
      <c r="CC52" s="69"/>
      <c r="CD52" s="69"/>
      <c r="CE52" s="69"/>
      <c r="CF52" s="71"/>
    </row>
    <row r="53" spans="2:88" outlineLevel="1">
      <c r="B53" s="308"/>
      <c r="C53" s="378" t="s">
        <v>46</v>
      </c>
      <c r="D53" s="378"/>
      <c r="E53" s="378"/>
      <c r="F53" s="378"/>
      <c r="G53" s="69"/>
      <c r="H53" s="69"/>
      <c r="I53" s="69"/>
      <c r="J53" s="69"/>
      <c r="K53" s="70"/>
      <c r="L53" s="69"/>
      <c r="M53" s="69"/>
      <c r="N53" s="70"/>
      <c r="O53" s="69"/>
      <c r="P53" s="69"/>
      <c r="Q53" s="70"/>
      <c r="R53" s="69"/>
      <c r="S53" s="69"/>
      <c r="T53" s="69"/>
      <c r="U53" s="331" t="s">
        <v>53</v>
      </c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332"/>
      <c r="AV53" s="332"/>
      <c r="AW53" s="332"/>
      <c r="AX53" s="332"/>
      <c r="AY53" s="332"/>
      <c r="AZ53" s="332"/>
      <c r="BA53" s="332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  <c r="BM53" s="332"/>
      <c r="BN53" s="332"/>
      <c r="BO53" s="332"/>
      <c r="BP53" s="332"/>
      <c r="BQ53" s="332"/>
      <c r="BR53" s="332"/>
      <c r="BS53" s="332"/>
      <c r="BT53" s="332"/>
      <c r="BU53" s="332"/>
      <c r="BV53" s="332"/>
      <c r="BW53" s="332"/>
      <c r="BX53" s="332"/>
      <c r="BY53" s="332"/>
      <c r="BZ53" s="332"/>
      <c r="CA53" s="332"/>
      <c r="CB53" s="332"/>
      <c r="CC53" s="332"/>
      <c r="CD53" s="332"/>
      <c r="CE53" s="332"/>
      <c r="CF53" s="333"/>
      <c r="CG53" s="96" t="s">
        <v>158</v>
      </c>
    </row>
  </sheetData>
  <mergeCells count="77">
    <mergeCell ref="G40:AJ40"/>
    <mergeCell ref="C32:F35"/>
    <mergeCell ref="G19:AV19"/>
    <mergeCell ref="C37:F41"/>
    <mergeCell ref="G39:CB39"/>
    <mergeCell ref="U20:AV20"/>
    <mergeCell ref="AK22:BC22"/>
    <mergeCell ref="U23:BC23"/>
    <mergeCell ref="G24:BC24"/>
    <mergeCell ref="AW18:BB20"/>
    <mergeCell ref="BD22:BI25"/>
    <mergeCell ref="BL27:BQ30"/>
    <mergeCell ref="BS32:BX35"/>
    <mergeCell ref="AM18:AV18"/>
    <mergeCell ref="AK32:BR32"/>
    <mergeCell ref="G34:BR34"/>
    <mergeCell ref="G22:T22"/>
    <mergeCell ref="AE4:AM4"/>
    <mergeCell ref="G25:AJ25"/>
    <mergeCell ref="G30:AJ30"/>
    <mergeCell ref="AK27:BK27"/>
    <mergeCell ref="U28:BK28"/>
    <mergeCell ref="G29:BK29"/>
    <mergeCell ref="AU4:AV4"/>
    <mergeCell ref="C5:C13"/>
    <mergeCell ref="AN4:AP4"/>
    <mergeCell ref="CE3:CF3"/>
    <mergeCell ref="K3:M3"/>
    <mergeCell ref="N3:P3"/>
    <mergeCell ref="BY3:BZ3"/>
    <mergeCell ref="CA3:CB3"/>
    <mergeCell ref="CC3:CD3"/>
    <mergeCell ref="D4:AD4"/>
    <mergeCell ref="BY1:CF2"/>
    <mergeCell ref="D1:J2"/>
    <mergeCell ref="K1:M2"/>
    <mergeCell ref="N1:P2"/>
    <mergeCell ref="Q1:AB2"/>
    <mergeCell ref="AC1:AN2"/>
    <mergeCell ref="B49:B53"/>
    <mergeCell ref="AO1:AZ2"/>
    <mergeCell ref="C43:F43"/>
    <mergeCell ref="BY43:CF43"/>
    <mergeCell ref="AK44:BC44"/>
    <mergeCell ref="AK45:BK45"/>
    <mergeCell ref="U22:AJ22"/>
    <mergeCell ref="G27:T27"/>
    <mergeCell ref="U27:AJ27"/>
    <mergeCell ref="G32:T32"/>
    <mergeCell ref="U32:AJ32"/>
    <mergeCell ref="G37:T37"/>
    <mergeCell ref="G15:AH15"/>
    <mergeCell ref="G16:AH16"/>
    <mergeCell ref="BA1:BL2"/>
    <mergeCell ref="BM1:BX2"/>
    <mergeCell ref="BY49:CF49"/>
    <mergeCell ref="U50:BC50"/>
    <mergeCell ref="U51:BK51"/>
    <mergeCell ref="U52:BR52"/>
    <mergeCell ref="C53:F53"/>
    <mergeCell ref="U53:CF53"/>
    <mergeCell ref="AK47:CF47"/>
    <mergeCell ref="AK46:BR46"/>
    <mergeCell ref="AK37:CB37"/>
    <mergeCell ref="U38:CB38"/>
    <mergeCell ref="B15:B41"/>
    <mergeCell ref="U33:BR33"/>
    <mergeCell ref="G35:AJ35"/>
    <mergeCell ref="U37:AJ37"/>
    <mergeCell ref="B43:B47"/>
    <mergeCell ref="C47:F47"/>
    <mergeCell ref="C15:F16"/>
    <mergeCell ref="C18:F20"/>
    <mergeCell ref="C22:F25"/>
    <mergeCell ref="C27:F30"/>
    <mergeCell ref="G18:T18"/>
    <mergeCell ref="U18:AL18"/>
  </mergeCells>
  <pageMargins left="0.25" right="0.25" top="0.75" bottom="0.75" header="0.3" footer="0.3"/>
  <pageSetup paperSize="8" scale="98" orientation="landscape" r:id="rId1"/>
  <headerFooter>
    <oddFooter>&amp;C_x000D_&amp;1#&amp;"Univers for BP Light"&amp;10&amp;K000000 Confidential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1b3f0f-7112-476f-9063-b9306fc1a1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7DEA75FEB02E4840807BF3B397F42D68" ma:contentTypeVersion="10" ma:contentTypeDescription="Buat sebuah dokumen baru." ma:contentTypeScope="" ma:versionID="c52db1c81402fa2b751fdff53007b237">
  <xsd:schema xmlns:xsd="http://www.w3.org/2001/XMLSchema" xmlns:xs="http://www.w3.org/2001/XMLSchema" xmlns:p="http://schemas.microsoft.com/office/2006/metadata/properties" xmlns:ns2="1e1b3f0f-7112-476f-9063-b9306fc1a145" targetNamespace="http://schemas.microsoft.com/office/2006/metadata/properties" ma:root="true" ma:fieldsID="23299473d95e8544fa1d53f5a4a95c04" ns2:_="">
    <xsd:import namespace="1e1b3f0f-7112-476f-9063-b9306fc1a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b3f0f-7112-476f-9063-b9306fc1a1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32efe45b-124d-44b4-b377-a6435a0ea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319B44-BD0A-4664-BBDB-B54DFB20D3FA}"/>
</file>

<file path=customXml/itemProps2.xml><?xml version="1.0" encoding="utf-8"?>
<ds:datastoreItem xmlns:ds="http://schemas.openxmlformats.org/officeDocument/2006/customXml" ds:itemID="{22A36C8C-EE8A-45F9-982E-98F8EEE11B61}"/>
</file>

<file path=customXml/itemProps3.xml><?xml version="1.0" encoding="utf-8"?>
<ds:datastoreItem xmlns:ds="http://schemas.openxmlformats.org/officeDocument/2006/customXml" ds:itemID="{55B5011A-9AC1-42CE-82E4-F7DEEBD10492}"/>
</file>

<file path=docMetadata/LabelInfo.xml><?xml version="1.0" encoding="utf-8"?>
<clbl:labelList xmlns:clbl="http://schemas.microsoft.com/office/2020/mipLabelMetadata">
  <clbl:label id="{93200ce8-5757-4583-9346-2dc8b9b1d95e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TOGI</dc:creator>
  <cp:keywords/>
  <dc:description/>
  <cp:lastModifiedBy/>
  <cp:revision/>
  <dcterms:created xsi:type="dcterms:W3CDTF">2022-07-20T06:48:13Z</dcterms:created>
  <dcterms:modified xsi:type="dcterms:W3CDTF">2026-02-08T09:46:24Z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200ce8-5757-4583-9346-2dc8b9b1d95e_Enabled">
    <vt:lpwstr>true</vt:lpwstr>
  </property>
  <property fmtid="{D5CDD505-2E9C-101B-9397-08002B2CF9AE}" pid="3" name="MSIP_Label_93200ce8-5757-4583-9346-2dc8b9b1d95e_SetDate">
    <vt:lpwstr>2022-08-06T01:07:39Z</vt:lpwstr>
  </property>
  <property fmtid="{D5CDD505-2E9C-101B-9397-08002B2CF9AE}" pid="4" name="MSIP_Label_93200ce8-5757-4583-9346-2dc8b9b1d95e_Method">
    <vt:lpwstr>Privileged</vt:lpwstr>
  </property>
  <property fmtid="{D5CDD505-2E9C-101B-9397-08002B2CF9AE}" pid="5" name="MSIP_Label_93200ce8-5757-4583-9346-2dc8b9b1d95e_Name">
    <vt:lpwstr>93200ce8-5757-4583-9346-2dc8b9b1d95e</vt:lpwstr>
  </property>
  <property fmtid="{D5CDD505-2E9C-101B-9397-08002B2CF9AE}" pid="6" name="MSIP_Label_93200ce8-5757-4583-9346-2dc8b9b1d95e_SiteId">
    <vt:lpwstr>ea80952e-a476-42d4-aaf4-5457852b0f7e</vt:lpwstr>
  </property>
  <property fmtid="{D5CDD505-2E9C-101B-9397-08002B2CF9AE}" pid="7" name="MSIP_Label_93200ce8-5757-4583-9346-2dc8b9b1d95e_ActionId">
    <vt:lpwstr>771f58bc-4644-42e7-9401-0b5cf1ad78c1</vt:lpwstr>
  </property>
  <property fmtid="{D5CDD505-2E9C-101B-9397-08002B2CF9AE}" pid="8" name="MSIP_Label_93200ce8-5757-4583-9346-2dc8b9b1d95e_ContentBits">
    <vt:lpwstr>2</vt:lpwstr>
  </property>
  <property fmtid="{D5CDD505-2E9C-101B-9397-08002B2CF9AE}" pid="9" name="ContentTypeId">
    <vt:lpwstr>0x0101007DEA75FEB02E4840807BF3B397F42D68</vt:lpwstr>
  </property>
  <property fmtid="{D5CDD505-2E9C-101B-9397-08002B2CF9AE}" pid="10" name="MediaServiceImageTags">
    <vt:lpwstr/>
  </property>
</Properties>
</file>