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B52CAF2B-8E12-B742-83ED-E7B96CE3C6BA}" xr6:coauthVersionLast="47" xr6:coauthVersionMax="47" xr10:uidLastSave="{00000000-0000-0000-0000-000000000000}"/>
  <bookViews>
    <workbookView xWindow="2920" yWindow="1360" windowWidth="99100" windowHeight="23280" tabRatio="842" xr2:uid="{00000000-000D-0000-FFFF-FFFF00000000}"/>
  </bookViews>
  <sheets>
    <sheet name="SURFACE_LITHOLOGY" sheetId="17"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7" l="1"/>
  <c r="D7" i="17"/>
  <c r="E5" i="17"/>
  <c r="D5" i="17"/>
  <c r="E1" i="17"/>
  <c r="E6" i="17" s="1"/>
  <c r="D1" i="17"/>
  <c r="D6" i="17" s="1"/>
  <c r="D8" i="17" l="1"/>
  <c r="E8" i="17"/>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<sst xmlns="http://schemas.openxmlformats.org/spreadsheetml/2006/main" count="848" uniqueCount="245">
  <si>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</si>
  <si>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</si>
  <si>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</si>
  <si>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</si>
  <si>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</si>
  <si>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</si>
  <si>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</si>
  <si>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</si>
  <si>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</si>
  <si>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</si>
  <si>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</si>
  <si>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</si>
  <si>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</si>
  <si>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</si>
  <si>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</si>
  <si>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</si>
  <si>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</si>
  <si>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</si>
  <si>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</si>
  <si>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</si>
  <si>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</si>
  <si>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</si>
  <si>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</si>
  <si>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</si>
  <si>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</si>
  <si>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</si>
  <si>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</si>
  <si>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</si>
  <si>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</si>
  <si>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</si>
  <si>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</si>
  <si>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</si>
  <si>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</si>
  <si>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H0532</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</si>
  <si>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</si>
  <si>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</si>
  <si>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</si>
  <si>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</si>
  <si>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</si>
  <si>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</si>
  <si>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</si>
  <si>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</si>
  <si>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</si>
  <si>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</si>
  <si>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PERCENT</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</si>
  <si>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</si>
  <si>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</si>
  <si>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</si>
  <si>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</si>
  <si>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</si>
  <si>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</si>
  <si>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</si>
  <si>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</si>
  <si>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</si>
  <si>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</si>
  <si>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</si>
  <si>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</si>
  <si>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</si>
  <si>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</si>
  <si>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</si>
  <si>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</si>
  <si>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</si>
  <si>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</si>
  <si>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</si>
  <si>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</si>
  <si>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</si>
  <si>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</si>
  <si>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</si>
  <si>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</si>
  <si>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</si>
  <si>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</si>
  <si>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</si>
  <si>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</si>
  <si>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</si>
  <si>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</si>
  <si>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</si>
  <si>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</si>
  <si>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</si>
  <si>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</si>
  <si>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</si>
  <si>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</si>
  <si>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</si>
  <si>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</si>
  <si>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</si>
  <si>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</si>
  <si>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</si>
  <si>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</si>
  <si>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</si>
  <si>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</si>
  <si>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</si>
  <si>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</si>
  <si>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</si>
  <si>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</si>
  <si>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</si>
  <si>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</si>
  <si>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</si>
  <si>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</si>
  <si>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</si>
  <si>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</si>
  <si>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</si>
  <si>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</si>
  <si>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</si>
  <si>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</si>
  <si>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</si>
  <si>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</si>
  <si>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</si>
  <si>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</si>
  <si>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</si>
  <si>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</si>
  <si>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</si>
  <si>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</si>
  <si>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</si>
  <si>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</si>
  <si>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</si>
  <si>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</si>
  <si>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</si>
  <si>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</si>
  <si>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</si>
  <si>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</si>
  <si>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</si>
  <si>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</si>
  <si>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</si>
  <si>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</si>
  <si>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</si>
  <si>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</si>
  <si>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</si>
  <si>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</si>
  <si>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LOCATION_SURVEY_TYPE</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</si>
  <si>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</si>
  <si>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</si>
  <si>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</si>
  <si>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</si>
  <si>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</si>
  <si>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</si>
  <si>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</si>
  <si>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</si>
  <si>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</si>
  <si>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</si>
  <si>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</si>
  <si>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</si>
  <si>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</si>
  <si>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</si>
  <si>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</si>
  <si>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</si>
  <si>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</si>
  <si>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</si>
  <si>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</si>
  <si>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</si>
  <si>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</si>
  <si>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</si>
  <si>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</si>
  <si>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</si>
  <si>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</si>
  <si>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</si>
  <si>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</si>
  <si>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</si>
  <si>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</si>
  <si>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</si>
  <si>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</si>
  <si>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</si>
  <si>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</si>
  <si>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</si>
  <si>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</si>
  <si>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</si>
  <si>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</si>
  <si>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</si>
  <si>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</si>
  <si>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</si>
  <si>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</si>
  <si>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</si>
  <si>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</si>
  <si>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</si>
  <si>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</si>
  <si>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</si>
  <si>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GPS</t>
  </si>
  <si>
    <t>SAMPLE PREPARATION CODE: The code used by the laboratory to index the specific procedure used to prepare the sample for analysis.</t>
  </si>
  <si>
    <t>COLOUR</t>
  </si>
  <si>
    <t>GRAIN_SIZE</t>
  </si>
  <si>
    <t>TEXTURE</t>
  </si>
  <si>
    <t>WEATHERING</t>
  </si>
  <si>
    <t>STRUCTURE</t>
  </si>
  <si>
    <t>ALTERATION MINERAL: The principal alteration mineral overprinting the primary rock type.</t>
  </si>
  <si>
    <t>ALTERATION MINERAL: The secondary alteration mineral overprinting the primary rock type.</t>
  </si>
  <si>
    <t>VEIN_PERCENT</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</si>
  <si>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</si>
  <si>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</si>
  <si>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</si>
  <si>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</si>
  <si>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</si>
  <si>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</si>
  <si>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</si>
  <si>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</si>
  <si>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</si>
  <si>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</si>
  <si>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</si>
  <si>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Qz</t>
  </si>
  <si>
    <t>Y*</t>
  </si>
  <si>
    <t>ELEVATION</t>
  </si>
  <si>
    <t>STRONGLY WEATHERED</t>
  </si>
  <si>
    <t>COLOUR_SHADE</t>
  </si>
  <si>
    <t>TMO</t>
  </si>
  <si>
    <t>H0900</t>
  </si>
  <si>
    <t xml:space="preserve">LOCATION SURVEY TYPE: Type of tool or equipment used to acquire the collar Location Survey (e.g. GPS, Theodolite). </t>
  </si>
  <si>
    <t>ELEVATION: Elevation of the sampling point. It is mandatory to report this in metres with elevation referenced to Australian Height Datum (AHD).</t>
  </si>
  <si>
    <t>ALT_TYPE</t>
  </si>
  <si>
    <t>ALT_INTENSITY</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</si>
  <si>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</si>
  <si>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</si>
  <si>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</si>
  <si>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</si>
  <si>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</si>
  <si>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SS12345</t>
  </si>
  <si>
    <t>123456</t>
  </si>
  <si>
    <t>KAOLINITIC ALTERATION</t>
  </si>
  <si>
    <t>MODERATE</t>
  </si>
  <si>
    <t>COLLECTION_DATE</t>
  </si>
  <si>
    <t>COLOUR SHADE: Descriptive qualifier for the colour of the specified rock type e.g. dark, light, graded, uneven, mottled. Free text</t>
  </si>
  <si>
    <t>mottled</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</si>
  <si>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</si>
  <si>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</si>
  <si>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</si>
  <si>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</si>
  <si>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</si>
  <si>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</si>
  <si>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</si>
  <si>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</si>
  <si>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</si>
  <si>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</si>
  <si>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</si>
  <si>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</si>
  <si>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</si>
  <si>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</si>
  <si>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</si>
  <si>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</si>
  <si>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</si>
  <si>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</si>
  <si>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</si>
  <si>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</si>
  <si>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</si>
  <si>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</si>
  <si>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</si>
  <si>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COLLECTION DATE: The date that the sample was collected. It is mandatory to report this in DD-MM-YYYY format.</t>
  </si>
  <si>
    <t>CREAM</t>
  </si>
  <si>
    <t>SS12346</t>
  </si>
  <si>
    <t>123457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</si>
</sst>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81">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0" fillId="0" borderId="4" xfId="0" applyBorder="1" applyAlignment="1">
      <alignment horizont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14" fontId="0" fillId="0" borderId="0" xfId="0" applyNumberFormat="1"/>
    <xf numFmtId="49" fontId="10" fillId="0" borderId="4" xfId="0" applyNumberFormat="1" applyFont="1" applyBorder="1" applyAlignment="1">
      <alignment horizontal="center"/>
    </xf>
    <xf numFmtId="49" fontId="0" fillId="0" borderId="4" xfId="0" applyNumberFormat="1" applyBorder="1" applyAlignment="1">
      <alignment horizontal="center"/>
    </xf>
    <xf numFmtId="167" fontId="10" fillId="0" borderId="4" xfId="0" applyNumberFormat="1" applyFont="1" applyBorder="1" applyAlignment="1">
      <alignment horizontal="center"/>
    </xf>
    <xf numFmtId="14" fontId="10" fillId="0" borderId="4" xfId="0" applyNumberFormat="1" applyFont="1" applyBorder="1" applyAlignment="1">
      <alignment horizontal="center"/>
    </xf>
    <xf numFmtId="14" fontId="0" fillId="0" borderId="4" xfId="0" applyNumberFormat="1" applyBorder="1" applyAlignment="1">
      <alignment horizontal="center"/>
    </xf>
    <xf numFmtId="0" fontId="10" fillId="0" borderId="9" xfId="0" applyFont="1" applyBorder="1" applyAlignment="1">
      <alignment horizontal="center" vertical="center" wrapText="1"/>
    </xf>
    <xf numFmtId="0" fontId="9" fillId="0" borderId="9" xfId="0" applyFont="1" applyBorder="1" applyAlignment="1">
      <alignment horizontal="center" vertical="center" wrapText="1"/>
    </xf>
    <xf numFmtId="0" fontId="9" fillId="2" borderId="4" xfId="0" applyFont="1" applyFill="1" applyBorder="1"/>
    <xf numFmtId="0" fontId="9" fillId="0" borderId="4" xfId="0" applyFont="1" applyBorder="1" applyAlignment="1">
      <alignment horizontal="center"/>
    </xf>
    <xf numFmtId="49" fontId="9" fillId="0" borderId="4" xfId="0" applyNumberFormat="1" applyFont="1" applyBorder="1" applyAlignment="1">
      <alignment horizontal="center"/>
    </xf>
    <xf numFmtId="167" fontId="9" fillId="0" borderId="4" xfId="0" applyNumberFormat="1" applyFont="1" applyBorder="1" applyAlignment="1">
      <alignment horizontal="center"/>
    </xf>
    <xf numFmtId="49" fontId="9" fillId="0" borderId="4" xfId="0" applyNumberFormat="1" applyFont="1" applyBorder="1" applyAlignment="1" applyProtection="1">
      <alignment horizontal="center" vertical="center"/>
      <protection locked="0"/>
    </xf>
    <xf numFmtId="14"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cellXfs>
  <cellStyles count="1">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tabSelected="1" zoomScale="120" zoomScaleNormal="120" workbookViewId="0">
      <selection activeCell="D11" sqref="D11"/>
    </sheetView>
  </sheetViews>
  <sheetFormatPr baseColWidth="10" defaultColWidth="8.83203125" defaultRowHeight="15" outlineLevelRow="1" x14ac:dyDescent="0.2"/>
  <cols>
    <col min="1" max="34" width="30.83203125" customWidth="1"/>
  </cols>
  <sheetData>
    <row r="1" spans="1:34" ht="25.25" customHeight="1" x14ac:dyDescent="0.2">
      <c r="A1" s="1" t="s">
        <v>0</v>
      </c>
      <c r="B1" s="55" t="s">
        <v>63</v>
      </c>
      <c r="C1" s="55" t="s">
        <v>208</v>
      </c>
      <c r="D1" s="55" t="str">
        <f>IF(ISNUMBER(SEARCH("D",#REF!)),"LONGITUDE","EASTING")</f>
        <v>EASTING</v>
      </c>
      <c r="E1" s="55" t="str">
        <f>IF(ISNUMBER(SEARCH("D",#REF!)),"LATITUDE","NORTHING")</f>
        <v>NORTHING</v>
      </c>
      <c r="F1" s="55" t="s">
        <v>197</v>
      </c>
      <c r="G1" s="55" t="s">
        <v>127</v>
      </c>
      <c r="H1" s="55" t="s">
        <v>215</v>
      </c>
      <c r="I1" s="55" t="s">
        <v>179</v>
      </c>
      <c r="J1" s="55" t="s">
        <v>176</v>
      </c>
      <c r="K1" s="55" t="s">
        <v>199</v>
      </c>
      <c r="L1" s="55" t="s">
        <v>222</v>
      </c>
      <c r="M1" s="55" t="s">
        <v>224</v>
      </c>
      <c r="N1" s="55" t="s">
        <v>223</v>
      </c>
      <c r="O1" s="55" t="s">
        <v>225</v>
      </c>
      <c r="P1" s="55" t="s">
        <v>226</v>
      </c>
      <c r="Q1" s="55" t="s">
        <v>227</v>
      </c>
      <c r="R1" s="55" t="s">
        <v>228</v>
      </c>
      <c r="S1" s="55" t="s">
        <v>230</v>
      </c>
      <c r="T1" s="55" t="s">
        <v>229</v>
      </c>
      <c r="U1" s="55" t="s">
        <v>231</v>
      </c>
      <c r="V1" s="55" t="s">
        <v>204</v>
      </c>
      <c r="W1" s="55" t="s">
        <v>205</v>
      </c>
      <c r="X1" s="55" t="s">
        <v>232</v>
      </c>
      <c r="Y1" s="55" t="s">
        <v>233</v>
      </c>
      <c r="Z1" s="55" t="s">
        <v>234</v>
      </c>
      <c r="AA1" s="55" t="s">
        <v>235</v>
      </c>
      <c r="AB1" s="55" t="s">
        <v>191</v>
      </c>
      <c r="AC1" s="55" t="s">
        <v>192</v>
      </c>
      <c r="AD1" s="55" t="s">
        <v>183</v>
      </c>
      <c r="AE1" s="55" t="s">
        <v>180</v>
      </c>
      <c r="AF1" s="55" t="s">
        <v>178</v>
      </c>
      <c r="AG1" s="55" t="s">
        <v>177</v>
      </c>
      <c r="AH1" s="55" t="s">
        <v>1</v>
      </c>
    </row>
    <row r="2" spans="1:34" ht="25.25" customHeight="1" outlineLevel="1" x14ac:dyDescent="0.2">
      <c r="A2" s="10" t="s">
        <v>17</v>
      </c>
      <c r="B2" s="60" t="s">
        <v>32</v>
      </c>
      <c r="C2" s="60"/>
      <c r="D2" s="60" t="s">
        <v>32</v>
      </c>
      <c r="E2" s="60" t="s">
        <v>32</v>
      </c>
      <c r="F2" s="60" t="s">
        <v>32</v>
      </c>
      <c r="G2" s="60" t="s">
        <v>33</v>
      </c>
      <c r="H2" s="60" t="s">
        <v>153</v>
      </c>
      <c r="I2" s="60" t="s">
        <v>32</v>
      </c>
      <c r="J2" s="60" t="s">
        <v>32</v>
      </c>
      <c r="K2" s="60" t="s">
        <v>32</v>
      </c>
      <c r="L2" s="60" t="s">
        <v>32</v>
      </c>
      <c r="M2" s="60" t="s">
        <v>32</v>
      </c>
      <c r="N2" s="60" t="s">
        <v>32</v>
      </c>
      <c r="O2" s="60" t="s">
        <v>32</v>
      </c>
      <c r="P2" s="60" t="s">
        <v>32</v>
      </c>
      <c r="Q2" s="60" t="s">
        <v>32</v>
      </c>
      <c r="R2" s="60" t="s">
        <v>32</v>
      </c>
      <c r="S2" s="60" t="s">
        <v>32</v>
      </c>
      <c r="T2" s="60" t="s">
        <v>32</v>
      </c>
      <c r="U2" s="60" t="s">
        <v>32</v>
      </c>
      <c r="V2" s="60" t="s">
        <v>32</v>
      </c>
      <c r="W2" s="60" t="s">
        <v>32</v>
      </c>
      <c r="X2" s="60" t="s">
        <v>32</v>
      </c>
      <c r="Y2" s="60" t="s">
        <v>32</v>
      </c>
      <c r="Z2" s="60" t="s">
        <v>32</v>
      </c>
      <c r="AA2" s="60" t="s">
        <v>32</v>
      </c>
      <c r="AB2" s="60" t="s">
        <v>32</v>
      </c>
      <c r="AC2" s="60" t="s">
        <v>32</v>
      </c>
      <c r="AD2" s="60" t="s">
        <v>32</v>
      </c>
      <c r="AE2" s="60" t="s">
        <v>32</v>
      </c>
      <c r="AF2" s="60" t="s">
        <v>32</v>
      </c>
      <c r="AG2" s="60" t="s">
        <v>32</v>
      </c>
      <c r="AH2" s="60" t="s">
        <v>201</v>
      </c>
    </row>
    <row r="3" spans="1:34" ht="25.25" customHeight="1" outlineLevel="1" x14ac:dyDescent="0.2">
      <c r="A3" s="13" t="s">
        <v>2</v>
      </c>
      <c r="B3" s="57" t="s">
        <v>196</v>
      </c>
      <c r="C3" s="57" t="s">
        <v>196</v>
      </c>
      <c r="D3" s="57" t="s">
        <v>3</v>
      </c>
      <c r="E3" s="57" t="s">
        <v>3</v>
      </c>
      <c r="F3" s="57"/>
      <c r="G3" s="57" t="s">
        <v>3</v>
      </c>
      <c r="H3" s="57" t="s">
        <v>3</v>
      </c>
      <c r="I3" s="57"/>
      <c r="J3" s="57"/>
      <c r="K3" s="57"/>
      <c r="L3" s="57" t="s">
        <v>3</v>
      </c>
      <c r="M3" s="57"/>
      <c r="N3" s="57" t="s">
        <v>196</v>
      </c>
      <c r="O3" s="57"/>
      <c r="P3" s="57"/>
      <c r="Q3" s="57"/>
      <c r="R3" s="57"/>
      <c r="S3" s="57"/>
      <c r="T3" s="57"/>
      <c r="U3" s="57"/>
      <c r="V3" s="57" t="s">
        <v>196</v>
      </c>
      <c r="W3" s="57" t="s">
        <v>196</v>
      </c>
      <c r="X3" s="57"/>
      <c r="Y3" s="57"/>
      <c r="Z3" s="57"/>
      <c r="AA3" s="57"/>
      <c r="AB3" s="57"/>
      <c r="AC3" s="57"/>
      <c r="AD3" s="57"/>
      <c r="AE3" s="57"/>
      <c r="AF3" s="57"/>
      <c r="AG3" s="57"/>
      <c r="AH3" s="57"/>
    </row>
    <row r="4" spans="1:34" ht="25.25" customHeight="1" outlineLevel="1" x14ac:dyDescent="0.2">
      <c r="A4" s="4" t="s">
        <v>4</v>
      </c>
      <c r="B4" s="58" t="s">
        <v>5</v>
      </c>
      <c r="C4" s="58" t="s">
        <v>5</v>
      </c>
      <c r="D4" s="58" t="s">
        <v>7</v>
      </c>
      <c r="E4" s="58" t="s">
        <v>7</v>
      </c>
      <c r="F4" s="58" t="s">
        <v>7</v>
      </c>
      <c r="G4" s="58" t="s">
        <v>5</v>
      </c>
      <c r="H4" s="58" t="s">
        <v>6</v>
      </c>
      <c r="I4" s="58" t="s">
        <v>5</v>
      </c>
      <c r="J4" s="58" t="s">
        <v>5</v>
      </c>
      <c r="K4" s="58" t="s">
        <v>5</v>
      </c>
      <c r="L4" s="58" t="s">
        <v>5</v>
      </c>
      <c r="M4" s="58" t="s">
        <v>7</v>
      </c>
      <c r="N4" s="58" t="s">
        <v>5</v>
      </c>
      <c r="O4" s="58" t="s">
        <v>7</v>
      </c>
      <c r="P4" s="58" t="s">
        <v>5</v>
      </c>
      <c r="Q4" s="58" t="s">
        <v>7</v>
      </c>
      <c r="R4" s="58" t="s">
        <v>5</v>
      </c>
      <c r="S4" s="58" t="s">
        <v>7</v>
      </c>
      <c r="T4" s="58" t="s">
        <v>5</v>
      </c>
      <c r="U4" s="58" t="s">
        <v>7</v>
      </c>
      <c r="V4" s="58" t="s">
        <v>5</v>
      </c>
      <c r="W4" s="58" t="s">
        <v>5</v>
      </c>
      <c r="X4" s="58" t="s">
        <v>5</v>
      </c>
      <c r="Y4" s="58" t="s">
        <v>7</v>
      </c>
      <c r="Z4" s="58" t="s">
        <v>5</v>
      </c>
      <c r="AA4" s="58" t="s">
        <v>7</v>
      </c>
      <c r="AB4" s="58" t="s">
        <v>5</v>
      </c>
      <c r="AC4" s="58" t="s">
        <v>110</v>
      </c>
      <c r="AD4" s="58" t="s">
        <v>7</v>
      </c>
      <c r="AE4" s="58" t="s">
        <v>5</v>
      </c>
      <c r="AF4" s="58" t="s">
        <v>5</v>
      </c>
      <c r="AG4" s="58" t="s">
        <v>5</v>
      </c>
      <c r="AH4" s="58" t="s">
        <v>5</v>
      </c>
    </row>
    <row r="5" spans="1:34" ht="25.25" customHeight="1" outlineLevel="1" x14ac:dyDescent="0.2">
      <c r="A5" s="4" t="s">
        <v>8</v>
      </c>
      <c r="B5" s="58">
        <v>40</v>
      </c>
      <c r="C5" s="58">
        <v>40</v>
      </c>
      <c r="D5" s="58" t="str">
        <f>IF($I$1="EASTING","10,5","14,9")</f>
        <v>14,9</v>
      </c>
      <c r="E5" s="58" t="str">
        <f>IF($J$1="NORTHING","10,5","14,9")</f>
        <v>14,9</v>
      </c>
      <c r="F5" s="58" t="s">
        <v>9</v>
      </c>
      <c r="G5" s="58">
        <v>40</v>
      </c>
      <c r="H5" s="58" t="s">
        <v>6</v>
      </c>
      <c r="I5" s="58">
        <v>1</v>
      </c>
      <c r="J5" s="58">
        <v>8</v>
      </c>
      <c r="K5" s="58">
        <v>40</v>
      </c>
      <c r="L5" s="58">
        <v>40</v>
      </c>
      <c r="M5" s="58" t="s">
        <v>9</v>
      </c>
      <c r="N5" s="58">
        <v>40</v>
      </c>
      <c r="O5" s="58" t="s">
        <v>9</v>
      </c>
      <c r="P5" s="58">
        <v>40</v>
      </c>
      <c r="Q5" s="58" t="s">
        <v>9</v>
      </c>
      <c r="R5" s="58">
        <v>40</v>
      </c>
      <c r="S5" s="58" t="s">
        <v>9</v>
      </c>
      <c r="T5" s="58">
        <v>40</v>
      </c>
      <c r="U5" s="58" t="s">
        <v>9</v>
      </c>
      <c r="V5" s="58">
        <v>40</v>
      </c>
      <c r="W5" s="58">
        <v>40</v>
      </c>
      <c r="X5" s="58">
        <v>40</v>
      </c>
      <c r="Y5" s="58" t="s">
        <v>9</v>
      </c>
      <c r="Z5" s="58">
        <v>40</v>
      </c>
      <c r="AA5" s="58" t="s">
        <v>9</v>
      </c>
      <c r="AB5" s="58">
        <v>40</v>
      </c>
      <c r="AC5" s="58">
        <v>255</v>
      </c>
      <c r="AD5" s="58" t="s">
        <v>9</v>
      </c>
      <c r="AE5" s="58">
        <v>40</v>
      </c>
      <c r="AF5" s="58">
        <v>40</v>
      </c>
      <c r="AG5" s="58">
        <v>40</v>
      </c>
      <c r="AH5" s="58">
        <v>2000</v>
      </c>
    </row>
    <row r="6" spans="1:34" ht="25.25" customHeight="1" outlineLevel="1" x14ac:dyDescent="0.2">
      <c r="A6" s="4" t="s">
        <v>10</v>
      </c>
      <c r="B6" s="58" t="s">
        <v>11</v>
      </c>
      <c r="C6" s="58" t="s">
        <v>11</v>
      </c>
      <c r="D6" s="58" t="str">
        <f>IF($D$1="EASTING","METRES","DECIMAL DEGREES")</f>
        <v>METRES</v>
      </c>
      <c r="E6" s="58" t="str">
        <f>IF($E$1="NORTHING","METRES","DECIMAL DEGREES")</f>
        <v>METRES</v>
      </c>
      <c r="F6" s="58" t="s">
        <v>12</v>
      </c>
      <c r="G6" s="58" t="s">
        <v>11</v>
      </c>
      <c r="H6" s="58" t="s">
        <v>124</v>
      </c>
      <c r="I6" s="58" t="s">
        <v>11</v>
      </c>
      <c r="J6" s="58" t="s">
        <v>11</v>
      </c>
      <c r="K6" s="58" t="s">
        <v>11</v>
      </c>
      <c r="L6" s="58" t="s">
        <v>11</v>
      </c>
      <c r="M6" s="58" t="s">
        <v>44</v>
      </c>
      <c r="N6" s="58" t="s">
        <v>11</v>
      </c>
      <c r="O6" s="58" t="s">
        <v>44</v>
      </c>
      <c r="P6" s="58" t="s">
        <v>11</v>
      </c>
      <c r="Q6" s="58" t="s">
        <v>44</v>
      </c>
      <c r="R6" s="58" t="s">
        <v>11</v>
      </c>
      <c r="S6" s="58" t="s">
        <v>44</v>
      </c>
      <c r="T6" s="58" t="s">
        <v>11</v>
      </c>
      <c r="U6" s="58" t="s">
        <v>44</v>
      </c>
      <c r="V6" s="58" t="s">
        <v>11</v>
      </c>
      <c r="W6" s="58" t="s">
        <v>11</v>
      </c>
      <c r="X6" s="58" t="s">
        <v>11</v>
      </c>
      <c r="Y6" s="58" t="s">
        <v>44</v>
      </c>
      <c r="Z6" s="58" t="s">
        <v>11</v>
      </c>
      <c r="AA6" s="58" t="s">
        <v>44</v>
      </c>
      <c r="AB6" s="58" t="s">
        <v>11</v>
      </c>
      <c r="AC6" s="58" t="s">
        <v>11</v>
      </c>
      <c r="AD6" s="58" t="s">
        <v>44</v>
      </c>
      <c r="AE6" s="58" t="s">
        <v>11</v>
      </c>
      <c r="AF6" s="58" t="s">
        <v>11</v>
      </c>
      <c r="AG6" s="58" t="s">
        <v>11</v>
      </c>
      <c r="AH6" s="58" t="s">
        <v>11</v>
      </c>
    </row>
    <row r="7" spans="1:34" ht="25.25" customHeight="1" outlineLevel="1" x14ac:dyDescent="0.2">
      <c r="A7" s="4" t="s">
        <v>13</v>
      </c>
      <c r="B7" s="58" t="s">
        <v>11</v>
      </c>
      <c r="C7" s="58" t="s">
        <v>11</v>
      </c>
      <c r="D7" s="58">
        <f>IF($I$1="EASTING",2,6)</f>
        <v>6</v>
      </c>
      <c r="E7" s="58">
        <f>IF($J$1="NORTHING","2",6)</f>
        <v>6</v>
      </c>
      <c r="F7" s="58">
        <v>1</v>
      </c>
      <c r="G7" s="58" t="s">
        <v>11</v>
      </c>
      <c r="H7" s="58" t="s">
        <v>11</v>
      </c>
      <c r="I7" s="58" t="s">
        <v>11</v>
      </c>
      <c r="J7" s="58" t="s">
        <v>11</v>
      </c>
      <c r="K7" s="58" t="s">
        <v>11</v>
      </c>
      <c r="L7" s="58" t="s">
        <v>11</v>
      </c>
      <c r="M7" s="58">
        <v>0</v>
      </c>
      <c r="N7" s="58" t="s">
        <v>11</v>
      </c>
      <c r="O7" s="58">
        <v>0</v>
      </c>
      <c r="P7" s="58" t="s">
        <v>11</v>
      </c>
      <c r="Q7" s="58">
        <v>0</v>
      </c>
      <c r="R7" s="58" t="s">
        <v>11</v>
      </c>
      <c r="S7" s="58">
        <v>0</v>
      </c>
      <c r="T7" s="58" t="s">
        <v>11</v>
      </c>
      <c r="U7" s="58">
        <v>0</v>
      </c>
      <c r="V7" s="58" t="s">
        <v>11</v>
      </c>
      <c r="W7" s="58" t="s">
        <v>11</v>
      </c>
      <c r="X7" s="58" t="s">
        <v>11</v>
      </c>
      <c r="Y7" s="58">
        <v>0</v>
      </c>
      <c r="Z7" s="58" t="s">
        <v>11</v>
      </c>
      <c r="AA7" s="58">
        <v>0</v>
      </c>
      <c r="AB7" s="58" t="s">
        <v>11</v>
      </c>
      <c r="AC7" s="58" t="s">
        <v>11</v>
      </c>
      <c r="AD7" s="58">
        <v>0</v>
      </c>
      <c r="AE7" s="58" t="s">
        <v>11</v>
      </c>
      <c r="AF7" s="58" t="s">
        <v>11</v>
      </c>
      <c r="AG7" s="58" t="s">
        <v>11</v>
      </c>
      <c r="AH7" s="58" t="s">
        <v>11</v>
      </c>
    </row>
    <row r="8" spans="1:34" ht="200" customHeight="1" outlineLevel="1" x14ac:dyDescent="0.2">
      <c r="A8" s="14" t="s">
        <v>14</v>
      </c>
      <c r="B8" s="59" t="s">
        <v>210</v>
      </c>
      <c r="C8" s="59" t="s">
        <v>209</v>
      </c>
      <c r="D8" s="59" t="str">
        <f>IF($D$1="EASTING","EASTING: X offet from the UTM zone point of origin in metres","LONGITUDE: Angular distance in decimal degrees, east or west of the prime meridian. A negative value represents a west longitude.")</f>
        <v>EASTING: X offet from the UTM zone point of origin in metres</v>
      </c>
      <c r="E8" s="59" t="str">
        <f>IF($E$1="NORTHING","NORTHING: Y offet from the UTM zone point of origin in metres","LATITUDE: Angular distance in decimal degrees, north or south of the equator. A negative value represents a south latitude.")</f>
        <v>NORTHING: Y offet from the UTM zone point of origin in metres</v>
      </c>
      <c r="F8" s="59" t="s">
        <v>203</v>
      </c>
      <c r="G8" s="59" t="s">
        <v>202</v>
      </c>
      <c r="H8" s="59" t="s">
        <v>241</v>
      </c>
      <c r="I8" s="59" t="s">
        <v>188</v>
      </c>
      <c r="J8" s="59" t="s">
        <v>184</v>
      </c>
      <c r="K8" s="59" t="s">
        <v>216</v>
      </c>
      <c r="L8" s="59" t="s">
        <v>220</v>
      </c>
      <c r="M8" s="59" t="s">
        <v>218</v>
      </c>
      <c r="N8" s="59" t="s">
        <v>221</v>
      </c>
      <c r="O8" s="59" t="s">
        <v>219</v>
      </c>
      <c r="P8" s="59" t="s">
        <v>240</v>
      </c>
      <c r="Q8" s="59" t="s">
        <v>186</v>
      </c>
      <c r="R8" s="59" t="s">
        <v>239</v>
      </c>
      <c r="S8" s="59" t="s">
        <v>186</v>
      </c>
      <c r="T8" s="59" t="s">
        <v>238</v>
      </c>
      <c r="U8" s="59" t="s">
        <v>186</v>
      </c>
      <c r="V8" s="59" t="s">
        <v>207</v>
      </c>
      <c r="W8" s="59" t="s">
        <v>206</v>
      </c>
      <c r="X8" s="59" t="s">
        <v>181</v>
      </c>
      <c r="Y8" s="59" t="s">
        <v>237</v>
      </c>
      <c r="Z8" s="59" t="s">
        <v>182</v>
      </c>
      <c r="AA8" s="59" t="s">
        <v>236</v>
      </c>
      <c r="AB8" s="59" t="s">
        <v>193</v>
      </c>
      <c r="AC8" s="59" t="s">
        <v>194</v>
      </c>
      <c r="AD8" s="59" t="s">
        <v>185</v>
      </c>
      <c r="AE8" s="59" t="s">
        <v>190</v>
      </c>
      <c r="AF8" s="59" t="s">
        <v>189</v>
      </c>
      <c r="AG8" s="59" t="s">
        <v>187</v>
      </c>
      <c r="AH8" s="59" t="s">
        <v>15</v>
      </c>
    </row>
    <row r="9" spans="1:34" s="64" customFormat="1" ht="16" x14ac:dyDescent="0.2">
      <c r="A9" s="63"/>
      <c r="B9" s="62" t="s">
        <v>211</v>
      </c>
      <c r="C9" s="62"/>
      <c r="D9" s="67" t="s">
        <v>212</v>
      </c>
      <c r="E9" s="69">
        <v>1234567</v>
      </c>
      <c r="F9" s="69">
        <v>200</v>
      </c>
      <c r="G9" s="61" t="s">
        <v>174</v>
      </c>
      <c r="H9" s="70">
        <v>36526</v>
      </c>
      <c r="I9" s="65" t="s">
        <v>198</v>
      </c>
      <c r="J9" s="65" t="s">
        <v>242</v>
      </c>
      <c r="K9" s="72" t="s">
        <v>217</v>
      </c>
      <c r="L9" s="67" t="s">
        <v>200</v>
      </c>
      <c r="M9" s="65">
        <v>100</v>
      </c>
      <c r="N9" s="67" t="s">
        <v>200</v>
      </c>
      <c r="O9" s="65"/>
      <c r="P9" s="65" t="s">
        <v>195</v>
      </c>
      <c r="Q9" s="65">
        <v>25</v>
      </c>
      <c r="R9" s="65"/>
      <c r="S9" s="65"/>
      <c r="T9" s="65"/>
      <c r="U9" s="65"/>
      <c r="V9" s="65" t="s">
        <v>213</v>
      </c>
      <c r="W9" s="65" t="s">
        <v>214</v>
      </c>
      <c r="X9" s="65" t="s">
        <v>195</v>
      </c>
      <c r="Y9" s="65"/>
      <c r="Z9" s="65"/>
      <c r="AA9" s="65"/>
      <c r="AB9" s="65"/>
      <c r="AC9" s="65"/>
      <c r="AD9" s="65"/>
      <c r="AE9" s="65"/>
      <c r="AF9" s="65"/>
      <c r="AG9" s="65"/>
      <c r="AH9" s="65"/>
    </row>
    <row r="10" spans="1:34" ht="16" x14ac:dyDescent="0.2">
      <c r="A10" s="74"/>
      <c r="B10" s="75" t="s">
        <v>243</v>
      </c>
      <c r="C10" s="75"/>
      <c r="D10" s="76" t="s">
        <v>244</v>
      </c>
      <c r="E10" s="77">
        <v>1234567</v>
      </c>
      <c r="F10" s="77">
        <v>200</v>
      </c>
      <c r="G10" s="78" t="s">
        <v>174</v>
      </c>
      <c r="H10" s="79">
        <v>36526</v>
      </c>
      <c r="I10" s="80" t="s">
        <v>198</v>
      </c>
      <c r="J10" s="80" t="s">
        <v>242</v>
      </c>
      <c r="K10" s="73" t="s">
        <v>217</v>
      </c>
      <c r="L10" s="76" t="s">
        <v>200</v>
      </c>
      <c r="M10" s="80">
        <v>100</v>
      </c>
      <c r="N10" s="76" t="s">
        <v>200</v>
      </c>
      <c r="O10" s="80"/>
      <c r="P10" s="80" t="s">
        <v>195</v>
      </c>
      <c r="Q10" s="80">
        <v>25</v>
      </c>
      <c r="R10" s="80"/>
      <c r="S10" s="80"/>
      <c r="T10" s="80"/>
      <c r="U10" s="80"/>
      <c r="V10" s="80" t="s">
        <v>213</v>
      </c>
      <c r="W10" s="80" t="s">
        <v>214</v>
      </c>
      <c r="X10" s="80" t="s">
        <v>195</v>
      </c>
      <c r="Y10" s="80"/>
      <c r="Z10" s="80"/>
      <c r="AA10" s="80"/>
      <c r="AB10" s="80"/>
      <c r="AC10" s="80"/>
      <c r="AD10" s="80"/>
      <c r="AE10" s="80"/>
      <c r="AF10" s="80"/>
      <c r="AG10" s="80"/>
      <c r="AH10" s="80"/>
    </row>
    <row r="11" spans="1:34" x14ac:dyDescent="0.2">
      <c r="A11" s="7"/>
      <c r="B11" s="56"/>
      <c r="C11" s="56"/>
      <c r="D11" s="56"/>
      <c r="E11" s="56"/>
      <c r="F11" s="56"/>
      <c r="G11" s="56"/>
      <c r="H11" s="71"/>
      <c r="I11" s="18"/>
      <c r="J11" s="18"/>
      <c r="K11" s="18"/>
      <c r="L11" s="68"/>
      <c r="M11" s="18"/>
      <c r="N11" s="68"/>
      <c r="O11" s="18"/>
      <c r="P11" s="18"/>
      <c r="Q11" s="18"/>
      <c r="R11" s="18"/>
      <c r="S11" s="18"/>
      <c r="T11" s="18"/>
      <c r="U11" s="18"/>
      <c r="V11" s="18"/>
      <c r="W11" s="18"/>
      <c r="X11" s="18"/>
      <c r="Y11" s="18"/>
      <c r="Z11" s="18"/>
      <c r="AA11" s="18"/>
      <c r="AB11" s="18"/>
      <c r="AC11" s="18"/>
      <c r="AD11" s="18"/>
      <c r="AE11" s="18"/>
      <c r="AF11" s="18"/>
      <c r="AG11" s="18"/>
      <c r="AH11" s="18"/>
    </row>
    <row r="12" spans="1:34" x14ac:dyDescent="0.2">
      <c r="A12" s="7"/>
      <c r="B12" s="56"/>
      <c r="C12" s="56"/>
      <c r="D12" s="56"/>
      <c r="E12" s="56"/>
      <c r="F12" s="56"/>
      <c r="G12" s="56"/>
      <c r="H12" s="71"/>
      <c r="I12" s="18"/>
      <c r="J12" s="18"/>
      <c r="K12" s="18"/>
      <c r="L12" s="68"/>
      <c r="M12" s="18"/>
      <c r="N12" s="68"/>
      <c r="O12" s="18"/>
      <c r="P12" s="18"/>
      <c r="Q12" s="18"/>
      <c r="R12" s="18"/>
      <c r="S12" s="18"/>
      <c r="T12" s="18"/>
      <c r="U12" s="18"/>
      <c r="V12" s="18"/>
      <c r="W12" s="18"/>
      <c r="X12" s="18"/>
      <c r="Y12" s="18"/>
      <c r="Z12" s="18"/>
      <c r="AA12" s="18"/>
      <c r="AB12" s="18"/>
      <c r="AC12" s="18"/>
      <c r="AD12" s="18"/>
      <c r="AE12" s="18"/>
      <c r="AF12" s="18"/>
      <c r="AG12" s="18"/>
      <c r="AH12" s="18"/>
    </row>
    <row r="13" spans="1:34" x14ac:dyDescent="0.2">
      <c r="A13" s="7"/>
      <c r="B13" s="56"/>
      <c r="C13" s="56"/>
      <c r="D13" s="56"/>
      <c r="E13" s="56"/>
      <c r="F13" s="56"/>
      <c r="G13" s="56"/>
      <c r="H13" s="71"/>
      <c r="I13" s="18"/>
      <c r="J13" s="18"/>
      <c r="K13" s="18"/>
      <c r="L13" s="68"/>
      <c r="M13" s="18"/>
      <c r="N13" s="68"/>
      <c r="O13" s="18"/>
      <c r="P13" s="18"/>
      <c r="Q13" s="18"/>
      <c r="R13" s="18"/>
      <c r="S13" s="18"/>
      <c r="T13" s="18"/>
      <c r="U13" s="18"/>
      <c r="V13" s="18"/>
      <c r="W13" s="18"/>
      <c r="X13" s="18"/>
      <c r="Y13" s="18"/>
      <c r="Z13" s="18"/>
      <c r="AA13" s="18"/>
      <c r="AB13" s="18"/>
      <c r="AC13" s="18"/>
      <c r="AD13" s="18"/>
      <c r="AE13" s="18"/>
      <c r="AF13" s="18"/>
      <c r="AG13" s="18"/>
      <c r="AH13" s="18"/>
    </row>
    <row r="14" spans="1:34" x14ac:dyDescent="0.2">
      <c r="A14" s="7"/>
      <c r="B14" s="56"/>
      <c r="C14" s="56"/>
      <c r="D14" s="56"/>
      <c r="E14" s="56"/>
      <c r="F14" s="56"/>
      <c r="G14" s="56"/>
      <c r="H14" s="71"/>
      <c r="I14" s="18"/>
      <c r="J14" s="18"/>
      <c r="K14" s="18"/>
      <c r="L14" s="68"/>
      <c r="M14" s="18"/>
      <c r="N14" s="68"/>
      <c r="O14" s="18"/>
      <c r="P14" s="18"/>
      <c r="Q14" s="18"/>
      <c r="R14" s="18"/>
      <c r="S14" s="18"/>
      <c r="T14" s="18"/>
      <c r="U14" s="18"/>
      <c r="V14" s="18"/>
      <c r="W14" s="18"/>
      <c r="X14" s="18"/>
      <c r="Y14" s="18"/>
      <c r="Z14" s="18"/>
      <c r="AA14" s="18"/>
      <c r="AB14" s="18"/>
      <c r="AC14" s="18"/>
      <c r="AD14" s="18"/>
      <c r="AE14" s="18"/>
      <c r="AF14" s="18"/>
      <c r="AG14" s="18"/>
      <c r="AH14" s="18"/>
    </row>
    <row r="15" spans="1:34" x14ac:dyDescent="0.2">
      <c r="A15" s="7"/>
      <c r="B15" s="56"/>
      <c r="C15" s="56"/>
      <c r="D15" s="56"/>
      <c r="E15" s="56"/>
      <c r="F15" s="56"/>
      <c r="G15" s="56"/>
      <c r="H15" s="71"/>
      <c r="I15" s="18"/>
      <c r="J15" s="18"/>
      <c r="K15" s="18"/>
      <c r="L15" s="68"/>
      <c r="M15" s="18"/>
      <c r="N15" s="68"/>
      <c r="O15" s="18"/>
      <c r="P15" s="18"/>
      <c r="Q15" s="18"/>
      <c r="R15" s="18"/>
      <c r="S15" s="18"/>
      <c r="T15" s="18"/>
      <c r="U15" s="18"/>
      <c r="V15" s="18"/>
      <c r="W15" s="18"/>
      <c r="X15" s="18"/>
      <c r="Y15" s="18"/>
      <c r="Z15" s="18"/>
      <c r="AA15" s="18"/>
      <c r="AB15" s="18"/>
      <c r="AC15" s="18"/>
      <c r="AD15" s="18"/>
      <c r="AE15" s="18"/>
      <c r="AF15" s="18"/>
      <c r="AG15" s="18"/>
      <c r="AH15" s="18"/>
    </row>
    <row r="16" spans="1:34" x14ac:dyDescent="0.2">
      <c r="A16" s="7"/>
      <c r="B16" s="56"/>
      <c r="C16" s="56"/>
      <c r="D16" s="56"/>
      <c r="E16" s="56"/>
      <c r="F16" s="56"/>
      <c r="G16" s="56"/>
      <c r="H16" s="71"/>
      <c r="I16" s="18"/>
      <c r="J16" s="18"/>
      <c r="K16" s="18"/>
      <c r="L16" s="68"/>
      <c r="M16" s="18"/>
      <c r="N16" s="68"/>
      <c r="O16" s="18"/>
      <c r="P16" s="18"/>
      <c r="Q16" s="18"/>
      <c r="R16" s="18"/>
      <c r="S16" s="18"/>
      <c r="T16" s="18"/>
      <c r="U16" s="18"/>
      <c r="V16" s="18"/>
      <c r="W16" s="18"/>
      <c r="X16" s="18"/>
      <c r="Y16" s="18"/>
      <c r="Z16" s="18"/>
      <c r="AA16" s="18"/>
      <c r="AB16" s="18"/>
      <c r="AC16" s="18"/>
      <c r="AD16" s="18"/>
      <c r="AE16" s="18"/>
      <c r="AF16" s="18"/>
      <c r="AG16" s="18"/>
      <c r="AH16" s="18"/>
    </row>
    <row r="17" spans="1:34" x14ac:dyDescent="0.2">
      <c r="A17" s="7"/>
      <c r="B17" s="56"/>
      <c r="C17" s="56"/>
      <c r="D17" s="56"/>
      <c r="E17" s="56"/>
      <c r="F17" s="56"/>
      <c r="G17" s="56"/>
      <c r="H17" s="71"/>
      <c r="I17" s="18"/>
      <c r="J17" s="18"/>
      <c r="K17" s="18"/>
      <c r="L17" s="68"/>
      <c r="M17" s="18"/>
      <c r="N17" s="68"/>
      <c r="O17" s="18"/>
      <c r="P17" s="18"/>
      <c r="Q17" s="18"/>
      <c r="R17" s="18"/>
      <c r="S17" s="18"/>
      <c r="T17" s="18"/>
      <c r="U17" s="18"/>
      <c r="V17" s="18"/>
      <c r="W17" s="18"/>
      <c r="X17" s="18"/>
      <c r="Y17" s="18"/>
      <c r="Z17" s="18"/>
      <c r="AA17" s="18"/>
      <c r="AB17" s="18"/>
      <c r="AC17" s="18"/>
      <c r="AD17" s="18"/>
      <c r="AE17" s="18"/>
      <c r="AF17" s="18"/>
      <c r="AG17" s="18"/>
      <c r="AH17" s="18"/>
    </row>
    <row r="18" spans="1:34" x14ac:dyDescent="0.2">
      <c r="H18" s="66"/>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J3 AI3:XFD3">
    <cfRule type="containsText" dxfId="12" priority="39" operator="containsText" text="Y">
      <formula>NOT(ISERROR(SEARCH("Y",A3)))</formula>
    </cfRule>
  </conditionalFormatting>
  <conditionalFormatting sqref="K3:AH3">
    <cfRule type="containsText" dxfId="11" priority="1" operator="containsText" text="Y">
      <formula>NOT(ISERROR(SEARCH("Y",K3)))</formula>
    </cfRule>
  </conditionalFormatting>
  <dataValidations count="9">
    <dataValidation type="decimal" allowBlank="1" showInputMessage="1" showErrorMessage="1" sqref="M9:M17 O9:O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N9:N17 L9:L17" xr:uid="{00000000-0002-0000-1200-000001000000}">
      <formula1>ROCK_TYPE</formula1>
    </dataValidation>
    <dataValidation type="list" allowBlank="1" showInputMessage="1" showErrorMessage="1" sqref="R9:R17 AB9:AB17 P9:P17 Z9:Z17 X9:X17 T9:T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G9:AG17" xr:uid="{00000000-0002-0000-1200-000004000000}">
      <formula1>GRAIN_SIZE</formula1>
    </dataValidation>
    <dataValidation type="list" allowBlank="1" showInputMessage="1" showErrorMessage="1" sqref="AF9:AF17" xr:uid="{00000000-0002-0000-1200-000005000000}">
      <formula1>TEXTURE</formula1>
    </dataValidation>
    <dataValidation type="list" allowBlank="1" showInputMessage="1" showErrorMessage="1" sqref="AE9:AE17" xr:uid="{00000000-0002-0000-1200-000006000000}">
      <formula1>STRUCTURE_LITH</formula1>
    </dataValidation>
    <dataValidation type="list" allowBlank="1" showInputMessage="1" showErrorMessage="1" sqref="K11:K17" xr:uid="{E87D506E-88C2-D148-80D9-DE036EA5B8C8}">
      <formula1>COLOUR</formula1>
    </dataValidation>
    <dataValidation type="list" allowBlank="1" showInputMessage="1" showErrorMessage="1" sqref="V9:V17 G9:G17" xr:uid="{00000000-0002-0000-1200-000007000000}">
      <formula1>#REF!</formula1>
    </dataValidation>
  </dataValidation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63</v>
      </c>
      <c r="D1" s="2" t="s">
        <v>94</v>
      </c>
      <c r="E1" s="2" t="s">
        <v>40</v>
      </c>
      <c r="F1" s="2" t="s">
        <v>41</v>
      </c>
      <c r="G1" s="2" t="s">
        <v>67</v>
      </c>
      <c r="H1" s="2" t="s">
        <v>122</v>
      </c>
      <c r="I1" s="2" t="s">
        <v>123</v>
      </c>
      <c r="J1" s="2" t="s">
        <v>96</v>
      </c>
      <c r="K1" s="40" t="s">
        <v>102</v>
      </c>
    </row>
    <row r="2" spans="1:11" ht="25.25" customHeight="1" x14ac:dyDescent="0.2">
      <c r="A2" s="10" t="s">
        <v>17</v>
      </c>
      <c r="B2" s="11" t="s">
        <v>32</v>
      </c>
      <c r="C2" s="11" t="s">
        <v>129</v>
      </c>
      <c r="D2" s="11" t="s">
        <v>132</v>
      </c>
      <c r="E2" s="11" t="s">
        <v>130</v>
      </c>
      <c r="F2" s="11" t="s">
        <v>131</v>
      </c>
      <c r="G2" s="11" t="s">
        <v>153</v>
      </c>
      <c r="H2" s="11" t="s">
        <v>133</v>
      </c>
      <c r="I2" s="11" t="s">
        <v>134</v>
      </c>
      <c r="J2" s="37" t="s">
        <v>101</v>
      </c>
      <c r="K2" s="41" t="s">
        <v>103</v>
      </c>
    </row>
    <row r="3" spans="1:11" ht="25.25" customHeight="1" outlineLevel="1" x14ac:dyDescent="0.2">
      <c r="A3" s="13" t="s">
        <v>2</v>
      </c>
      <c r="B3" s="3" t="s">
        <v>3</v>
      </c>
      <c r="C3" s="3" t="s">
        <v>3</v>
      </c>
      <c r="D3" s="3" t="s">
        <v>3</v>
      </c>
      <c r="E3" s="3" t="s">
        <v>3</v>
      </c>
      <c r="F3" s="3" t="s">
        <v>3</v>
      </c>
      <c r="G3" s="3" t="s">
        <v>3</v>
      </c>
      <c r="H3" s="3" t="s">
        <v>109</v>
      </c>
      <c r="I3" s="3"/>
      <c r="J3" s="45" t="s">
        <v>113</v>
      </c>
      <c r="K3" s="42" t="s">
        <v>114</v>
      </c>
    </row>
    <row r="4" spans="1:11" ht="25.25" customHeight="1" outlineLevel="1" x14ac:dyDescent="0.2">
      <c r="A4" s="4" t="s">
        <v>4</v>
      </c>
      <c r="B4" s="5" t="s">
        <v>5</v>
      </c>
      <c r="C4" s="5" t="s">
        <v>5</v>
      </c>
      <c r="D4" s="5" t="s">
        <v>5</v>
      </c>
      <c r="E4" s="5" t="s">
        <v>7</v>
      </c>
      <c r="F4" s="5" t="s">
        <v>7</v>
      </c>
      <c r="G4" s="5" t="s">
        <v>6</v>
      </c>
      <c r="H4" s="5" t="s">
        <v>5</v>
      </c>
      <c r="I4" s="5" t="s">
        <v>5</v>
      </c>
      <c r="J4" s="38" t="s">
        <v>99</v>
      </c>
      <c r="K4" s="43">
        <v>0.01</v>
      </c>
    </row>
    <row r="5" spans="1:11" ht="25.25" customHeight="1" outlineLevel="1" x14ac:dyDescent="0.2">
      <c r="A5" s="4" t="s">
        <v>8</v>
      </c>
      <c r="B5" s="5">
        <v>255</v>
      </c>
      <c r="C5" s="5">
        <v>40</v>
      </c>
      <c r="D5" s="5">
        <v>255</v>
      </c>
      <c r="E5" s="5" t="s">
        <v>37</v>
      </c>
      <c r="F5" s="5" t="s">
        <v>37</v>
      </c>
      <c r="G5" s="5" t="s">
        <v>6</v>
      </c>
      <c r="H5" s="5">
        <v>40</v>
      </c>
      <c r="I5" s="5">
        <v>255</v>
      </c>
      <c r="J5" s="38" t="s">
        <v>100</v>
      </c>
      <c r="K5" s="43">
        <v>100</v>
      </c>
    </row>
    <row r="6" spans="1:11" ht="25.25" customHeight="1" outlineLevel="1" x14ac:dyDescent="0.2">
      <c r="A6" s="4" t="s">
        <v>10</v>
      </c>
      <c r="B6" s="5" t="s">
        <v>11</v>
      </c>
      <c r="C6" s="5" t="s">
        <v>11</v>
      </c>
      <c r="D6" s="5" t="s">
        <v>11</v>
      </c>
      <c r="E6" s="5" t="s">
        <v>12</v>
      </c>
      <c r="F6" s="5" t="s">
        <v>12</v>
      </c>
      <c r="G6" s="5" t="s">
        <v>124</v>
      </c>
      <c r="H6" s="5" t="s">
        <v>11</v>
      </c>
      <c r="I6" s="5" t="s">
        <v>11</v>
      </c>
      <c r="J6" s="38" t="s">
        <v>97</v>
      </c>
      <c r="K6" s="43" t="s">
        <v>104</v>
      </c>
    </row>
    <row r="7" spans="1:11" ht="25.25" customHeight="1" outlineLevel="1" x14ac:dyDescent="0.2">
      <c r="A7" s="4" t="s">
        <v>13</v>
      </c>
      <c r="B7" s="5" t="s">
        <v>11</v>
      </c>
      <c r="C7" s="5" t="s">
        <v>11</v>
      </c>
      <c r="D7" s="5" t="s">
        <v>11</v>
      </c>
      <c r="E7" s="5">
        <v>2</v>
      </c>
      <c r="F7" s="5">
        <v>2</v>
      </c>
      <c r="G7" s="5" t="s">
        <v>11</v>
      </c>
      <c r="H7" s="5" t="s">
        <v>11</v>
      </c>
      <c r="I7" s="5" t="s">
        <v>11</v>
      </c>
      <c r="J7" s="38" t="s">
        <v>98</v>
      </c>
      <c r="K7" s="43">
        <v>0.01</v>
      </c>
    </row>
    <row r="8" spans="1:11" ht="200" customHeight="1" outlineLevel="1" x14ac:dyDescent="0.2">
      <c r="A8" s="14" t="s">
        <v>14</v>
      </c>
      <c r="B8" s="15" t="s">
        <v>35</v>
      </c>
      <c r="C8" s="15" t="s">
        <v>77</v>
      </c>
      <c r="D8" s="15" t="s">
        <v>95</v>
      </c>
      <c r="E8" s="15" t="s">
        <v>115</v>
      </c>
      <c r="F8" s="15" t="s">
        <v>116</v>
      </c>
      <c r="G8" s="15" t="s">
        <v>125</v>
      </c>
      <c r="H8" s="15" t="s">
        <v>175</v>
      </c>
      <c r="I8" s="15" t="s">
        <v>126</v>
      </c>
      <c r="J8" s="39" t="s">
        <v>118</v>
      </c>
      <c r="K8" s="44" t="s">
        <v>119</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138</v>
      </c>
      <c r="D1" s="2" t="s">
        <v>172</v>
      </c>
      <c r="E1" s="2" t="s">
        <v>155</v>
      </c>
      <c r="F1" s="2" t="s">
        <v>160</v>
      </c>
      <c r="G1" s="2" t="s">
        <v>161</v>
      </c>
      <c r="H1" s="2" t="s">
        <v>67</v>
      </c>
      <c r="I1" s="2" t="s">
        <v>156</v>
      </c>
      <c r="J1" s="2" t="s">
        <v>145</v>
      </c>
      <c r="K1" s="2" t="s">
        <v>144</v>
      </c>
      <c r="L1" s="2" t="s">
        <v>151</v>
      </c>
      <c r="M1" s="2" t="s">
        <v>96</v>
      </c>
      <c r="N1" s="40" t="s">
        <v>136</v>
      </c>
      <c r="O1" s="40" t="s">
        <v>137</v>
      </c>
    </row>
    <row r="2" spans="1:15" ht="25.25" customHeight="1" x14ac:dyDescent="0.2">
      <c r="A2" s="10" t="s">
        <v>17</v>
      </c>
      <c r="B2" s="11" t="s">
        <v>140</v>
      </c>
      <c r="C2" s="11" t="s">
        <v>139</v>
      </c>
      <c r="D2" s="11" t="s">
        <v>130</v>
      </c>
      <c r="E2" s="11" t="s">
        <v>141</v>
      </c>
      <c r="F2" s="11" t="s">
        <v>142</v>
      </c>
      <c r="G2" s="11" t="s">
        <v>143</v>
      </c>
      <c r="H2" s="11" t="s">
        <v>153</v>
      </c>
      <c r="I2" s="11"/>
      <c r="J2" s="11" t="s">
        <v>164</v>
      </c>
      <c r="K2" s="11" t="s">
        <v>165</v>
      </c>
      <c r="L2" s="11" t="s">
        <v>146</v>
      </c>
      <c r="M2" s="37" t="s">
        <v>101</v>
      </c>
      <c r="N2" s="41" t="s">
        <v>147</v>
      </c>
      <c r="O2" s="41"/>
    </row>
    <row r="3" spans="1:15" ht="25.25" customHeight="1" outlineLevel="1" x14ac:dyDescent="0.2">
      <c r="A3" s="13" t="s">
        <v>2</v>
      </c>
      <c r="B3" s="3" t="s">
        <v>3</v>
      </c>
      <c r="C3" s="3" t="s">
        <v>3</v>
      </c>
      <c r="D3" s="3" t="s">
        <v>3</v>
      </c>
      <c r="E3" s="3"/>
      <c r="F3" s="3"/>
      <c r="G3" s="3"/>
      <c r="H3" s="3" t="s">
        <v>3</v>
      </c>
      <c r="I3" s="3"/>
      <c r="J3" s="3"/>
      <c r="K3" s="3" t="s">
        <v>3</v>
      </c>
      <c r="L3" s="3" t="s">
        <v>3</v>
      </c>
      <c r="M3" s="45" t="s">
        <v>113</v>
      </c>
      <c r="N3" s="42" t="s">
        <v>148</v>
      </c>
      <c r="O3" s="42" t="s">
        <v>148</v>
      </c>
    </row>
    <row r="4" spans="1:15" ht="25.25" customHeight="1" outlineLevel="1" x14ac:dyDescent="0.2">
      <c r="A4" s="4" t="s">
        <v>4</v>
      </c>
      <c r="B4" s="5" t="s">
        <v>5</v>
      </c>
      <c r="C4" s="5" t="s">
        <v>5</v>
      </c>
      <c r="D4" s="5" t="s">
        <v>7</v>
      </c>
      <c r="E4" s="5" t="s">
        <v>5</v>
      </c>
      <c r="F4" s="5" t="s">
        <v>170</v>
      </c>
      <c r="G4" s="5" t="s">
        <v>171</v>
      </c>
      <c r="H4" s="5" t="s">
        <v>6</v>
      </c>
      <c r="I4" s="5" t="s">
        <v>157</v>
      </c>
      <c r="J4" s="5" t="s">
        <v>7</v>
      </c>
      <c r="K4" s="5" t="s">
        <v>7</v>
      </c>
      <c r="L4" s="5" t="s">
        <v>7</v>
      </c>
      <c r="M4" s="38" t="s">
        <v>149</v>
      </c>
      <c r="N4" s="43" t="s">
        <v>150</v>
      </c>
      <c r="O4" s="43" t="s">
        <v>150</v>
      </c>
    </row>
    <row r="5" spans="1:15" ht="25.25" customHeight="1" outlineLevel="1" x14ac:dyDescent="0.2">
      <c r="A5" s="4" t="s">
        <v>8</v>
      </c>
      <c r="B5" s="5">
        <v>255</v>
      </c>
      <c r="C5" s="5">
        <v>40</v>
      </c>
      <c r="D5" s="5" t="s">
        <v>37</v>
      </c>
      <c r="E5" s="5">
        <v>8</v>
      </c>
      <c r="F5" s="5">
        <v>40</v>
      </c>
      <c r="G5" s="5">
        <v>40</v>
      </c>
      <c r="H5" s="5" t="s">
        <v>6</v>
      </c>
      <c r="I5" s="5" t="s">
        <v>157</v>
      </c>
      <c r="J5" s="5" t="s">
        <v>9</v>
      </c>
      <c r="K5" s="5" t="s">
        <v>9</v>
      </c>
      <c r="L5" s="5">
        <v>1</v>
      </c>
      <c r="M5" s="38" t="s">
        <v>99</v>
      </c>
      <c r="N5" s="43">
        <v>0.01</v>
      </c>
      <c r="O5" s="43">
        <v>0.01</v>
      </c>
    </row>
    <row r="6" spans="1:15" ht="25.25" customHeight="1" outlineLevel="1" x14ac:dyDescent="0.2">
      <c r="A6" s="4" t="s">
        <v>10</v>
      </c>
      <c r="B6" s="5" t="s">
        <v>11</v>
      </c>
      <c r="C6" s="5" t="s">
        <v>11</v>
      </c>
      <c r="D6" s="5" t="s">
        <v>12</v>
      </c>
      <c r="E6" s="5" t="s">
        <v>11</v>
      </c>
      <c r="F6" s="5" t="s">
        <v>11</v>
      </c>
      <c r="G6" s="5" t="s">
        <v>11</v>
      </c>
      <c r="H6" s="5" t="s">
        <v>124</v>
      </c>
      <c r="I6" s="53">
        <v>0</v>
      </c>
      <c r="J6" s="5" t="s">
        <v>152</v>
      </c>
      <c r="K6" s="5" t="s">
        <v>152</v>
      </c>
      <c r="L6" s="5" t="s">
        <v>11</v>
      </c>
      <c r="M6" s="38" t="s">
        <v>97</v>
      </c>
      <c r="N6" s="43" t="s">
        <v>104</v>
      </c>
      <c r="O6" s="43" t="s">
        <v>104</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98</v>
      </c>
      <c r="N7" s="43">
        <v>0.01</v>
      </c>
      <c r="O7" s="43">
        <v>0.01</v>
      </c>
    </row>
    <row r="8" spans="1:15" ht="200" customHeight="1" outlineLevel="1" x14ac:dyDescent="0.2">
      <c r="A8" s="14" t="s">
        <v>14</v>
      </c>
      <c r="B8" s="15" t="s">
        <v>35</v>
      </c>
      <c r="C8" s="15" t="s">
        <v>169</v>
      </c>
      <c r="D8" s="15" t="s">
        <v>173</v>
      </c>
      <c r="E8" s="15" t="s">
        <v>159</v>
      </c>
      <c r="F8" s="15" t="s">
        <v>162</v>
      </c>
      <c r="G8" s="15" t="s">
        <v>163</v>
      </c>
      <c r="H8" s="15" t="s">
        <v>125</v>
      </c>
      <c r="I8" s="15" t="s">
        <v>158</v>
      </c>
      <c r="J8" s="15" t="s">
        <v>168</v>
      </c>
      <c r="K8" s="15" t="s">
        <v>167</v>
      </c>
      <c r="L8" s="15" t="s">
        <v>166</v>
      </c>
      <c r="M8" s="39" t="s">
        <v>135</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63</v>
      </c>
      <c r="H1" s="2" t="s">
        <v>105</v>
      </c>
      <c r="I1" s="2" t="s">
        <v>42</v>
      </c>
      <c r="J1" s="2" t="str">
        <f>IF(ISNUMBER(SEARCH("D",#REF!)),"LONGITUDE","EASTING")</f>
        <v>EASTING</v>
      </c>
      <c r="K1" s="2" t="str">
        <f>IF(ISNUMBER(SEARCH("D",#REF!)),"LATITUDE","NORTHING")</f>
        <v>NORTHING</v>
      </c>
      <c r="L1" s="2" t="s">
        <v>107</v>
      </c>
      <c r="M1" s="2" t="s">
        <v>67</v>
      </c>
      <c r="N1" s="2" t="s">
        <v>122</v>
      </c>
      <c r="O1" s="2" t="s">
        <v>123</v>
      </c>
      <c r="P1" s="2" t="s">
        <v>96</v>
      </c>
      <c r="Q1" s="40" t="s">
        <v>102</v>
      </c>
    </row>
    <row r="2" spans="1:17" ht="25.25" customHeight="1" x14ac:dyDescent="0.2">
      <c r="A2" s="10" t="s">
        <v>17</v>
      </c>
      <c r="B2" s="11" t="s">
        <v>22</v>
      </c>
      <c r="C2" s="11" t="s">
        <v>22</v>
      </c>
      <c r="D2" s="11" t="s">
        <v>23</v>
      </c>
      <c r="E2" s="11" t="s">
        <v>24</v>
      </c>
      <c r="F2" s="11" t="s">
        <v>25</v>
      </c>
      <c r="G2" s="11" t="s">
        <v>129</v>
      </c>
      <c r="H2" s="11" t="s">
        <v>132</v>
      </c>
      <c r="I2" s="11" t="s">
        <v>154</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128</v>
      </c>
      <c r="M2" s="11" t="s">
        <v>153</v>
      </c>
      <c r="N2" s="11" t="s">
        <v>133</v>
      </c>
      <c r="O2" s="11" t="s">
        <v>134</v>
      </c>
      <c r="P2" s="37" t="s">
        <v>117</v>
      </c>
      <c r="Q2" s="41" t="s">
        <v>103</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109</v>
      </c>
      <c r="O3" s="3"/>
      <c r="P3" s="45" t="s">
        <v>113</v>
      </c>
      <c r="Q3" s="43" t="s">
        <v>120</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99</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100</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124</v>
      </c>
      <c r="N6" s="5" t="s">
        <v>11</v>
      </c>
      <c r="O6" s="5" t="s">
        <v>11</v>
      </c>
      <c r="P6" s="38" t="s">
        <v>97</v>
      </c>
      <c r="Q6" s="43" t="s">
        <v>104</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98</v>
      </c>
      <c r="Q7" s="43">
        <v>0.01</v>
      </c>
    </row>
    <row r="8" spans="1:17" ht="200" customHeight="1" outlineLevel="1" x14ac:dyDescent="0.2">
      <c r="A8" s="14" t="s">
        <v>14</v>
      </c>
      <c r="B8" s="12" t="s">
        <v>26</v>
      </c>
      <c r="C8" s="12" t="s">
        <v>27</v>
      </c>
      <c r="D8" s="12" t="s">
        <v>28</v>
      </c>
      <c r="E8" s="12" t="s">
        <v>29</v>
      </c>
      <c r="F8" s="12" t="s">
        <v>30</v>
      </c>
      <c r="G8" s="15" t="s">
        <v>77</v>
      </c>
      <c r="H8" s="15" t="s">
        <v>106</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108</v>
      </c>
      <c r="M8" s="15" t="s">
        <v>125</v>
      </c>
      <c r="N8" s="15" t="s">
        <v>175</v>
      </c>
      <c r="O8" s="15" t="s">
        <v>126</v>
      </c>
      <c r="P8" s="39" t="s">
        <v>118</v>
      </c>
      <c r="Q8" s="44" t="s">
        <v>121</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63</v>
      </c>
      <c r="H1" s="2" t="s">
        <v>138</v>
      </c>
      <c r="I1" s="2" t="str">
        <f>IF(ISNUMBER(SEARCH("D",#REF!)),"LONGITUDE","EASTING")</f>
        <v>EASTING</v>
      </c>
      <c r="J1" s="2" t="str">
        <f>IF(ISNUMBER(SEARCH("D",#REF!)),"LATITUDE","NORTHING")</f>
        <v>NORTHING</v>
      </c>
      <c r="K1" s="2" t="s">
        <v>107</v>
      </c>
      <c r="L1" s="2" t="s">
        <v>155</v>
      </c>
      <c r="M1" s="2" t="s">
        <v>160</v>
      </c>
      <c r="N1" s="2" t="s">
        <v>161</v>
      </c>
      <c r="O1" s="2" t="s">
        <v>67</v>
      </c>
      <c r="P1" s="2" t="s">
        <v>156</v>
      </c>
      <c r="Q1" s="2" t="s">
        <v>145</v>
      </c>
      <c r="R1" s="2" t="s">
        <v>144</v>
      </c>
      <c r="S1" s="2" t="s">
        <v>151</v>
      </c>
      <c r="T1" s="2" t="s">
        <v>96</v>
      </c>
      <c r="U1" s="40" t="s">
        <v>136</v>
      </c>
      <c r="V1" s="40" t="s">
        <v>137</v>
      </c>
    </row>
    <row r="2" spans="1:22" ht="25.25" customHeight="1" x14ac:dyDescent="0.2">
      <c r="A2" s="10" t="s">
        <v>17</v>
      </c>
      <c r="B2" s="11" t="s">
        <v>22</v>
      </c>
      <c r="C2" s="11" t="s">
        <v>22</v>
      </c>
      <c r="D2" s="11" t="s">
        <v>23</v>
      </c>
      <c r="E2" s="11" t="s">
        <v>24</v>
      </c>
      <c r="F2" s="11" t="s">
        <v>25</v>
      </c>
      <c r="G2" s="11" t="s">
        <v>129</v>
      </c>
      <c r="H2" s="11" t="s">
        <v>139</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128</v>
      </c>
      <c r="L2" s="11" t="s">
        <v>141</v>
      </c>
      <c r="M2" s="11" t="s">
        <v>142</v>
      </c>
      <c r="N2" s="11" t="s">
        <v>143</v>
      </c>
      <c r="O2" s="11" t="s">
        <v>153</v>
      </c>
      <c r="P2" s="11"/>
      <c r="Q2" s="11" t="s">
        <v>164</v>
      </c>
      <c r="R2" s="11" t="s">
        <v>165</v>
      </c>
      <c r="S2" s="11" t="s">
        <v>146</v>
      </c>
      <c r="T2" s="37" t="s">
        <v>101</v>
      </c>
      <c r="U2" s="41" t="s">
        <v>147</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113</v>
      </c>
      <c r="U3" s="42" t="s">
        <v>148</v>
      </c>
      <c r="V3" s="42" t="s">
        <v>148</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170</v>
      </c>
      <c r="N4" s="5" t="s">
        <v>171</v>
      </c>
      <c r="O4" s="5" t="s">
        <v>6</v>
      </c>
      <c r="P4" s="5" t="s">
        <v>157</v>
      </c>
      <c r="Q4" s="5" t="s">
        <v>7</v>
      </c>
      <c r="R4" s="5" t="s">
        <v>7</v>
      </c>
      <c r="S4" s="5" t="s">
        <v>7</v>
      </c>
      <c r="T4" s="38" t="s">
        <v>149</v>
      </c>
      <c r="U4" s="43" t="s">
        <v>150</v>
      </c>
      <c r="V4" s="43" t="s">
        <v>150</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157</v>
      </c>
      <c r="Q5" s="5" t="s">
        <v>9</v>
      </c>
      <c r="R5" s="5" t="s">
        <v>9</v>
      </c>
      <c r="S5" s="5">
        <v>1</v>
      </c>
      <c r="T5" s="38" t="s">
        <v>99</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124</v>
      </c>
      <c r="P6" s="53">
        <v>0</v>
      </c>
      <c r="Q6" s="5" t="s">
        <v>152</v>
      </c>
      <c r="R6" s="5" t="s">
        <v>152</v>
      </c>
      <c r="S6" s="5" t="s">
        <v>11</v>
      </c>
      <c r="T6" s="38" t="s">
        <v>97</v>
      </c>
      <c r="U6" s="43" t="s">
        <v>104</v>
      </c>
      <c r="V6" s="43" t="s">
        <v>104</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98</v>
      </c>
      <c r="U7" s="43">
        <v>0.01</v>
      </c>
      <c r="V7" s="43">
        <v>0.01</v>
      </c>
    </row>
    <row r="8" spans="1:22" ht="200" customHeight="1" outlineLevel="1" x14ac:dyDescent="0.2">
      <c r="A8" s="14" t="s">
        <v>14</v>
      </c>
      <c r="B8" s="12" t="s">
        <v>26</v>
      </c>
      <c r="C8" s="12" t="s">
        <v>27</v>
      </c>
      <c r="D8" s="12" t="s">
        <v>28</v>
      </c>
      <c r="E8" s="12" t="s">
        <v>29</v>
      </c>
      <c r="F8" s="12" t="s">
        <v>30</v>
      </c>
      <c r="G8" s="15" t="s">
        <v>77</v>
      </c>
      <c r="H8" s="15" t="s">
        <v>169</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108</v>
      </c>
      <c r="L8" s="15" t="s">
        <v>159</v>
      </c>
      <c r="M8" s="15" t="s">
        <v>162</v>
      </c>
      <c r="N8" s="15" t="s">
        <v>163</v>
      </c>
      <c r="O8" s="15" t="s">
        <v>125</v>
      </c>
      <c r="P8" s="15" t="s">
        <v>158</v>
      </c>
      <c r="Q8" s="15" t="s">
        <v>168</v>
      </c>
      <c r="R8" s="15" t="s">
        <v>167</v>
      </c>
      <c r="S8" s="15" t="s">
        <v>166</v>
      </c>
      <c r="T8" s="39" t="s">
        <v>135</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63</v>
      </c>
      <c r="F1" s="2" t="s">
        <v>40</v>
      </c>
      <c r="G1" s="2" t="s">
        <v>41</v>
      </c>
      <c r="H1" s="2" t="s">
        <v>67</v>
      </c>
      <c r="I1" s="2" t="s">
        <v>69</v>
      </c>
      <c r="J1" s="2" t="s">
        <v>70</v>
      </c>
      <c r="K1" s="2" t="s">
        <v>71</v>
      </c>
      <c r="L1" s="2" t="s">
        <v>89</v>
      </c>
      <c r="M1" s="2" t="s">
        <v>72</v>
      </c>
      <c r="N1" s="2" t="s">
        <v>73</v>
      </c>
      <c r="O1" s="2" t="s">
        <v>74</v>
      </c>
      <c r="P1" s="2" t="s">
        <v>64</v>
      </c>
      <c r="Q1" s="2" t="s">
        <v>65</v>
      </c>
      <c r="R1" s="2" t="s">
        <v>66</v>
      </c>
      <c r="S1" s="2" t="s">
        <v>68</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75</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90</v>
      </c>
      <c r="M6" s="5" t="s">
        <v>76</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77</v>
      </c>
      <c r="F8" s="15" t="s">
        <v>87</v>
      </c>
      <c r="G8" s="15" t="s">
        <v>88</v>
      </c>
      <c r="H8" s="15" t="s">
        <v>80</v>
      </c>
      <c r="I8" s="15" t="s">
        <v>81</v>
      </c>
      <c r="J8" s="15" t="s">
        <v>82</v>
      </c>
      <c r="K8" s="15" t="s">
        <v>83</v>
      </c>
      <c r="L8" s="15" t="s">
        <v>91</v>
      </c>
      <c r="M8" s="15" t="s">
        <v>84</v>
      </c>
      <c r="N8" s="15" t="s">
        <v>85</v>
      </c>
      <c r="O8" s="15" t="s">
        <v>86</v>
      </c>
      <c r="P8" s="15" t="s">
        <v>92</v>
      </c>
      <c r="Q8" s="15" t="s">
        <v>78</v>
      </c>
      <c r="R8" s="15" t="s">
        <v>79</v>
      </c>
      <c r="S8" s="15" t="s">
        <v>93</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46</v>
      </c>
      <c r="D1" s="2" t="s">
        <v>45</v>
      </c>
      <c r="E1" s="2" t="s">
        <v>111</v>
      </c>
      <c r="F1" s="2" t="s">
        <v>40</v>
      </c>
      <c r="G1" s="2" t="s">
        <v>41</v>
      </c>
      <c r="H1" s="2" t="s">
        <v>38</v>
      </c>
      <c r="I1" s="2" t="s">
        <v>39</v>
      </c>
      <c r="J1" s="2" t="s">
        <v>47</v>
      </c>
      <c r="K1" s="2" t="s">
        <v>48</v>
      </c>
      <c r="L1" s="2" t="s">
        <v>49</v>
      </c>
      <c r="M1" s="2" t="s">
        <v>50</v>
      </c>
      <c r="N1" s="2" t="s">
        <v>51</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53</v>
      </c>
      <c r="D8" s="16" t="s">
        <v>52</v>
      </c>
      <c r="E8" s="16" t="s">
        <v>112</v>
      </c>
      <c r="F8" s="16" t="s">
        <v>58</v>
      </c>
      <c r="G8" s="16" t="s">
        <v>59</v>
      </c>
      <c r="H8" s="16" t="s">
        <v>54</v>
      </c>
      <c r="I8" s="16" t="s">
        <v>55</v>
      </c>
      <c r="J8" s="16" t="s">
        <v>56</v>
      </c>
      <c r="K8" s="16" t="s">
        <v>57</v>
      </c>
      <c r="L8" s="16" t="s">
        <v>60</v>
      </c>
      <c r="M8" s="16" t="s">
        <v>61</v>
      </c>
      <c r="N8" s="16" t="s">
        <v>62</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SURFACE_LITHOLOGY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2023-12-18T20:21:03Z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